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wlitcl1user3.ads.lwl.org\desktops$\P0800174\Desktop\Dokumente\Dokumente Internetseite\"/>
    </mc:Choice>
  </mc:AlternateContent>
  <bookViews>
    <workbookView xWindow="0" yWindow="0" windowWidth="28800" windowHeight="10875" activeTab="1"/>
  </bookViews>
  <sheets>
    <sheet name="Sprachkräfte" sheetId="1" r:id="rId1"/>
    <sheet name="Fachberatung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2" l="1"/>
  <c r="G20" i="2"/>
  <c r="G18" i="2"/>
  <c r="G16" i="2"/>
  <c r="G14" i="2"/>
  <c r="G12" i="2"/>
  <c r="G10" i="2"/>
  <c r="H23" i="2" l="1"/>
  <c r="H12" i="2"/>
  <c r="H14" i="2"/>
  <c r="H16" i="2"/>
  <c r="H18" i="2"/>
  <c r="J16" i="2" l="1"/>
  <c r="J12" i="2"/>
  <c r="J18" i="2"/>
  <c r="J14" i="2"/>
  <c r="J23" i="2"/>
  <c r="I23" i="1"/>
  <c r="I20" i="1"/>
  <c r="I18" i="1"/>
  <c r="M14" i="2" l="1"/>
  <c r="N14" i="2" s="1"/>
  <c r="O14" i="2" s="1"/>
  <c r="M12" i="2"/>
  <c r="N12" i="2" s="1"/>
  <c r="O12" i="2" s="1"/>
  <c r="M23" i="2"/>
  <c r="N23" i="2" s="1"/>
  <c r="O23" i="2" s="1"/>
  <c r="M18" i="2"/>
  <c r="N18" i="2" s="1"/>
  <c r="O18" i="2" s="1"/>
  <c r="M16" i="2"/>
  <c r="N16" i="2" s="1"/>
  <c r="O16" i="2" s="1"/>
  <c r="I10" i="1"/>
  <c r="I12" i="1"/>
  <c r="I16" i="1" l="1"/>
  <c r="I14" i="1"/>
  <c r="J14" i="1" s="1"/>
  <c r="H20" i="2" l="1"/>
  <c r="H10" i="2"/>
  <c r="I26" i="2"/>
  <c r="G26" i="2" l="1"/>
  <c r="J23" i="1" l="1"/>
  <c r="J20" i="1"/>
  <c r="J18" i="1"/>
  <c r="J16" i="1"/>
  <c r="J12" i="1"/>
  <c r="J10" i="1"/>
  <c r="H26" i="2" l="1"/>
  <c r="I26" i="1"/>
  <c r="J20" i="2"/>
  <c r="M20" i="2" s="1"/>
  <c r="J10" i="2"/>
  <c r="M10" i="2" s="1"/>
  <c r="L23" i="1"/>
  <c r="O23" i="1" s="1"/>
  <c r="L20" i="1"/>
  <c r="O20" i="1" s="1"/>
  <c r="L18" i="1"/>
  <c r="O18" i="1" s="1"/>
  <c r="K26" i="1"/>
  <c r="L16" i="1"/>
  <c r="O16" i="1" s="1"/>
  <c r="L10" i="1"/>
  <c r="O10" i="1" s="1"/>
  <c r="L12" i="1"/>
  <c r="O12" i="1" s="1"/>
  <c r="N20" i="2" l="1"/>
  <c r="O20" i="2" s="1"/>
  <c r="N10" i="2"/>
  <c r="O10" i="2" s="1"/>
  <c r="J26" i="2"/>
  <c r="P20" i="1"/>
  <c r="Q20" i="1" s="1"/>
  <c r="J26" i="1"/>
  <c r="L14" i="1"/>
  <c r="O14" i="1" s="1"/>
  <c r="O26" i="2" l="1"/>
  <c r="N26" i="2"/>
  <c r="L26" i="1"/>
  <c r="N26" i="1"/>
  <c r="M26" i="1"/>
  <c r="L26" i="2"/>
  <c r="K26" i="2"/>
  <c r="P18" i="1" l="1"/>
  <c r="Q18" i="1" s="1"/>
  <c r="P23" i="1" l="1"/>
  <c r="Q23" i="1" s="1"/>
  <c r="P12" i="1"/>
  <c r="Q12" i="1" s="1"/>
  <c r="P14" i="1"/>
  <c r="Q14" i="1" s="1"/>
  <c r="P16" i="1"/>
  <c r="Q16" i="1" s="1"/>
  <c r="P10" i="1"/>
  <c r="Q10" i="1" s="1"/>
  <c r="M26" i="2" l="1"/>
  <c r="Q26" i="1"/>
  <c r="P26" i="1"/>
  <c r="O26" i="1"/>
</calcChain>
</file>

<file path=xl/sharedStrings.xml><?xml version="1.0" encoding="utf-8"?>
<sst xmlns="http://schemas.openxmlformats.org/spreadsheetml/2006/main" count="77" uniqueCount="50">
  <si>
    <t>Name des Trägers</t>
  </si>
  <si>
    <t>Name der Kita</t>
  </si>
  <si>
    <t>Beschäftigungszeitraum</t>
  </si>
  <si>
    <t>von</t>
  </si>
  <si>
    <t>bis</t>
  </si>
  <si>
    <t>Entgelt-gruppe</t>
  </si>
  <si>
    <t>maßnahme- bezogene Sachkosten</t>
  </si>
  <si>
    <r>
      <t xml:space="preserve">Name der Fachberatung  </t>
    </r>
    <r>
      <rPr>
        <sz val="10"/>
        <color theme="1"/>
        <rFont val="Calibri"/>
        <family val="2"/>
        <scheme val="minor"/>
      </rPr>
      <t xml:space="preserve">              (Name, Vorname)</t>
    </r>
  </si>
  <si>
    <t>Entgelt- gruppe</t>
  </si>
  <si>
    <t>Anlage zum Verwendungsnachweis zur Zuwendung von Maßnahmen zur Stärkung der alltagsintegrierten sprachlichen Bildungsarbeit in Kindertageseinrichtungen (Förderung nordrhein-westfälische Sprach-Kitas und Fachberatungen)</t>
  </si>
  <si>
    <t>Summen:</t>
  </si>
  <si>
    <t>Bewilligte Förderung</t>
  </si>
  <si>
    <t>Nicht besetzte Kalendertage</t>
  </si>
  <si>
    <t>Überzahlung gesamt
(Spalten I+O)</t>
  </si>
  <si>
    <t>Überzahlung wg. Minderkosten = davon aus anderen Gründen</t>
  </si>
  <si>
    <t>Förderzeitraum 01.01.2024 bis 31.07.2024</t>
  </si>
  <si>
    <t xml:space="preserve">Beschäftigungszeitraum </t>
  </si>
  <si>
    <r>
      <t xml:space="preserve">Name der Sprachförderkraft                 </t>
    </r>
    <r>
      <rPr>
        <sz val="8"/>
        <color theme="1"/>
        <rFont val="Calibri"/>
        <family val="2"/>
        <scheme val="minor"/>
      </rPr>
      <t>(Name, Vorname)</t>
    </r>
  </si>
  <si>
    <r>
      <t xml:space="preserve">Anschrift der Kita                                   </t>
    </r>
    <r>
      <rPr>
        <sz val="8"/>
        <color theme="1"/>
        <rFont val="Calibri"/>
        <family val="2"/>
        <scheme val="minor"/>
      </rPr>
      <t>(Straße, Hausnummer)</t>
    </r>
  </si>
  <si>
    <r>
      <t xml:space="preserve">Brutto-
Personalausgaben                         </t>
    </r>
    <r>
      <rPr>
        <b/>
        <sz val="8"/>
        <color theme="1"/>
        <rFont val="Calibri"/>
        <family val="2"/>
        <scheme val="minor"/>
      </rPr>
      <t xml:space="preserve"> </t>
    </r>
    <r>
      <rPr>
        <sz val="8"/>
        <color theme="1"/>
        <rFont val="Calibri"/>
        <family val="2"/>
        <scheme val="minor"/>
      </rPr>
      <t>einschl. Arbeitgeberanteile</t>
    </r>
  </si>
  <si>
    <t>Ausfüllhinweise:</t>
  </si>
  <si>
    <r>
      <t xml:space="preserve">Überzahlung aufgrund Nichtbesetzung
</t>
    </r>
    <r>
      <rPr>
        <sz val="8"/>
        <rFont val="Calibri"/>
        <family val="2"/>
        <scheme val="minor"/>
      </rPr>
      <t>(Kürzung um 68 € je nicht besetztem Tag, bzw. 14.600 € bei Nichtbesetzung im gesamten Förderzeitraum)</t>
    </r>
  </si>
  <si>
    <r>
      <t xml:space="preserve">Überzahlung aufgrund Nichtbesetzung
</t>
    </r>
    <r>
      <rPr>
        <sz val="8"/>
        <color theme="1"/>
        <rFont val="Calibri"/>
        <family val="2"/>
        <scheme val="minor"/>
      </rPr>
      <t>(Kürzung um 87 € je nicht besetztem Tag, bzw. 18.700 € bei Nichtbesetzung im gesamten Förderzeitraum)</t>
    </r>
  </si>
  <si>
    <t>max. mögliche Förderung nach Abzug aus Nichtbesetzung</t>
  </si>
  <si>
    <r>
      <t xml:space="preserve">Brutto-
Personalausgaben                          </t>
    </r>
    <r>
      <rPr>
        <sz val="8"/>
        <color theme="1"/>
        <rFont val="Calibri"/>
        <family val="2"/>
        <scheme val="minor"/>
      </rPr>
      <t>einschl. Arbeitgeberanteile</t>
    </r>
  </si>
  <si>
    <t>Anlage zum Verwendungsnachweis zur Zuwendung von Maßnahmen zur Stärkung der alltagsintegrierten sprachlichen Bildungsarbeit in Kindertageseinrichtungen (Förderung nordrhein-westfälische Sprach-Kitas und Fachberatungen)
Förderzeitraum 01.01.2024 bis 31.07.2024</t>
  </si>
  <si>
    <t>A</t>
  </si>
  <si>
    <t>B</t>
  </si>
  <si>
    <t>C</t>
  </si>
  <si>
    <t>D</t>
  </si>
  <si>
    <t>F</t>
  </si>
  <si>
    <t>G</t>
  </si>
  <si>
    <t>H</t>
  </si>
  <si>
    <t>I</t>
  </si>
  <si>
    <t>J</t>
  </si>
  <si>
    <t>K</t>
  </si>
  <si>
    <t>L</t>
  </si>
  <si>
    <t>M</t>
  </si>
  <si>
    <t>N</t>
  </si>
  <si>
    <t>O</t>
  </si>
  <si>
    <t>P</t>
  </si>
  <si>
    <t>E</t>
  </si>
  <si>
    <t>Kommentar:</t>
  </si>
  <si>
    <t>Überzahlung gesamt
(Spalten G+M)</t>
  </si>
  <si>
    <t xml:space="preserve">
berücksichtungs-
fähige Ausgaben</t>
  </si>
  <si>
    <t>lfd. 
Nr.</t>
  </si>
  <si>
    <r>
      <rPr>
        <b/>
        <sz val="11"/>
        <color theme="1"/>
        <rFont val="Calibri"/>
        <family val="2"/>
        <scheme val="minor"/>
      </rPr>
      <t>- Nutzen Sie diese Tabelle lediglich dann, wenn zwei nicht aneinander anschließende  Besetzungszeiträume bestanden (lfd. Nummern 1, 2, 3, 4 und 5)
- Bei drei nicht aneinanderanschließenden Besetzungszeiträumen nutzen Sie die lfd. Nummern 6 und 7</t>
    </r>
    <r>
      <rPr>
        <sz val="11"/>
        <color theme="1"/>
        <rFont val="Calibri"/>
        <family val="2"/>
        <scheme val="minor"/>
      </rPr>
      <t xml:space="preserve">
- Die Spalten A und B sind zwingend auszufüllen
- Die Spalten D und E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87,00 Euro) 
- In den Fällen, in denen die Stelle jedoch im gesamten Förderzeitraum nicht besetzt war, beläuft sich die Überzahlung auf die insgesamt bewilligten Mittel i.H.v. 18.700,00 Euro.
    Um dies rechnerisch auch im Verwendungsnachweisformular abbilden zu können, werden ausschließlich in diesen Fällen 214,94 Kalendertage als "nicht besetzt" angezeigt (214,94 * 87,00 Euro = 18.700,00 Euro) 
- Sofern sich aus anderen, in dieser Tabelle nicht berücksichtigten, Gründen Überzahlungen ergeben, sind diese im Verwendungsnachweisformular zusätzlich zu berücksichtigen
- Sollte eine Stelle mit zwei Kräften besetzt worden sein, wobei die Besetzung nicht durchgehend nahtlos erfolgte, melden Sie sich bitte bei der Verwendungsnachweisprüfung, damit dies bei der Berechnung der Rückforderung berücksichtigt werden kann.
 </t>
    </r>
  </si>
  <si>
    <t>Anlage Sprachförderkräfte (nicht durchgängige Beschäftigungszeiträume)</t>
  </si>
  <si>
    <r>
      <rPr>
        <b/>
        <sz val="11"/>
        <color theme="1"/>
        <rFont val="Calibri"/>
        <family val="2"/>
        <scheme val="minor"/>
      </rPr>
      <t xml:space="preserve">- Nutzen Sie diese Tabelle lediglich dann, wenn zwei nicht aneinander anschließende  Besetzungszeiträume bestanden (lfd. Nummern 1, 2, 3, 4 und 5), bzw. drei nicht aneinanderanschließenden Besetzungszeiträume bestanden (lfd. Nummern 6 und 7)
</t>
    </r>
    <r>
      <rPr>
        <sz val="11"/>
        <color theme="1"/>
        <rFont val="Calibri"/>
        <family val="2"/>
        <scheme val="minor"/>
      </rPr>
      <t xml:space="preserve">- Die Spalten A-C sind zwingend auszufüllen
- Die Spalten F und G sind </t>
    </r>
    <r>
      <rPr>
        <u/>
        <sz val="11"/>
        <color theme="1"/>
        <rFont val="Calibri"/>
        <family val="2"/>
        <scheme val="minor"/>
      </rPr>
      <t xml:space="preserve">nicht </t>
    </r>
    <r>
      <rPr>
        <sz val="11"/>
        <color theme="1"/>
        <rFont val="Calibri"/>
        <family val="2"/>
        <scheme val="minor"/>
      </rPr>
      <t xml:space="preserve">auszufüllen, wenn die Stelle im gesamten Förderzeitraum unbesetzt war
- Die Berechnung der nicht besetzten Kalendertage erfolgt ausgehend von 365 Tagen/Kalenderjahr
- aus den nicht besetzen Kalendertagen wird in Spalte I die Überzahlung errechnet (Nicht besetzte Kalendertage * 68,00 Euro) 
- In den Fällen, in denen die Stelle jedoch im gesamten Förderzeitraum nicht besetzt war, beläuft sich die Überzahlung auf die insgesamt bewilligten Mittel i.H.v. 14.600,00 Euro.
    Um dies rechnerisch auch im Verwendungsnachweisformular abbilden zu können, werden ausschließlich in diesen Fällen 214,71 Kalendertage als "nicht besetzt" angezeigt (214,71 * 68,00 Euro = 14.600,00 Euro)
- Sofern sich aus anderen, in dieser Tabelle nicht berücksichtigten, Gründen Überzahlungen ergeben, sind diese im Verwendungsnachweisformular zusätzlich zu berücksichtigen
 </t>
    </r>
  </si>
  <si>
    <t>Anlage Fachberatungen (nicht durchgängige Beschäftigungszeiträume)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</si>
</sst>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8"/>
      <name val="Calibri"/>
      <family val="2"/>
      <scheme val="minor"/>
    </font>
    <font>
      <sz val="8"/>
      <color theme="1"/>
      <name val="Calibri"/>
      <family val="2"/>
      <scheme val="minor"/>
    </font>
    <font>
      <b/>
      <sz val="8"/>
      <color theme="1"/>
      <name val="Calibri"/>
      <family val="2"/>
      <scheme val="minor"/>
    </font>
    <font>
      <u/>
      <sz val="11"/>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0" fillId="0" borderId="0" xfId="0" applyAlignment="1">
      <alignment horizontal="center"/>
    </xf>
    <xf numFmtId="0" fontId="1" fillId="0" borderId="0" xfId="0" applyFont="1"/>
    <xf numFmtId="0" fontId="2" fillId="0" borderId="0" xfId="0" applyFont="1" applyAlignment="1">
      <alignment vertical="center"/>
    </xf>
    <xf numFmtId="0" fontId="0" fillId="0" borderId="0" xfId="0" applyAlignment="1"/>
    <xf numFmtId="3" fontId="0" fillId="0" borderId="0" xfId="0" applyNumberFormat="1"/>
    <xf numFmtId="164" fontId="0" fillId="0" borderId="0" xfId="0" applyNumberFormat="1"/>
    <xf numFmtId="14" fontId="0" fillId="0" borderId="0" xfId="0" applyNumberFormat="1"/>
    <xf numFmtId="0" fontId="1" fillId="2" borderId="1" xfId="0" applyFont="1" applyFill="1" applyBorder="1"/>
    <xf numFmtId="0" fontId="0" fillId="0" borderId="0" xfId="0" applyAlignment="1">
      <alignment wrapText="1"/>
    </xf>
    <xf numFmtId="0" fontId="2" fillId="0" borderId="1" xfId="0" applyFont="1" applyBorder="1" applyAlignment="1">
      <alignment horizontal="center" vertical="center"/>
    </xf>
    <xf numFmtId="0" fontId="9" fillId="0" borderId="4" xfId="0" applyFont="1" applyBorder="1"/>
    <xf numFmtId="0" fontId="0" fillId="0" borderId="5" xfId="0" applyBorder="1"/>
    <xf numFmtId="3" fontId="0" fillId="0" borderId="5" xfId="0" applyNumberFormat="1" applyBorder="1"/>
    <xf numFmtId="164" fontId="0" fillId="0" borderId="5" xfId="0" applyNumberFormat="1" applyBorder="1"/>
    <xf numFmtId="0" fontId="0" fillId="0" borderId="5" xfId="0" applyBorder="1" applyAlignment="1">
      <alignment horizontal="center"/>
    </xf>
    <xf numFmtId="0" fontId="0" fillId="0" borderId="6" xfId="0" applyBorder="1"/>
    <xf numFmtId="4" fontId="1" fillId="2" borderId="1" xfId="0" applyNumberFormat="1" applyFont="1" applyFill="1" applyBorder="1" applyAlignment="1">
      <alignment horizontal="center"/>
    </xf>
    <xf numFmtId="164" fontId="2" fillId="2" borderId="2" xfId="0" applyNumberFormat="1" applyFont="1" applyFill="1" applyBorder="1" applyAlignment="1">
      <alignment horizontal="right"/>
    </xf>
    <xf numFmtId="164" fontId="1" fillId="2" borderId="1" xfId="0" applyNumberFormat="1" applyFont="1" applyFill="1" applyBorder="1" applyAlignment="1">
      <alignment horizontal="right"/>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right"/>
    </xf>
    <xf numFmtId="0" fontId="0" fillId="0" borderId="1" xfId="0" applyBorder="1" applyAlignment="1">
      <alignment horizontal="center" vertical="center"/>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vertical="top"/>
    </xf>
    <xf numFmtId="14" fontId="3" fillId="0" borderId="1" xfId="0" applyNumberFormat="1" applyFont="1" applyBorder="1" applyAlignment="1" applyProtection="1">
      <alignment horizontal="center"/>
      <protection locked="0"/>
    </xf>
    <xf numFmtId="14" fontId="3" fillId="0" borderId="1" xfId="0" applyNumberFormat="1" applyFont="1" applyBorder="1" applyAlignment="1" applyProtection="1">
      <alignment horizontal="center" wrapText="1"/>
      <protection locked="0"/>
    </xf>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164" fontId="3" fillId="0" borderId="14" xfId="0" applyNumberFormat="1" applyFont="1" applyBorder="1" applyAlignment="1" applyProtection="1">
      <alignment horizontal="right" vertical="center"/>
      <protection locked="0"/>
    </xf>
    <xf numFmtId="164" fontId="3" fillId="0" borderId="15" xfId="0" applyNumberFormat="1" applyFont="1" applyBorder="1" applyAlignment="1" applyProtection="1">
      <alignment horizontal="right" vertical="center"/>
      <protection locked="0"/>
    </xf>
    <xf numFmtId="164" fontId="3" fillId="0" borderId="2" xfId="0" applyNumberFormat="1" applyFont="1" applyBorder="1" applyAlignment="1" applyProtection="1">
      <alignment horizontal="right" vertical="center"/>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4" fontId="3" fillId="2" borderId="14" xfId="0" applyNumberFormat="1" applyFont="1" applyFill="1" applyBorder="1" applyAlignment="1">
      <alignment horizontal="center" vertical="center"/>
    </xf>
    <xf numFmtId="4" fontId="3" fillId="2" borderId="15" xfId="0" applyNumberFormat="1" applyFont="1" applyFill="1" applyBorder="1" applyAlignment="1">
      <alignment horizontal="center" vertical="center"/>
    </xf>
    <xf numFmtId="4" fontId="3" fillId="2" borderId="2" xfId="0" applyNumberFormat="1" applyFont="1" applyFill="1" applyBorder="1" applyAlignment="1">
      <alignment horizontal="center" vertical="center"/>
    </xf>
    <xf numFmtId="164" fontId="3" fillId="2" borderId="14" xfId="0" applyNumberFormat="1" applyFont="1" applyFill="1" applyBorder="1" applyAlignment="1">
      <alignment horizontal="right" vertical="center"/>
    </xf>
    <xf numFmtId="164" fontId="3" fillId="2" borderId="15" xfId="0" applyNumberFormat="1" applyFont="1" applyFill="1" applyBorder="1" applyAlignment="1">
      <alignment horizontal="right" vertical="center"/>
    </xf>
    <xf numFmtId="164" fontId="3" fillId="2" borderId="2" xfId="0" applyNumberFormat="1" applyFont="1" applyFill="1" applyBorder="1" applyAlignment="1">
      <alignment horizontal="right" vertical="center"/>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49" fontId="0" fillId="0" borderId="8" xfId="0" quotePrefix="1" applyNumberFormat="1" applyBorder="1" applyAlignment="1">
      <alignment horizontal="left" vertical="top" wrapText="1"/>
    </xf>
    <xf numFmtId="49" fontId="0" fillId="0" borderId="9" xfId="0" applyNumberFormat="1" applyBorder="1" applyAlignment="1">
      <alignment horizontal="left" vertical="top" wrapText="1"/>
    </xf>
    <xf numFmtId="49" fontId="0" fillId="0" borderId="10" xfId="0" applyNumberFormat="1" applyBorder="1" applyAlignment="1">
      <alignment horizontal="left" vertical="top"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2"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14" xfId="0" applyBorder="1" applyAlignment="1">
      <alignment horizontal="center" vertical="center"/>
    </xf>
    <xf numFmtId="0" fontId="0" fillId="0" borderId="2" xfId="0" applyBorder="1" applyAlignment="1">
      <alignment horizontal="center" vertical="center"/>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1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zoomScaleNormal="100" workbookViewId="0">
      <pane ySplit="9" topLeftCell="A10" activePane="bottomLeft" state="frozen"/>
      <selection pane="bottomLeft" activeCell="D23" sqref="D23:D25"/>
    </sheetView>
  </sheetViews>
  <sheetFormatPr baseColWidth="10" defaultRowHeight="15" x14ac:dyDescent="0.25"/>
  <cols>
    <col min="1" max="1" width="3.5703125" bestFit="1" customWidth="1"/>
    <col min="2" max="2" width="25.28515625" customWidth="1"/>
    <col min="3" max="3" width="22.42578125" customWidth="1"/>
    <col min="4" max="4" width="25.28515625" customWidth="1"/>
    <col min="5" max="5" width="18.7109375" customWidth="1"/>
    <col min="6" max="6" width="10.28515625" customWidth="1"/>
    <col min="7" max="8" width="10.7109375" customWidth="1"/>
    <col min="9" max="9" width="11.140625" style="5" customWidth="1"/>
    <col min="10" max="10" width="22.5703125" style="6" customWidth="1"/>
    <col min="11" max="11" width="13" style="1" customWidth="1"/>
    <col min="12" max="12" width="15.28515625" style="1" customWidth="1"/>
    <col min="13" max="13" width="17" customWidth="1"/>
    <col min="15" max="15" width="14.7109375" customWidth="1"/>
    <col min="16" max="16" width="13.7109375" customWidth="1"/>
    <col min="17" max="17" width="13.140625" customWidth="1"/>
  </cols>
  <sheetData>
    <row r="1" spans="1:19" ht="12" customHeight="1" x14ac:dyDescent="0.25"/>
    <row r="2" spans="1:19" ht="15" customHeight="1" x14ac:dyDescent="0.25">
      <c r="B2" s="59" t="s">
        <v>9</v>
      </c>
      <c r="C2" s="60"/>
      <c r="D2" s="60"/>
      <c r="E2" s="60"/>
      <c r="F2" s="60"/>
      <c r="G2" s="60"/>
      <c r="H2" s="60"/>
      <c r="I2" s="60"/>
      <c r="J2" s="60"/>
      <c r="K2" s="60"/>
      <c r="L2" s="60"/>
      <c r="M2" s="60"/>
      <c r="N2" s="60"/>
      <c r="O2" s="60"/>
      <c r="P2" s="60"/>
      <c r="Q2" s="61"/>
    </row>
    <row r="3" spans="1:19" ht="6.6" customHeight="1" x14ac:dyDescent="0.25">
      <c r="B3" s="62"/>
      <c r="C3" s="63"/>
      <c r="D3" s="63"/>
      <c r="E3" s="63"/>
      <c r="F3" s="63"/>
      <c r="G3" s="63"/>
      <c r="H3" s="63"/>
      <c r="I3" s="63"/>
      <c r="J3" s="63"/>
      <c r="K3" s="63"/>
      <c r="L3" s="63"/>
      <c r="M3" s="63"/>
      <c r="N3" s="63"/>
      <c r="O3" s="63"/>
      <c r="P3" s="63"/>
      <c r="Q3" s="64"/>
    </row>
    <row r="4" spans="1:19" ht="15.75" x14ac:dyDescent="0.25">
      <c r="B4" s="51" t="s">
        <v>15</v>
      </c>
      <c r="C4" s="52"/>
      <c r="D4" s="52"/>
      <c r="E4" s="52"/>
      <c r="F4" s="52"/>
      <c r="G4" s="52"/>
      <c r="H4" s="52"/>
      <c r="I4" s="52"/>
      <c r="J4" s="52"/>
      <c r="K4" s="52"/>
      <c r="L4" s="52"/>
      <c r="M4" s="52"/>
      <c r="N4" s="52"/>
      <c r="O4" s="52"/>
      <c r="P4" s="52"/>
      <c r="Q4" s="53"/>
    </row>
    <row r="5" spans="1:19" ht="12" customHeight="1" x14ac:dyDescent="0.25">
      <c r="G5" s="6"/>
      <c r="H5" s="1"/>
      <c r="I5" s="1"/>
      <c r="J5"/>
      <c r="K5"/>
      <c r="L5"/>
    </row>
    <row r="6" spans="1:19" x14ac:dyDescent="0.25">
      <c r="B6" s="2" t="s">
        <v>47</v>
      </c>
    </row>
    <row r="7" spans="1:19" x14ac:dyDescent="0.25">
      <c r="A7" s="29"/>
      <c r="B7" s="22" t="s">
        <v>26</v>
      </c>
      <c r="C7" s="22" t="s">
        <v>27</v>
      </c>
      <c r="D7" s="22" t="s">
        <v>28</v>
      </c>
      <c r="E7" s="22" t="s">
        <v>29</v>
      </c>
      <c r="F7" s="22" t="s">
        <v>41</v>
      </c>
      <c r="G7" s="22" t="s">
        <v>30</v>
      </c>
      <c r="H7" s="22" t="s">
        <v>31</v>
      </c>
      <c r="I7" s="23" t="s">
        <v>32</v>
      </c>
      <c r="J7" s="24" t="s">
        <v>33</v>
      </c>
      <c r="K7" s="22" t="s">
        <v>34</v>
      </c>
      <c r="L7" s="22" t="s">
        <v>35</v>
      </c>
      <c r="M7" s="22" t="s">
        <v>36</v>
      </c>
      <c r="N7" s="22" t="s">
        <v>37</v>
      </c>
      <c r="O7" s="22" t="s">
        <v>38</v>
      </c>
      <c r="P7" s="22" t="s">
        <v>39</v>
      </c>
      <c r="Q7" s="22" t="s">
        <v>40</v>
      </c>
    </row>
    <row r="8" spans="1:19" s="3" customFormat="1" ht="45" customHeight="1" x14ac:dyDescent="0.25">
      <c r="A8" s="31" t="s">
        <v>45</v>
      </c>
      <c r="B8" s="66" t="s">
        <v>0</v>
      </c>
      <c r="C8" s="66" t="s">
        <v>1</v>
      </c>
      <c r="D8" s="65" t="s">
        <v>18</v>
      </c>
      <c r="E8" s="65" t="s">
        <v>17</v>
      </c>
      <c r="F8" s="65" t="s">
        <v>5</v>
      </c>
      <c r="G8" s="65" t="s">
        <v>16</v>
      </c>
      <c r="H8" s="66"/>
      <c r="I8" s="67" t="s">
        <v>12</v>
      </c>
      <c r="J8" s="68" t="s">
        <v>21</v>
      </c>
      <c r="K8" s="65" t="s">
        <v>11</v>
      </c>
      <c r="L8" s="58" t="s">
        <v>23</v>
      </c>
      <c r="M8" s="65" t="s">
        <v>19</v>
      </c>
      <c r="N8" s="65" t="s">
        <v>6</v>
      </c>
      <c r="O8" s="58" t="s">
        <v>44</v>
      </c>
      <c r="P8" s="57" t="s">
        <v>14</v>
      </c>
      <c r="Q8" s="57" t="s">
        <v>13</v>
      </c>
      <c r="S8"/>
    </row>
    <row r="9" spans="1:19" ht="45" customHeight="1" x14ac:dyDescent="0.25">
      <c r="A9" s="32"/>
      <c r="B9" s="66"/>
      <c r="C9" s="66"/>
      <c r="D9" s="65"/>
      <c r="E9" s="65"/>
      <c r="F9" s="65"/>
      <c r="G9" s="10" t="s">
        <v>3</v>
      </c>
      <c r="H9" s="10" t="s">
        <v>4</v>
      </c>
      <c r="I9" s="67"/>
      <c r="J9" s="68"/>
      <c r="K9" s="65"/>
      <c r="L9" s="58"/>
      <c r="M9" s="65"/>
      <c r="N9" s="65"/>
      <c r="O9" s="58"/>
      <c r="P9" s="57"/>
      <c r="Q9" s="57"/>
    </row>
    <row r="10" spans="1:19" s="4" customFormat="1" ht="15" customHeight="1" x14ac:dyDescent="0.25">
      <c r="A10" s="30">
        <v>1</v>
      </c>
      <c r="B10" s="36"/>
      <c r="C10" s="36"/>
      <c r="D10" s="36"/>
      <c r="E10" s="36"/>
      <c r="F10" s="39"/>
      <c r="G10" s="28"/>
      <c r="H10" s="28"/>
      <c r="I10" s="42">
        <f>IF(B10=0,0,(IF(G10="",14600/68,212-(_xlfn.DAYS(H10,G10)+_xlfn.DAYS(H11,G11)+1))))</f>
        <v>0</v>
      </c>
      <c r="J10" s="45">
        <f>I10*68</f>
        <v>0</v>
      </c>
      <c r="K10" s="33"/>
      <c r="L10" s="45">
        <f>K10-J10</f>
        <v>0</v>
      </c>
      <c r="M10" s="33"/>
      <c r="N10" s="33"/>
      <c r="O10" s="45">
        <f>IF((M10+N10)&gt;L10,L10,(M10+N10))</f>
        <v>0</v>
      </c>
      <c r="P10" s="45">
        <f t="shared" ref="P10:P23" si="0">MAX(0,L10-O10)</f>
        <v>0</v>
      </c>
      <c r="Q10" s="45">
        <f t="shared" ref="Q10:Q23" si="1">J10+P10</f>
        <v>0</v>
      </c>
      <c r="S10"/>
    </row>
    <row r="11" spans="1:19" s="4" customFormat="1" ht="15" customHeight="1" x14ac:dyDescent="0.25">
      <c r="A11" s="30"/>
      <c r="B11" s="38"/>
      <c r="C11" s="38"/>
      <c r="D11" s="38"/>
      <c r="E11" s="38"/>
      <c r="F11" s="41"/>
      <c r="G11" s="28"/>
      <c r="H11" s="28"/>
      <c r="I11" s="44"/>
      <c r="J11" s="47"/>
      <c r="K11" s="35"/>
      <c r="L11" s="47"/>
      <c r="M11" s="35"/>
      <c r="N11" s="35"/>
      <c r="O11" s="47"/>
      <c r="P11" s="47"/>
      <c r="Q11" s="47"/>
      <c r="S11"/>
    </row>
    <row r="12" spans="1:19" s="4" customFormat="1" ht="15" customHeight="1" x14ac:dyDescent="0.25">
      <c r="A12" s="30">
        <v>2</v>
      </c>
      <c r="B12" s="36"/>
      <c r="C12" s="36"/>
      <c r="D12" s="36"/>
      <c r="E12" s="36"/>
      <c r="F12" s="39"/>
      <c r="G12" s="28"/>
      <c r="H12" s="28"/>
      <c r="I12" s="42">
        <f>IF(B12=0,0,(IF(G12="",14600/68,212-(_xlfn.DAYS(H12,G12)+_xlfn.DAYS(H13,G13)+1))))</f>
        <v>0</v>
      </c>
      <c r="J12" s="45">
        <f>I12*68</f>
        <v>0</v>
      </c>
      <c r="K12" s="33"/>
      <c r="L12" s="45">
        <f t="shared" ref="L12:L23" si="2">K12-J12</f>
        <v>0</v>
      </c>
      <c r="M12" s="33"/>
      <c r="N12" s="33"/>
      <c r="O12" s="45">
        <f t="shared" ref="O12:O23" si="3">IF((M12+N12)&gt;L12,L12,(M12+N12))</f>
        <v>0</v>
      </c>
      <c r="P12" s="45">
        <f t="shared" si="0"/>
        <v>0</v>
      </c>
      <c r="Q12" s="45">
        <f t="shared" si="1"/>
        <v>0</v>
      </c>
      <c r="S12"/>
    </row>
    <row r="13" spans="1:19" s="4" customFormat="1" ht="15" customHeight="1" x14ac:dyDescent="0.25">
      <c r="A13" s="30"/>
      <c r="B13" s="38"/>
      <c r="C13" s="38"/>
      <c r="D13" s="38"/>
      <c r="E13" s="38"/>
      <c r="F13" s="41"/>
      <c r="G13" s="28"/>
      <c r="H13" s="28"/>
      <c r="I13" s="44"/>
      <c r="J13" s="47"/>
      <c r="K13" s="35"/>
      <c r="L13" s="47"/>
      <c r="M13" s="35"/>
      <c r="N13" s="35"/>
      <c r="O13" s="47"/>
      <c r="P13" s="47"/>
      <c r="Q13" s="47"/>
      <c r="S13"/>
    </row>
    <row r="14" spans="1:19" s="4" customFormat="1" ht="15" customHeight="1" x14ac:dyDescent="0.25">
      <c r="A14" s="30">
        <v>3</v>
      </c>
      <c r="B14" s="36"/>
      <c r="C14" s="36"/>
      <c r="D14" s="36"/>
      <c r="E14" s="36"/>
      <c r="F14" s="39"/>
      <c r="G14" s="28"/>
      <c r="H14" s="28"/>
      <c r="I14" s="42">
        <f>IF(B14=0,0,(IF(G14="",14600/68,212-(_xlfn.DAYS(H14,G14)+_xlfn.DAYS(H15,G15)+1))))</f>
        <v>0</v>
      </c>
      <c r="J14" s="45">
        <f>I14*68</f>
        <v>0</v>
      </c>
      <c r="K14" s="33"/>
      <c r="L14" s="45">
        <f t="shared" si="2"/>
        <v>0</v>
      </c>
      <c r="M14" s="33"/>
      <c r="N14" s="33"/>
      <c r="O14" s="45">
        <f t="shared" si="3"/>
        <v>0</v>
      </c>
      <c r="P14" s="45">
        <f t="shared" si="0"/>
        <v>0</v>
      </c>
      <c r="Q14" s="45">
        <f t="shared" si="1"/>
        <v>0</v>
      </c>
      <c r="S14"/>
    </row>
    <row r="15" spans="1:19" s="4" customFormat="1" ht="15" customHeight="1" x14ac:dyDescent="0.25">
      <c r="A15" s="30"/>
      <c r="B15" s="38"/>
      <c r="C15" s="38"/>
      <c r="D15" s="38"/>
      <c r="E15" s="38"/>
      <c r="F15" s="41"/>
      <c r="G15" s="28"/>
      <c r="H15" s="28"/>
      <c r="I15" s="44"/>
      <c r="J15" s="47"/>
      <c r="K15" s="35"/>
      <c r="L15" s="47"/>
      <c r="M15" s="35"/>
      <c r="N15" s="35"/>
      <c r="O15" s="47"/>
      <c r="P15" s="47"/>
      <c r="Q15" s="47"/>
      <c r="S15"/>
    </row>
    <row r="16" spans="1:19" s="4" customFormat="1" ht="15" customHeight="1" x14ac:dyDescent="0.25">
      <c r="A16" s="30">
        <v>4</v>
      </c>
      <c r="B16" s="36"/>
      <c r="C16" s="36"/>
      <c r="D16" s="36"/>
      <c r="E16" s="36"/>
      <c r="F16" s="39"/>
      <c r="G16" s="28"/>
      <c r="H16" s="28"/>
      <c r="I16" s="42">
        <f>IF(B16=0,0,(IF(G16="",14600/68,212-(_xlfn.DAYS(H16,G16)+_xlfn.DAYS(H17,G17)+1))))</f>
        <v>0</v>
      </c>
      <c r="J16" s="45">
        <f>I16*68</f>
        <v>0</v>
      </c>
      <c r="K16" s="33"/>
      <c r="L16" s="45">
        <f t="shared" si="2"/>
        <v>0</v>
      </c>
      <c r="M16" s="33"/>
      <c r="N16" s="33"/>
      <c r="O16" s="45">
        <f t="shared" si="3"/>
        <v>0</v>
      </c>
      <c r="P16" s="45">
        <f t="shared" si="0"/>
        <v>0</v>
      </c>
      <c r="Q16" s="45">
        <f t="shared" si="1"/>
        <v>0</v>
      </c>
      <c r="S16"/>
    </row>
    <row r="17" spans="1:19" s="4" customFormat="1" ht="15" customHeight="1" x14ac:dyDescent="0.25">
      <c r="A17" s="30"/>
      <c r="B17" s="38"/>
      <c r="C17" s="38"/>
      <c r="D17" s="38"/>
      <c r="E17" s="38"/>
      <c r="F17" s="41"/>
      <c r="G17" s="28"/>
      <c r="H17" s="28"/>
      <c r="I17" s="44"/>
      <c r="J17" s="47"/>
      <c r="K17" s="35"/>
      <c r="L17" s="47"/>
      <c r="M17" s="35"/>
      <c r="N17" s="35"/>
      <c r="O17" s="47"/>
      <c r="P17" s="47"/>
      <c r="Q17" s="47"/>
      <c r="S17"/>
    </row>
    <row r="18" spans="1:19" s="4" customFormat="1" ht="15" customHeight="1" x14ac:dyDescent="0.25">
      <c r="A18" s="30">
        <v>5</v>
      </c>
      <c r="B18" s="36"/>
      <c r="C18" s="36"/>
      <c r="D18" s="36"/>
      <c r="E18" s="36"/>
      <c r="F18" s="39"/>
      <c r="G18" s="28"/>
      <c r="H18" s="28"/>
      <c r="I18" s="42">
        <f>IF(B18=0,0,(IF(G18="",14600/68,212-(_xlfn.DAYS(H18,G18)+_xlfn.DAYS(H19,G19)+1))))</f>
        <v>0</v>
      </c>
      <c r="J18" s="45">
        <f>I18*68</f>
        <v>0</v>
      </c>
      <c r="K18" s="33"/>
      <c r="L18" s="45">
        <f t="shared" si="2"/>
        <v>0</v>
      </c>
      <c r="M18" s="33"/>
      <c r="N18" s="33"/>
      <c r="O18" s="45">
        <f t="shared" si="3"/>
        <v>0</v>
      </c>
      <c r="P18" s="45">
        <f t="shared" si="0"/>
        <v>0</v>
      </c>
      <c r="Q18" s="45">
        <f t="shared" si="1"/>
        <v>0</v>
      </c>
      <c r="S18"/>
    </row>
    <row r="19" spans="1:19" s="4" customFormat="1" ht="15" customHeight="1" x14ac:dyDescent="0.25">
      <c r="A19" s="30"/>
      <c r="B19" s="38"/>
      <c r="C19" s="38"/>
      <c r="D19" s="38"/>
      <c r="E19" s="38"/>
      <c r="F19" s="41"/>
      <c r="G19" s="28"/>
      <c r="H19" s="28"/>
      <c r="I19" s="44"/>
      <c r="J19" s="47"/>
      <c r="K19" s="35"/>
      <c r="L19" s="47"/>
      <c r="M19" s="35"/>
      <c r="N19" s="35"/>
      <c r="O19" s="47"/>
      <c r="P19" s="47"/>
      <c r="Q19" s="47"/>
      <c r="S19"/>
    </row>
    <row r="20" spans="1:19" s="4" customFormat="1" ht="15" customHeight="1" x14ac:dyDescent="0.25">
      <c r="A20" s="30">
        <v>6</v>
      </c>
      <c r="B20" s="36"/>
      <c r="C20" s="36"/>
      <c r="D20" s="36"/>
      <c r="E20" s="36"/>
      <c r="F20" s="39"/>
      <c r="G20" s="28"/>
      <c r="H20" s="28"/>
      <c r="I20" s="42">
        <f>IF(B20=0,0,(IF(G20="",14600/68,212-(_xlfn.DAYS(H20,G20)+_xlfn.DAYS(H21,G21)+2+_xlfn.DAYS(H22,G22)))))</f>
        <v>0</v>
      </c>
      <c r="J20" s="45">
        <f>I20*68</f>
        <v>0</v>
      </c>
      <c r="K20" s="33"/>
      <c r="L20" s="45">
        <f t="shared" si="2"/>
        <v>0</v>
      </c>
      <c r="M20" s="33"/>
      <c r="N20" s="33"/>
      <c r="O20" s="45">
        <f t="shared" si="3"/>
        <v>0</v>
      </c>
      <c r="P20" s="45">
        <f t="shared" si="0"/>
        <v>0</v>
      </c>
      <c r="Q20" s="45">
        <f t="shared" si="1"/>
        <v>0</v>
      </c>
      <c r="S20"/>
    </row>
    <row r="21" spans="1:19" s="4" customFormat="1" ht="15" customHeight="1" x14ac:dyDescent="0.25">
      <c r="A21" s="30"/>
      <c r="B21" s="37"/>
      <c r="C21" s="37"/>
      <c r="D21" s="37"/>
      <c r="E21" s="37"/>
      <c r="F21" s="40"/>
      <c r="G21" s="28"/>
      <c r="H21" s="28"/>
      <c r="I21" s="43"/>
      <c r="J21" s="46"/>
      <c r="K21" s="34"/>
      <c r="L21" s="46"/>
      <c r="M21" s="34"/>
      <c r="N21" s="34"/>
      <c r="O21" s="46"/>
      <c r="P21" s="46"/>
      <c r="Q21" s="46"/>
      <c r="S21"/>
    </row>
    <row r="22" spans="1:19" s="4" customFormat="1" ht="15" customHeight="1" x14ac:dyDescent="0.25">
      <c r="A22" s="30"/>
      <c r="B22" s="38"/>
      <c r="C22" s="38"/>
      <c r="D22" s="38"/>
      <c r="E22" s="38"/>
      <c r="F22" s="41"/>
      <c r="G22" s="28"/>
      <c r="H22" s="28"/>
      <c r="I22" s="44"/>
      <c r="J22" s="47"/>
      <c r="K22" s="35"/>
      <c r="L22" s="47"/>
      <c r="M22" s="35"/>
      <c r="N22" s="35"/>
      <c r="O22" s="47"/>
      <c r="P22" s="47"/>
      <c r="Q22" s="47"/>
      <c r="S22"/>
    </row>
    <row r="23" spans="1:19" s="4" customFormat="1" ht="15" customHeight="1" x14ac:dyDescent="0.25">
      <c r="A23" s="30">
        <v>7</v>
      </c>
      <c r="B23" s="36"/>
      <c r="C23" s="36"/>
      <c r="D23" s="36"/>
      <c r="E23" s="36"/>
      <c r="F23" s="39"/>
      <c r="G23" s="28"/>
      <c r="H23" s="28"/>
      <c r="I23" s="42">
        <f>IF(B23=0,0,(IF(G23="",14600/68,212-(_xlfn.DAYS(H23,G23)+_xlfn.DAYS(H24,G24)+_xlfn.DAYS(H25,G25)+2))))</f>
        <v>0</v>
      </c>
      <c r="J23" s="45">
        <f>I23*68</f>
        <v>0</v>
      </c>
      <c r="K23" s="33"/>
      <c r="L23" s="45">
        <f t="shared" si="2"/>
        <v>0</v>
      </c>
      <c r="M23" s="33"/>
      <c r="N23" s="33"/>
      <c r="O23" s="45">
        <f t="shared" si="3"/>
        <v>0</v>
      </c>
      <c r="P23" s="45">
        <f t="shared" si="0"/>
        <v>0</v>
      </c>
      <c r="Q23" s="45">
        <f t="shared" si="1"/>
        <v>0</v>
      </c>
      <c r="S23"/>
    </row>
    <row r="24" spans="1:19" s="4" customFormat="1" ht="15" customHeight="1" x14ac:dyDescent="0.25">
      <c r="A24" s="30"/>
      <c r="B24" s="37"/>
      <c r="C24" s="37"/>
      <c r="D24" s="37"/>
      <c r="E24" s="37"/>
      <c r="F24" s="40"/>
      <c r="G24" s="28"/>
      <c r="H24" s="28"/>
      <c r="I24" s="43"/>
      <c r="J24" s="46"/>
      <c r="K24" s="34"/>
      <c r="L24" s="46"/>
      <c r="M24" s="34"/>
      <c r="N24" s="34"/>
      <c r="O24" s="46"/>
      <c r="P24" s="46"/>
      <c r="Q24" s="46"/>
      <c r="S24"/>
    </row>
    <row r="25" spans="1:19" s="4" customFormat="1" ht="15" customHeight="1" x14ac:dyDescent="0.25">
      <c r="A25" s="30"/>
      <c r="B25" s="38"/>
      <c r="C25" s="38"/>
      <c r="D25" s="38"/>
      <c r="E25" s="38"/>
      <c r="F25" s="41"/>
      <c r="G25" s="28"/>
      <c r="H25" s="28"/>
      <c r="I25" s="44"/>
      <c r="J25" s="47"/>
      <c r="K25" s="35"/>
      <c r="L25" s="47"/>
      <c r="M25" s="35"/>
      <c r="N25" s="35"/>
      <c r="O25" s="47"/>
      <c r="P25" s="47"/>
      <c r="Q25" s="47"/>
      <c r="S25"/>
    </row>
    <row r="26" spans="1:19" x14ac:dyDescent="0.25">
      <c r="H26" s="8" t="s">
        <v>10</v>
      </c>
      <c r="I26" s="17">
        <f t="shared" ref="I26:Q26" si="4">SUM(I10:I25)</f>
        <v>0</v>
      </c>
      <c r="J26" s="19">
        <f t="shared" si="4"/>
        <v>0</v>
      </c>
      <c r="K26" s="18">
        <f t="shared" si="4"/>
        <v>0</v>
      </c>
      <c r="L26" s="18">
        <f t="shared" si="4"/>
        <v>0</v>
      </c>
      <c r="M26" s="19">
        <f t="shared" si="4"/>
        <v>0</v>
      </c>
      <c r="N26" s="19">
        <f t="shared" si="4"/>
        <v>0</v>
      </c>
      <c r="O26" s="18">
        <f t="shared" si="4"/>
        <v>0</v>
      </c>
      <c r="P26" s="18">
        <f t="shared" si="4"/>
        <v>0</v>
      </c>
      <c r="Q26" s="18">
        <f t="shared" si="4"/>
        <v>0</v>
      </c>
      <c r="S26" s="6"/>
    </row>
    <row r="28" spans="1:19" ht="61.5" customHeight="1" x14ac:dyDescent="0.25">
      <c r="B28" s="26" t="s">
        <v>42</v>
      </c>
      <c r="C28" s="48"/>
      <c r="D28" s="49"/>
      <c r="E28" s="49"/>
      <c r="F28" s="49"/>
      <c r="G28" s="49"/>
      <c r="H28" s="49"/>
      <c r="I28" s="49"/>
      <c r="J28" s="49"/>
      <c r="K28" s="49"/>
      <c r="L28" s="49"/>
      <c r="M28" s="49"/>
      <c r="N28" s="49"/>
      <c r="O28" s="49"/>
      <c r="P28" s="49"/>
      <c r="Q28" s="50"/>
    </row>
    <row r="30" spans="1:19" ht="15.75" x14ac:dyDescent="0.25">
      <c r="B30" s="11" t="s">
        <v>20</v>
      </c>
      <c r="C30" s="12"/>
      <c r="D30" s="12"/>
      <c r="E30" s="12"/>
      <c r="F30" s="12"/>
      <c r="G30" s="12"/>
      <c r="H30" s="12"/>
      <c r="I30" s="13"/>
      <c r="J30" s="14"/>
      <c r="K30" s="15"/>
      <c r="L30" s="15"/>
      <c r="M30" s="12"/>
      <c r="N30" s="12"/>
      <c r="O30" s="12"/>
      <c r="P30" s="12"/>
      <c r="Q30" s="16"/>
    </row>
    <row r="31" spans="1:19" ht="141" customHeight="1" x14ac:dyDescent="0.25">
      <c r="B31" s="54" t="s">
        <v>48</v>
      </c>
      <c r="C31" s="55"/>
      <c r="D31" s="55"/>
      <c r="E31" s="55"/>
      <c r="F31" s="55"/>
      <c r="G31" s="55"/>
      <c r="H31" s="55"/>
      <c r="I31" s="55"/>
      <c r="J31" s="55"/>
      <c r="K31" s="55"/>
      <c r="L31" s="55"/>
      <c r="M31" s="55"/>
      <c r="N31" s="55"/>
      <c r="O31" s="55"/>
      <c r="P31" s="55"/>
      <c r="Q31" s="56"/>
    </row>
    <row r="33" spans="2:2" x14ac:dyDescent="0.25">
      <c r="B33" s="9"/>
    </row>
  </sheetData>
  <sheetProtection algorithmName="SHA-512" hashValue="BygiNbD+w5sdWtc/ieAgcGKTLe2c/DbUlO0p8pAoUyoVIJ1q9nBMD2vTvhZZ05WoIKNbZp8f0mp3J8dKcMVuCw==" saltValue="/xCad/lXI8L3AFOR8evzbg==" spinCount="100000" sheet="1" selectLockedCells="1"/>
  <mergeCells count="125">
    <mergeCell ref="B2:Q3"/>
    <mergeCell ref="Q8:Q9"/>
    <mergeCell ref="N8:N9"/>
    <mergeCell ref="O8:O9"/>
    <mergeCell ref="B8:B9"/>
    <mergeCell ref="C8:C9"/>
    <mergeCell ref="D8:D9"/>
    <mergeCell ref="E8:E9"/>
    <mergeCell ref="K8:K9"/>
    <mergeCell ref="M8:M9"/>
    <mergeCell ref="G8:H8"/>
    <mergeCell ref="I8:I9"/>
    <mergeCell ref="J8:J9"/>
    <mergeCell ref="F8:F9"/>
    <mergeCell ref="C28:Q28"/>
    <mergeCell ref="B4:Q4"/>
    <mergeCell ref="B31:Q31"/>
    <mergeCell ref="P8:P9"/>
    <mergeCell ref="L8:L9"/>
    <mergeCell ref="B10:B11"/>
    <mergeCell ref="C10:C11"/>
    <mergeCell ref="D10:D11"/>
    <mergeCell ref="E10:E11"/>
    <mergeCell ref="F10:F11"/>
    <mergeCell ref="J10:J11"/>
    <mergeCell ref="I10:I11"/>
    <mergeCell ref="K10:K11"/>
    <mergeCell ref="L10:L11"/>
    <mergeCell ref="M10:M11"/>
    <mergeCell ref="N10:N11"/>
    <mergeCell ref="O10:O11"/>
    <mergeCell ref="P10:P11"/>
    <mergeCell ref="Q10:Q11"/>
    <mergeCell ref="B12:B13"/>
    <mergeCell ref="C12:C13"/>
    <mergeCell ref="D12:D13"/>
    <mergeCell ref="E12:E13"/>
    <mergeCell ref="F12:F13"/>
    <mergeCell ref="I12:I13"/>
    <mergeCell ref="J12:J13"/>
    <mergeCell ref="K12:K13"/>
    <mergeCell ref="L12:L13"/>
    <mergeCell ref="M12:M13"/>
    <mergeCell ref="O12:O13"/>
    <mergeCell ref="N12:N13"/>
    <mergeCell ref="P12:P13"/>
    <mergeCell ref="Q12:Q13"/>
    <mergeCell ref="B14:B15"/>
    <mergeCell ref="C14:C15"/>
    <mergeCell ref="D14:D15"/>
    <mergeCell ref="B16:B17"/>
    <mergeCell ref="C16:C17"/>
    <mergeCell ref="D16:D17"/>
    <mergeCell ref="E16:E17"/>
    <mergeCell ref="E14:E15"/>
    <mergeCell ref="F14:F15"/>
    <mergeCell ref="F16:F17"/>
    <mergeCell ref="I14:I15"/>
    <mergeCell ref="J14:J15"/>
    <mergeCell ref="J16:J17"/>
    <mergeCell ref="I16:I17"/>
    <mergeCell ref="K14:K15"/>
    <mergeCell ref="O14:O15"/>
    <mergeCell ref="P14:P15"/>
    <mergeCell ref="Q14:Q15"/>
    <mergeCell ref="O16:O17"/>
    <mergeCell ref="P16:P17"/>
    <mergeCell ref="Q16:Q17"/>
    <mergeCell ref="K16:K17"/>
    <mergeCell ref="L14:L15"/>
    <mergeCell ref="L16:L17"/>
    <mergeCell ref="M14:M15"/>
    <mergeCell ref="N14:N15"/>
    <mergeCell ref="M16:M17"/>
    <mergeCell ref="N16:N17"/>
    <mergeCell ref="O20:O22"/>
    <mergeCell ref="P20:P22"/>
    <mergeCell ref="Q20:Q22"/>
    <mergeCell ref="K20:K22"/>
    <mergeCell ref="L20:L22"/>
    <mergeCell ref="M20:M22"/>
    <mergeCell ref="N18:N19"/>
    <mergeCell ref="O18:O19"/>
    <mergeCell ref="P18:P19"/>
    <mergeCell ref="Q18:Q19"/>
    <mergeCell ref="K18:K19"/>
    <mergeCell ref="L18:L19"/>
    <mergeCell ref="M18:M19"/>
    <mergeCell ref="O23:O25"/>
    <mergeCell ref="P23:P25"/>
    <mergeCell ref="Q23:Q25"/>
    <mergeCell ref="I23:I25"/>
    <mergeCell ref="J23:J25"/>
    <mergeCell ref="K23:K25"/>
    <mergeCell ref="L23:L25"/>
    <mergeCell ref="M23:M25"/>
    <mergeCell ref="B23:B25"/>
    <mergeCell ref="C23:C25"/>
    <mergeCell ref="D23:D25"/>
    <mergeCell ref="E23:E25"/>
    <mergeCell ref="F23:F25"/>
    <mergeCell ref="A18:A19"/>
    <mergeCell ref="A20:A22"/>
    <mergeCell ref="A23:A25"/>
    <mergeCell ref="A8:A9"/>
    <mergeCell ref="A10:A11"/>
    <mergeCell ref="A12:A13"/>
    <mergeCell ref="A14:A15"/>
    <mergeCell ref="A16:A17"/>
    <mergeCell ref="N23:N25"/>
    <mergeCell ref="N20:N22"/>
    <mergeCell ref="B20:B22"/>
    <mergeCell ref="C20:C22"/>
    <mergeCell ref="D20:D22"/>
    <mergeCell ref="E20:E22"/>
    <mergeCell ref="F20:F22"/>
    <mergeCell ref="I20:I22"/>
    <mergeCell ref="J20:J22"/>
    <mergeCell ref="I18:I19"/>
    <mergeCell ref="J18:J19"/>
    <mergeCell ref="B18:B19"/>
    <mergeCell ref="C18:C19"/>
    <mergeCell ref="D18:D19"/>
    <mergeCell ref="E18:E19"/>
    <mergeCell ref="F18:F19"/>
  </mergeCells>
  <pageMargins left="0.23622047244094491" right="0.23622047244094491" top="0.74803149606299213" bottom="0.55118110236220474"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tabSelected="1" zoomScaleNormal="100" workbookViewId="0">
      <pane ySplit="9" topLeftCell="A10" activePane="bottomLeft" state="frozen"/>
      <selection pane="bottomLeft" activeCell="C12" sqref="C12:C13"/>
    </sheetView>
  </sheetViews>
  <sheetFormatPr baseColWidth="10" defaultRowHeight="15" x14ac:dyDescent="0.25"/>
  <cols>
    <col min="1" max="1" width="4" bestFit="1" customWidth="1"/>
    <col min="2" max="2" width="29.140625" customWidth="1"/>
    <col min="3" max="3" width="23.42578125" customWidth="1"/>
    <col min="4" max="4" width="12" customWidth="1"/>
    <col min="5" max="6" width="11.42578125" style="7"/>
    <col min="7" max="7" width="11.28515625" customWidth="1"/>
    <col min="8" max="8" width="24.42578125" customWidth="1"/>
    <col min="9" max="9" width="15.7109375" customWidth="1"/>
    <col min="10" max="10" width="14.42578125" customWidth="1"/>
    <col min="11" max="11" width="20.7109375" customWidth="1"/>
    <col min="12" max="12" width="14" customWidth="1"/>
    <col min="13" max="13" width="18" customWidth="1"/>
    <col min="14" max="14" width="14.85546875" customWidth="1"/>
    <col min="15" max="15" width="16.7109375" customWidth="1"/>
  </cols>
  <sheetData>
    <row r="1" spans="1:15" x14ac:dyDescent="0.25">
      <c r="G1" s="1"/>
      <c r="H1" s="1"/>
      <c r="I1" s="1"/>
      <c r="J1" s="1"/>
    </row>
    <row r="2" spans="1:15" ht="15" customHeight="1" x14ac:dyDescent="0.25">
      <c r="B2" s="59" t="s">
        <v>25</v>
      </c>
      <c r="C2" s="60"/>
      <c r="D2" s="60"/>
      <c r="E2" s="60"/>
      <c r="F2" s="60"/>
      <c r="G2" s="60"/>
      <c r="H2" s="60"/>
      <c r="I2" s="60"/>
      <c r="J2" s="60"/>
      <c r="K2" s="60"/>
      <c r="L2" s="60"/>
      <c r="M2" s="60"/>
      <c r="N2" s="60"/>
      <c r="O2" s="61"/>
    </row>
    <row r="3" spans="1:15" ht="4.5" customHeight="1" x14ac:dyDescent="0.25">
      <c r="B3" s="62"/>
      <c r="C3" s="63"/>
      <c r="D3" s="63"/>
      <c r="E3" s="63"/>
      <c r="F3" s="63"/>
      <c r="G3" s="63"/>
      <c r="H3" s="63"/>
      <c r="I3" s="63"/>
      <c r="J3" s="63"/>
      <c r="K3" s="63"/>
      <c r="L3" s="63"/>
      <c r="M3" s="63"/>
      <c r="N3" s="63"/>
      <c r="O3" s="64"/>
    </row>
    <row r="4" spans="1:15" ht="29.25" customHeight="1" x14ac:dyDescent="0.25">
      <c r="B4" s="79"/>
      <c r="C4" s="80"/>
      <c r="D4" s="80"/>
      <c r="E4" s="80"/>
      <c r="F4" s="80"/>
      <c r="G4" s="80"/>
      <c r="H4" s="80"/>
      <c r="I4" s="80"/>
      <c r="J4" s="80"/>
      <c r="K4" s="80"/>
      <c r="L4" s="80"/>
      <c r="M4" s="80"/>
      <c r="N4" s="80"/>
      <c r="O4" s="81"/>
    </row>
    <row r="5" spans="1:15" x14ac:dyDescent="0.25">
      <c r="G5" s="1"/>
      <c r="H5" s="1"/>
      <c r="I5" s="1"/>
      <c r="J5" s="1"/>
    </row>
    <row r="6" spans="1:15" x14ac:dyDescent="0.25">
      <c r="B6" s="2" t="s">
        <v>49</v>
      </c>
      <c r="G6" s="1"/>
      <c r="H6" s="1"/>
      <c r="I6" s="1"/>
      <c r="J6" s="1"/>
    </row>
    <row r="7" spans="1:15" x14ac:dyDescent="0.25">
      <c r="A7" s="29"/>
      <c r="B7" s="22" t="s">
        <v>26</v>
      </c>
      <c r="C7" s="22" t="s">
        <v>27</v>
      </c>
      <c r="D7" s="22" t="s">
        <v>28</v>
      </c>
      <c r="E7" s="25" t="s">
        <v>29</v>
      </c>
      <c r="F7" s="25" t="s">
        <v>41</v>
      </c>
      <c r="G7" s="22" t="s">
        <v>30</v>
      </c>
      <c r="H7" s="22" t="s">
        <v>31</v>
      </c>
      <c r="I7" s="22" t="s">
        <v>32</v>
      </c>
      <c r="J7" s="22" t="s">
        <v>33</v>
      </c>
      <c r="K7" s="22" t="s">
        <v>34</v>
      </c>
      <c r="L7" s="22" t="s">
        <v>35</v>
      </c>
      <c r="M7" s="22" t="s">
        <v>36</v>
      </c>
      <c r="N7" s="22" t="s">
        <v>37</v>
      </c>
      <c r="O7" s="22" t="s">
        <v>38</v>
      </c>
    </row>
    <row r="8" spans="1:15" ht="45" customHeight="1" x14ac:dyDescent="0.25">
      <c r="A8" s="31" t="s">
        <v>45</v>
      </c>
      <c r="B8" s="66" t="s">
        <v>0</v>
      </c>
      <c r="C8" s="65" t="s">
        <v>7</v>
      </c>
      <c r="D8" s="65" t="s">
        <v>8</v>
      </c>
      <c r="E8" s="82" t="s">
        <v>2</v>
      </c>
      <c r="F8" s="82"/>
      <c r="G8" s="67" t="s">
        <v>12</v>
      </c>
      <c r="H8" s="83" t="s">
        <v>22</v>
      </c>
      <c r="I8" s="65" t="s">
        <v>11</v>
      </c>
      <c r="J8" s="57" t="s">
        <v>23</v>
      </c>
      <c r="K8" s="65" t="s">
        <v>24</v>
      </c>
      <c r="L8" s="65" t="s">
        <v>6</v>
      </c>
      <c r="M8" s="57" t="s">
        <v>44</v>
      </c>
      <c r="N8" s="57" t="s">
        <v>14</v>
      </c>
      <c r="O8" s="57" t="s">
        <v>43</v>
      </c>
    </row>
    <row r="9" spans="1:15" ht="45" customHeight="1" x14ac:dyDescent="0.25">
      <c r="A9" s="32"/>
      <c r="B9" s="66"/>
      <c r="C9" s="65"/>
      <c r="D9" s="65"/>
      <c r="E9" s="20" t="s">
        <v>3</v>
      </c>
      <c r="F9" s="20" t="s">
        <v>4</v>
      </c>
      <c r="G9" s="67"/>
      <c r="H9" s="83"/>
      <c r="I9" s="65"/>
      <c r="J9" s="57"/>
      <c r="K9" s="65"/>
      <c r="L9" s="65"/>
      <c r="M9" s="57"/>
      <c r="N9" s="57"/>
      <c r="O9" s="57"/>
    </row>
    <row r="10" spans="1:15" ht="15" customHeight="1" x14ac:dyDescent="0.25">
      <c r="A10" s="69">
        <v>1</v>
      </c>
      <c r="B10" s="71"/>
      <c r="C10" s="71"/>
      <c r="D10" s="77"/>
      <c r="E10" s="28"/>
      <c r="F10" s="28"/>
      <c r="G10" s="42">
        <f>IF(B10=0,0,(IF(E10="",18700/87,212-(_xlfn.DAYS(F10,E10)+_xlfn.DAYS(F11,E11)+1))))</f>
        <v>0</v>
      </c>
      <c r="H10" s="45">
        <f>G10*87</f>
        <v>0</v>
      </c>
      <c r="I10" s="33"/>
      <c r="J10" s="45">
        <f>I10-H10</f>
        <v>0</v>
      </c>
      <c r="K10" s="33"/>
      <c r="L10" s="33"/>
      <c r="M10" s="45">
        <f>IF((K10+L10)&gt;J10,J10,(K10+L10))</f>
        <v>0</v>
      </c>
      <c r="N10" s="45">
        <f t="shared" ref="N10:N23" si="0">MAX(0,J10-M10)</f>
        <v>0</v>
      </c>
      <c r="O10" s="45">
        <f t="shared" ref="O10:O23" si="1">H10+N10</f>
        <v>0</v>
      </c>
    </row>
    <row r="11" spans="1:15" ht="15" customHeight="1" x14ac:dyDescent="0.25">
      <c r="A11" s="70"/>
      <c r="B11" s="73"/>
      <c r="C11" s="73"/>
      <c r="D11" s="78"/>
      <c r="E11" s="28"/>
      <c r="F11" s="28"/>
      <c r="G11" s="44"/>
      <c r="H11" s="47"/>
      <c r="I11" s="35"/>
      <c r="J11" s="47"/>
      <c r="K11" s="35"/>
      <c r="L11" s="35"/>
      <c r="M11" s="47"/>
      <c r="N11" s="47"/>
      <c r="O11" s="47"/>
    </row>
    <row r="12" spans="1:15" ht="15" customHeight="1" x14ac:dyDescent="0.25">
      <c r="A12" s="30">
        <v>2</v>
      </c>
      <c r="B12" s="71"/>
      <c r="C12" s="71"/>
      <c r="D12" s="77"/>
      <c r="E12" s="28"/>
      <c r="F12" s="28"/>
      <c r="G12" s="42">
        <f>IF(B12=0,0,(IF(E12="",18700/87,212-(_xlfn.DAYS(F12,E12)+_xlfn.DAYS(F13,E13)+1))))</f>
        <v>0</v>
      </c>
      <c r="H12" s="45">
        <f t="shared" ref="H12" si="2">G12*87</f>
        <v>0</v>
      </c>
      <c r="I12" s="33"/>
      <c r="J12" s="45">
        <f t="shared" ref="J12" si="3">I12-H12</f>
        <v>0</v>
      </c>
      <c r="K12" s="33"/>
      <c r="L12" s="33"/>
      <c r="M12" s="45">
        <f t="shared" ref="M12" si="4">IF((K12+L12)&gt;J12,J12,(K12+L12))</f>
        <v>0</v>
      </c>
      <c r="N12" s="45">
        <f t="shared" si="0"/>
        <v>0</v>
      </c>
      <c r="O12" s="45">
        <f t="shared" si="1"/>
        <v>0</v>
      </c>
    </row>
    <row r="13" spans="1:15" ht="15" customHeight="1" x14ac:dyDescent="0.25">
      <c r="A13" s="30"/>
      <c r="B13" s="73"/>
      <c r="C13" s="73"/>
      <c r="D13" s="78"/>
      <c r="E13" s="28"/>
      <c r="F13" s="28"/>
      <c r="G13" s="44"/>
      <c r="H13" s="47"/>
      <c r="I13" s="35"/>
      <c r="J13" s="47"/>
      <c r="K13" s="35"/>
      <c r="L13" s="35"/>
      <c r="M13" s="47"/>
      <c r="N13" s="47"/>
      <c r="O13" s="47"/>
    </row>
    <row r="14" spans="1:15" ht="15" customHeight="1" x14ac:dyDescent="0.25">
      <c r="A14" s="30">
        <v>3</v>
      </c>
      <c r="B14" s="71"/>
      <c r="C14" s="71"/>
      <c r="D14" s="77"/>
      <c r="E14" s="28"/>
      <c r="F14" s="28"/>
      <c r="G14" s="42">
        <f>IF(B14=0,0,(IF(E14="",18700/87,212-(_xlfn.DAYS(F14,E14)+_xlfn.DAYS(F15,E15)+1))))</f>
        <v>0</v>
      </c>
      <c r="H14" s="45">
        <f t="shared" ref="H14" si="5">G14*87</f>
        <v>0</v>
      </c>
      <c r="I14" s="33"/>
      <c r="J14" s="45">
        <f t="shared" ref="J14" si="6">I14-H14</f>
        <v>0</v>
      </c>
      <c r="K14" s="33"/>
      <c r="L14" s="33"/>
      <c r="M14" s="45">
        <f t="shared" ref="M14" si="7">IF((K14+L14)&gt;J14,J14,(K14+L14))</f>
        <v>0</v>
      </c>
      <c r="N14" s="45">
        <f t="shared" si="0"/>
        <v>0</v>
      </c>
      <c r="O14" s="45">
        <f t="shared" si="1"/>
        <v>0</v>
      </c>
    </row>
    <row r="15" spans="1:15" ht="15" customHeight="1" x14ac:dyDescent="0.25">
      <c r="A15" s="30"/>
      <c r="B15" s="73"/>
      <c r="C15" s="73"/>
      <c r="D15" s="78"/>
      <c r="E15" s="28"/>
      <c r="F15" s="28"/>
      <c r="G15" s="44"/>
      <c r="H15" s="47"/>
      <c r="I15" s="35"/>
      <c r="J15" s="47"/>
      <c r="K15" s="35"/>
      <c r="L15" s="35"/>
      <c r="M15" s="47"/>
      <c r="N15" s="47"/>
      <c r="O15" s="47"/>
    </row>
    <row r="16" spans="1:15" ht="15" customHeight="1" x14ac:dyDescent="0.25">
      <c r="A16" s="30">
        <v>4</v>
      </c>
      <c r="B16" s="71"/>
      <c r="C16" s="71"/>
      <c r="D16" s="77"/>
      <c r="E16" s="28"/>
      <c r="F16" s="28"/>
      <c r="G16" s="42">
        <f>IF(B16=0,0,(IF(E16="",18700/87,212-(_xlfn.DAYS(F16,E16)+_xlfn.DAYS(F17,E17)+1))))</f>
        <v>0</v>
      </c>
      <c r="H16" s="45">
        <f t="shared" ref="H16" si="8">G16*87</f>
        <v>0</v>
      </c>
      <c r="I16" s="33"/>
      <c r="J16" s="45">
        <f t="shared" ref="J16" si="9">I16-H16</f>
        <v>0</v>
      </c>
      <c r="K16" s="33"/>
      <c r="L16" s="33"/>
      <c r="M16" s="45">
        <f t="shared" ref="M16" si="10">IF((K16+L16)&gt;J16,J16,(K16+L16))</f>
        <v>0</v>
      </c>
      <c r="N16" s="45">
        <f t="shared" si="0"/>
        <v>0</v>
      </c>
      <c r="O16" s="45">
        <f t="shared" si="1"/>
        <v>0</v>
      </c>
    </row>
    <row r="17" spans="1:17" ht="15" customHeight="1" x14ac:dyDescent="0.25">
      <c r="A17" s="30"/>
      <c r="B17" s="73"/>
      <c r="C17" s="73"/>
      <c r="D17" s="78"/>
      <c r="E17" s="28"/>
      <c r="F17" s="28"/>
      <c r="G17" s="44"/>
      <c r="H17" s="47"/>
      <c r="I17" s="35"/>
      <c r="J17" s="47"/>
      <c r="K17" s="35"/>
      <c r="L17" s="35"/>
      <c r="M17" s="47"/>
      <c r="N17" s="47"/>
      <c r="O17" s="47"/>
    </row>
    <row r="18" spans="1:17" ht="15" customHeight="1" x14ac:dyDescent="0.25">
      <c r="A18" s="30">
        <v>5</v>
      </c>
      <c r="B18" s="71"/>
      <c r="C18" s="71"/>
      <c r="D18" s="77"/>
      <c r="E18" s="28"/>
      <c r="F18" s="28"/>
      <c r="G18" s="42">
        <f>IF(B18=0,0,(IF(E18="",18700/87,212-(_xlfn.DAYS(F18,E18)+_xlfn.DAYS(F19,E19)+1))))</f>
        <v>0</v>
      </c>
      <c r="H18" s="45">
        <f t="shared" ref="H18" si="11">G18*87</f>
        <v>0</v>
      </c>
      <c r="I18" s="33"/>
      <c r="J18" s="45">
        <f t="shared" ref="J18" si="12">I18-H18</f>
        <v>0</v>
      </c>
      <c r="K18" s="33"/>
      <c r="L18" s="33"/>
      <c r="M18" s="45">
        <f t="shared" ref="M18" si="13">IF((K18+L18)&gt;J18,J18,(K18+L18))</f>
        <v>0</v>
      </c>
      <c r="N18" s="45">
        <f t="shared" si="0"/>
        <v>0</v>
      </c>
      <c r="O18" s="45">
        <f t="shared" si="1"/>
        <v>0</v>
      </c>
    </row>
    <row r="19" spans="1:17" ht="15" customHeight="1" x14ac:dyDescent="0.25">
      <c r="A19" s="30"/>
      <c r="B19" s="73"/>
      <c r="C19" s="73"/>
      <c r="D19" s="78"/>
      <c r="E19" s="28"/>
      <c r="F19" s="28"/>
      <c r="G19" s="44"/>
      <c r="H19" s="47"/>
      <c r="I19" s="35"/>
      <c r="J19" s="47"/>
      <c r="K19" s="35"/>
      <c r="L19" s="35"/>
      <c r="M19" s="47"/>
      <c r="N19" s="47"/>
      <c r="O19" s="47"/>
    </row>
    <row r="20" spans="1:17" ht="15" customHeight="1" x14ac:dyDescent="0.25">
      <c r="A20" s="30">
        <v>6</v>
      </c>
      <c r="B20" s="71"/>
      <c r="C20" s="74"/>
      <c r="D20" s="74"/>
      <c r="E20" s="27"/>
      <c r="F20" s="27"/>
      <c r="G20" s="42">
        <f>IF(B20=0,0,(IF(E20="",18700/87,212-(_xlfn.DAYS(F20,E20)+_xlfn.DAYS(F21,E21)+2+_xlfn.DAYS(F22,E22)))))</f>
        <v>0</v>
      </c>
      <c r="H20" s="45">
        <f t="shared" ref="H20:H23" si="14">G20*87</f>
        <v>0</v>
      </c>
      <c r="I20" s="33"/>
      <c r="J20" s="45">
        <f t="shared" ref="J20:J23" si="15">I20-H20</f>
        <v>0</v>
      </c>
      <c r="K20" s="33"/>
      <c r="L20" s="33"/>
      <c r="M20" s="45">
        <f t="shared" ref="M20:M23" si="16">IF((K20+L20)&gt;J20,J20,(K20+L20))</f>
        <v>0</v>
      </c>
      <c r="N20" s="45">
        <f t="shared" si="0"/>
        <v>0</v>
      </c>
      <c r="O20" s="45">
        <f t="shared" si="1"/>
        <v>0</v>
      </c>
    </row>
    <row r="21" spans="1:17" ht="15" customHeight="1" x14ac:dyDescent="0.25">
      <c r="A21" s="30"/>
      <c r="B21" s="72"/>
      <c r="C21" s="75"/>
      <c r="D21" s="75"/>
      <c r="E21" s="27"/>
      <c r="F21" s="27"/>
      <c r="G21" s="43"/>
      <c r="H21" s="46"/>
      <c r="I21" s="34"/>
      <c r="J21" s="46"/>
      <c r="K21" s="34"/>
      <c r="L21" s="34"/>
      <c r="M21" s="46"/>
      <c r="N21" s="46"/>
      <c r="O21" s="46"/>
    </row>
    <row r="22" spans="1:17" ht="15" customHeight="1" x14ac:dyDescent="0.25">
      <c r="A22" s="30"/>
      <c r="B22" s="73"/>
      <c r="C22" s="76"/>
      <c r="D22" s="76"/>
      <c r="E22" s="27"/>
      <c r="F22" s="27"/>
      <c r="G22" s="44"/>
      <c r="H22" s="47"/>
      <c r="I22" s="35"/>
      <c r="J22" s="47"/>
      <c r="K22" s="35"/>
      <c r="L22" s="35"/>
      <c r="M22" s="47"/>
      <c r="N22" s="47"/>
      <c r="O22" s="47"/>
    </row>
    <row r="23" spans="1:17" ht="15" customHeight="1" x14ac:dyDescent="0.25">
      <c r="A23" s="30">
        <v>7</v>
      </c>
      <c r="B23" s="71"/>
      <c r="C23" s="74"/>
      <c r="D23" s="74"/>
      <c r="E23" s="28"/>
      <c r="F23" s="28"/>
      <c r="G23" s="42">
        <f>IF(B23=0,0,(IF(E23="",18700/87,212-(_xlfn.DAYS(F23,E23)+_xlfn.DAYS(F24,E24)+2+_xlfn.DAYS(F25,E25)))))</f>
        <v>0</v>
      </c>
      <c r="H23" s="45">
        <f t="shared" si="14"/>
        <v>0</v>
      </c>
      <c r="I23" s="33"/>
      <c r="J23" s="45">
        <f t="shared" si="15"/>
        <v>0</v>
      </c>
      <c r="K23" s="33"/>
      <c r="L23" s="33"/>
      <c r="M23" s="45">
        <f t="shared" si="16"/>
        <v>0</v>
      </c>
      <c r="N23" s="45">
        <f t="shared" si="0"/>
        <v>0</v>
      </c>
      <c r="O23" s="45">
        <f t="shared" si="1"/>
        <v>0</v>
      </c>
    </row>
    <row r="24" spans="1:17" ht="15" customHeight="1" x14ac:dyDescent="0.25">
      <c r="A24" s="30"/>
      <c r="B24" s="72"/>
      <c r="C24" s="75"/>
      <c r="D24" s="75"/>
      <c r="E24" s="28"/>
      <c r="F24" s="28"/>
      <c r="G24" s="43"/>
      <c r="H24" s="46"/>
      <c r="I24" s="34"/>
      <c r="J24" s="46"/>
      <c r="K24" s="34"/>
      <c r="L24" s="34"/>
      <c r="M24" s="46"/>
      <c r="N24" s="46"/>
      <c r="O24" s="46"/>
    </row>
    <row r="25" spans="1:17" ht="15" customHeight="1" x14ac:dyDescent="0.25">
      <c r="A25" s="30"/>
      <c r="B25" s="73"/>
      <c r="C25" s="76"/>
      <c r="D25" s="76"/>
      <c r="E25" s="28"/>
      <c r="F25" s="28"/>
      <c r="G25" s="44"/>
      <c r="H25" s="47"/>
      <c r="I25" s="35"/>
      <c r="J25" s="47"/>
      <c r="K25" s="35"/>
      <c r="L25" s="35"/>
      <c r="M25" s="47"/>
      <c r="N25" s="47"/>
      <c r="O25" s="47"/>
    </row>
    <row r="26" spans="1:17" ht="15" customHeight="1" x14ac:dyDescent="0.25">
      <c r="F26" s="8" t="s">
        <v>10</v>
      </c>
      <c r="G26" s="17">
        <f t="shared" ref="G26:O26" si="17">SUM(G10:G25)</f>
        <v>0</v>
      </c>
      <c r="H26" s="19">
        <f t="shared" si="17"/>
        <v>0</v>
      </c>
      <c r="I26" s="19">
        <f t="shared" si="17"/>
        <v>0</v>
      </c>
      <c r="J26" s="19">
        <f t="shared" si="17"/>
        <v>0</v>
      </c>
      <c r="K26" s="19">
        <f t="shared" si="17"/>
        <v>0</v>
      </c>
      <c r="L26" s="19">
        <f t="shared" si="17"/>
        <v>0</v>
      </c>
      <c r="M26" s="19">
        <f t="shared" si="17"/>
        <v>0</v>
      </c>
      <c r="N26" s="21">
        <f t="shared" si="17"/>
        <v>0</v>
      </c>
      <c r="O26" s="21">
        <f t="shared" si="17"/>
        <v>0</v>
      </c>
      <c r="P26" s="6"/>
      <c r="Q26" s="6"/>
    </row>
    <row r="27" spans="1:17" x14ac:dyDescent="0.25">
      <c r="P27" s="6"/>
    </row>
    <row r="28" spans="1:17" ht="61.5" customHeight="1" x14ac:dyDescent="0.25">
      <c r="B28" s="26" t="s">
        <v>42</v>
      </c>
      <c r="C28" s="48"/>
      <c r="D28" s="49"/>
      <c r="E28" s="49"/>
      <c r="F28" s="49"/>
      <c r="G28" s="49"/>
      <c r="H28" s="49"/>
      <c r="I28" s="49"/>
      <c r="J28" s="49"/>
      <c r="K28" s="49"/>
      <c r="L28" s="49"/>
      <c r="M28" s="49"/>
      <c r="N28" s="49"/>
      <c r="O28" s="50"/>
      <c r="P28" s="6"/>
      <c r="Q28" s="6"/>
    </row>
    <row r="30" spans="1:17" ht="15.75" customHeight="1" x14ac:dyDescent="0.25">
      <c r="B30" s="11" t="s">
        <v>20</v>
      </c>
      <c r="C30" s="12"/>
      <c r="D30" s="12"/>
      <c r="E30" s="12"/>
      <c r="F30" s="12"/>
      <c r="G30" s="12"/>
      <c r="H30" s="12"/>
      <c r="I30" s="13"/>
      <c r="J30" s="14"/>
      <c r="K30" s="15"/>
      <c r="L30" s="15"/>
      <c r="M30" s="12"/>
      <c r="N30" s="12"/>
      <c r="O30" s="16"/>
    </row>
    <row r="31" spans="1:17" ht="137.25" customHeight="1" x14ac:dyDescent="0.25">
      <c r="B31" s="54" t="s">
        <v>46</v>
      </c>
      <c r="C31" s="55"/>
      <c r="D31" s="55"/>
      <c r="E31" s="55"/>
      <c r="F31" s="55"/>
      <c r="G31" s="55"/>
      <c r="H31" s="55"/>
      <c r="I31" s="55"/>
      <c r="J31" s="55"/>
      <c r="K31" s="55"/>
      <c r="L31" s="55"/>
      <c r="M31" s="55"/>
      <c r="N31" s="55"/>
      <c r="O31" s="56"/>
    </row>
  </sheetData>
  <sheetProtection algorithmName="SHA-512" hashValue="ygLD1vC8xGZ4h3LE+OhqJbLDGLp0tteixdEIubkORoSUyTfu9sBPWFTvkDbkh3dCQusBcEkatvxkstP5vWBRFw==" saltValue="GbBGMN5o3zbpS6VDh+qthA==" spinCount="100000" sheet="1" selectLockedCells="1"/>
  <mergeCells count="108">
    <mergeCell ref="C28:O28"/>
    <mergeCell ref="B31:O31"/>
    <mergeCell ref="B2:O4"/>
    <mergeCell ref="N8:N9"/>
    <mergeCell ref="O8:O9"/>
    <mergeCell ref="L8:L9"/>
    <mergeCell ref="M8:M9"/>
    <mergeCell ref="B8:B9"/>
    <mergeCell ref="C8:C9"/>
    <mergeCell ref="D8:D9"/>
    <mergeCell ref="E8:F8"/>
    <mergeCell ref="G8:G9"/>
    <mergeCell ref="K8:K9"/>
    <mergeCell ref="H8:H9"/>
    <mergeCell ref="I8:I9"/>
    <mergeCell ref="J8:J9"/>
    <mergeCell ref="C14:C15"/>
    <mergeCell ref="D14:D15"/>
    <mergeCell ref="C16:C17"/>
    <mergeCell ref="D16:D17"/>
    <mergeCell ref="C18:C19"/>
    <mergeCell ref="D18:D19"/>
    <mergeCell ref="C10:C11"/>
    <mergeCell ref="D10:D11"/>
    <mergeCell ref="C12:C13"/>
    <mergeCell ref="D12:D13"/>
    <mergeCell ref="B10:B11"/>
    <mergeCell ref="B12:B13"/>
    <mergeCell ref="B14:B15"/>
    <mergeCell ref="B16:B17"/>
    <mergeCell ref="B18:B19"/>
    <mergeCell ref="H10:H11"/>
    <mergeCell ref="H12:H13"/>
    <mergeCell ref="H14:H15"/>
    <mergeCell ref="H16:H17"/>
    <mergeCell ref="H18:H19"/>
    <mergeCell ref="G10:G11"/>
    <mergeCell ref="G12:G13"/>
    <mergeCell ref="G14:G15"/>
    <mergeCell ref="G16:G17"/>
    <mergeCell ref="G18:G19"/>
    <mergeCell ref="J10:J11"/>
    <mergeCell ref="J12:J13"/>
    <mergeCell ref="J14:J15"/>
    <mergeCell ref="J16:J17"/>
    <mergeCell ref="J18:J19"/>
    <mergeCell ref="I10:I11"/>
    <mergeCell ref="I12:I13"/>
    <mergeCell ref="I14:I15"/>
    <mergeCell ref="I16:I17"/>
    <mergeCell ref="I18:I19"/>
    <mergeCell ref="K20:K22"/>
    <mergeCell ref="L10:L11"/>
    <mergeCell ref="L12:L13"/>
    <mergeCell ref="L14:L15"/>
    <mergeCell ref="L16:L17"/>
    <mergeCell ref="L18:L19"/>
    <mergeCell ref="K10:K11"/>
    <mergeCell ref="K12:K13"/>
    <mergeCell ref="K14:K15"/>
    <mergeCell ref="K16:K17"/>
    <mergeCell ref="K18:K19"/>
    <mergeCell ref="D23:D25"/>
    <mergeCell ref="G20:G22"/>
    <mergeCell ref="G23:G25"/>
    <mergeCell ref="H20:H22"/>
    <mergeCell ref="H23:H25"/>
    <mergeCell ref="I20:I22"/>
    <mergeCell ref="I23:I25"/>
    <mergeCell ref="J20:J22"/>
    <mergeCell ref="J23:J25"/>
    <mergeCell ref="O10:O11"/>
    <mergeCell ref="O12:O13"/>
    <mergeCell ref="O14:O15"/>
    <mergeCell ref="O16:O17"/>
    <mergeCell ref="O18:O19"/>
    <mergeCell ref="O20:O22"/>
    <mergeCell ref="O23:O25"/>
    <mergeCell ref="N20:N22"/>
    <mergeCell ref="N10:N11"/>
    <mergeCell ref="N12:N13"/>
    <mergeCell ref="N14:N15"/>
    <mergeCell ref="N16:N17"/>
    <mergeCell ref="N18:N19"/>
    <mergeCell ref="A18:A19"/>
    <mergeCell ref="A20:A22"/>
    <mergeCell ref="A23:A25"/>
    <mergeCell ref="A8:A9"/>
    <mergeCell ref="A10:A11"/>
    <mergeCell ref="A12:A13"/>
    <mergeCell ref="A14:A15"/>
    <mergeCell ref="A16:A17"/>
    <mergeCell ref="N23:N25"/>
    <mergeCell ref="K23:K25"/>
    <mergeCell ref="L20:L22"/>
    <mergeCell ref="L23:L25"/>
    <mergeCell ref="M20:M22"/>
    <mergeCell ref="M12:M13"/>
    <mergeCell ref="M14:M15"/>
    <mergeCell ref="M16:M17"/>
    <mergeCell ref="M18:M19"/>
    <mergeCell ref="M23:M25"/>
    <mergeCell ref="M10:M11"/>
    <mergeCell ref="B20:B22"/>
    <mergeCell ref="B23:B25"/>
    <mergeCell ref="C20:C22"/>
    <mergeCell ref="C23:C25"/>
    <mergeCell ref="D20:D22"/>
  </mergeCells>
  <pageMargins left="0.43307086614173229" right="0.23622047244094491"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Sprachkräfte</vt:lpstr>
      <vt:lpstr>Fachberatungen</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Senger, Brigitte</dc:creator>
  <cp:lastModifiedBy>Katharina Raabe</cp:lastModifiedBy>
  <cp:lastPrinted>2024-08-30T06:22:20Z</cp:lastPrinted>
  <dcterms:created xsi:type="dcterms:W3CDTF">2024-01-29T10:31:52Z</dcterms:created>
  <dcterms:modified xsi:type="dcterms:W3CDTF">2024-09-13T10:01:11Z</dcterms:modified>
</cp:coreProperties>
</file>