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_GLGSB_Invest\_In Arbeit\Hilfestellungen für JÄer\neue_aktuelle Hilfestellungen\"/>
    </mc:Choice>
  </mc:AlternateContent>
  <bookViews>
    <workbookView xWindow="0" yWindow="0" windowWidth="25200" windowHeight="11295"/>
  </bookViews>
  <sheets>
    <sheet name="Kostenermittlung Neuschaffung" sheetId="1" r:id="rId1"/>
    <sheet name="Kostenermittlung Erhalt" sheetId="3" r:id="rId2"/>
    <sheet name="Kostenermittlung Neu und Erhalt" sheetId="5" r:id="rId3"/>
    <sheet name="Fördersätze" sheetId="2" state="hidden" r:id="rId4"/>
  </sheets>
  <externalReferences>
    <externalReference r:id="rId5"/>
  </externalReferences>
  <definedNames>
    <definedName name="_xlnm.Print_Area" localSheetId="1">'Kostenermittlung Erhalt'!$A$1:$H$34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5" l="1"/>
  <c r="A22" i="5"/>
  <c r="E39" i="5" l="1"/>
  <c r="E38" i="5"/>
  <c r="E37" i="5"/>
  <c r="E33" i="5"/>
  <c r="E32" i="5"/>
  <c r="E31" i="5"/>
  <c r="E28" i="3" l="1"/>
  <c r="E27" i="3"/>
  <c r="E26" i="3"/>
  <c r="E14" i="5" l="1"/>
  <c r="G46" i="5"/>
  <c r="E46" i="5"/>
  <c r="H39" i="5"/>
  <c r="H38" i="5"/>
  <c r="F39" i="5"/>
  <c r="F38" i="5"/>
  <c r="F37" i="5"/>
  <c r="D39" i="5"/>
  <c r="D38" i="5"/>
  <c r="B39" i="5"/>
  <c r="B38" i="5"/>
  <c r="F32" i="5"/>
  <c r="F31" i="5"/>
  <c r="F33" i="5"/>
  <c r="B32" i="5" l="1"/>
  <c r="D32" i="5" s="1"/>
  <c r="B33" i="5"/>
  <c r="D33" i="5" s="1"/>
  <c r="B29" i="1"/>
  <c r="B31" i="5"/>
  <c r="D31" i="5" s="1"/>
  <c r="F27" i="5"/>
  <c r="C25" i="5"/>
  <c r="C24" i="5"/>
  <c r="C27" i="5" s="1"/>
  <c r="C22" i="5"/>
  <c r="C21" i="5"/>
  <c r="C46" i="5" s="1"/>
  <c r="A37" i="5"/>
  <c r="A31" i="5"/>
  <c r="E27" i="5"/>
  <c r="F16" i="5"/>
  <c r="E16" i="5"/>
  <c r="F15" i="5"/>
  <c r="E15" i="5"/>
  <c r="F14" i="5"/>
  <c r="D13" i="5"/>
  <c r="C13" i="5"/>
  <c r="C21" i="3"/>
  <c r="F28" i="3"/>
  <c r="F27" i="3"/>
  <c r="F26" i="3"/>
  <c r="D27" i="3"/>
  <c r="B27" i="3"/>
  <c r="C9" i="5"/>
  <c r="B37" i="5" l="1"/>
  <c r="D37" i="5" s="1"/>
  <c r="G31" i="5"/>
  <c r="H31" i="5" s="1"/>
  <c r="E13" i="5"/>
  <c r="F13" i="5"/>
  <c r="G38" i="5" l="1"/>
  <c r="G39" i="5"/>
  <c r="G37" i="5"/>
  <c r="H37" i="5" s="1"/>
  <c r="H40" i="5" s="1"/>
  <c r="G47" i="5" s="1"/>
  <c r="G48" i="5" s="1"/>
  <c r="G33" i="5"/>
  <c r="H33" i="5" s="1"/>
  <c r="G32" i="5"/>
  <c r="H32" i="5" s="1"/>
  <c r="C32" i="3"/>
  <c r="A26" i="3"/>
  <c r="B26" i="3" s="1"/>
  <c r="D26" i="3" s="1"/>
  <c r="D10" i="3"/>
  <c r="C8" i="3"/>
  <c r="H34" i="5" l="1"/>
  <c r="E47" i="5" s="1"/>
  <c r="E48" i="5" s="1"/>
  <c r="H43" i="5"/>
  <c r="C47" i="5" s="1"/>
  <c r="C48" i="5" s="1"/>
  <c r="G34" i="5"/>
  <c r="G40" i="5"/>
  <c r="G27" i="3"/>
  <c r="H27" i="3" s="1"/>
  <c r="G26" i="3"/>
  <c r="H26" i="3" s="1"/>
  <c r="B28" i="3"/>
  <c r="D28" i="3" s="1"/>
  <c r="G28" i="3" s="1"/>
  <c r="H28" i="3" s="1"/>
  <c r="C34" i="1"/>
  <c r="F30" i="1"/>
  <c r="F29" i="1"/>
  <c r="F28" i="1"/>
  <c r="D29" i="1"/>
  <c r="B30" i="1"/>
  <c r="D30" i="1" s="1"/>
  <c r="G43" i="5" l="1"/>
  <c r="H29" i="3"/>
  <c r="C33" i="3" s="1"/>
  <c r="C34" i="3" s="1"/>
  <c r="G29" i="3"/>
  <c r="C23" i="1"/>
  <c r="F13" i="1"/>
  <c r="F14" i="1"/>
  <c r="F12" i="1"/>
  <c r="E14" i="1"/>
  <c r="E13" i="1"/>
  <c r="E12" i="1"/>
  <c r="D11" i="1"/>
  <c r="C11" i="1"/>
  <c r="A28" i="1"/>
  <c r="B28" i="1" l="1"/>
  <c r="D28" i="1" s="1"/>
  <c r="E30" i="1"/>
  <c r="E29" i="1"/>
  <c r="E28" i="1"/>
  <c r="E11" i="1"/>
  <c r="F11" i="1"/>
  <c r="A21" i="1"/>
  <c r="A18" i="1"/>
  <c r="C8" i="1" l="1"/>
  <c r="G30" i="1" l="1"/>
  <c r="H30" i="1" s="1"/>
  <c r="G29" i="1"/>
  <c r="H29" i="1" s="1"/>
  <c r="G28" i="1" l="1"/>
  <c r="H28" i="1" l="1"/>
  <c r="H31" i="1" s="1"/>
  <c r="C35" i="1" s="1"/>
  <c r="C36" i="1" s="1"/>
  <c r="G31" i="1"/>
</calcChain>
</file>

<file path=xl/sharedStrings.xml><?xml version="1.0" encoding="utf-8"?>
<sst xmlns="http://schemas.openxmlformats.org/spreadsheetml/2006/main" count="136" uniqueCount="51">
  <si>
    <t>Art der Maßnahme</t>
  </si>
  <si>
    <t>Umbau</t>
  </si>
  <si>
    <t>Ausstattung</t>
  </si>
  <si>
    <t>Sanierung</t>
  </si>
  <si>
    <t>Höchstfördersätze</t>
  </si>
  <si>
    <t>Förderung in %</t>
  </si>
  <si>
    <t>Gesamtkosten:</t>
  </si>
  <si>
    <t>Gesamt</t>
  </si>
  <si>
    <t>GF I</t>
  </si>
  <si>
    <t>GF II</t>
  </si>
  <si>
    <t>GF III</t>
  </si>
  <si>
    <t>Gesamtkosten</t>
  </si>
  <si>
    <t>Summe</t>
  </si>
  <si>
    <t>davon</t>
  </si>
  <si>
    <t>Förderung</t>
  </si>
  <si>
    <t>Neu-/Anbau</t>
  </si>
  <si>
    <t>beantragt</t>
  </si>
  <si>
    <t>berücksichtigungsfähig</t>
  </si>
  <si>
    <t>zuwendungsfähig</t>
  </si>
  <si>
    <t>davon nicht zuwendungsfähig (Bau)</t>
  </si>
  <si>
    <t>Aus-/Umbau</t>
  </si>
  <si>
    <t>Aus-/Umbau plus Ausstattung</t>
  </si>
  <si>
    <t>Qualitätsentwicklung Neu-/Anbau inkl. Ausstattung</t>
  </si>
  <si>
    <t>Neu-/Anbau inkl. Ausstattung</t>
  </si>
  <si>
    <t>Qualitätsentwicklung Aus-/Umbau inkl. Ausstattung</t>
  </si>
  <si>
    <t>max. Bemessungsgrundlage</t>
  </si>
  <si>
    <t>neue Plätze</t>
  </si>
  <si>
    <t>Bestandsplätze</t>
  </si>
  <si>
    <t>Kindertageseinrichtung</t>
  </si>
  <si>
    <t>Einrichtungsart:</t>
  </si>
  <si>
    <t>betroffene Einrichtung (Anschrift):</t>
  </si>
  <si>
    <t>beantragte Maßnahmenart:</t>
  </si>
  <si>
    <t>Neuschaffung von Plätzen</t>
  </si>
  <si>
    <t>Erhalt von Plätzen</t>
  </si>
  <si>
    <t>Plätze in der Einrichtung:</t>
  </si>
  <si>
    <t>Gesamtkosten der Maßnahme:</t>
  </si>
  <si>
    <t>vor Durchführung 
der Maßnahme</t>
  </si>
  <si>
    <t>nach Durchführung 
der Maßnahme</t>
  </si>
  <si>
    <t>Gesamt:</t>
  </si>
  <si>
    <t>davon beantragt:</t>
  </si>
  <si>
    <t>Finanzierungsdarstellung:</t>
  </si>
  <si>
    <t>mögliche Förderung:</t>
  </si>
  <si>
    <t>Eigenanteil:</t>
  </si>
  <si>
    <t>Arbeitshilfe Kostenermittlungstabelle - Neuschaffung von Plätzen -</t>
  </si>
  <si>
    <t>Arbeitshilfe Kostenermittlungstabelle - Erhalt von Plätzen -</t>
  </si>
  <si>
    <t>Kosten Neuschaffung:</t>
  </si>
  <si>
    <t>Kosten Erhalt:</t>
  </si>
  <si>
    <t>zuwendungsfähige Gesamtkosten:</t>
  </si>
  <si>
    <t>davon nicht zuwendungsfähig (Bau):</t>
  </si>
  <si>
    <r>
      <t xml:space="preserve">Arbeitshilfe Kostenermittlung - Neuschaffung </t>
    </r>
    <r>
      <rPr>
        <b/>
        <u val="double"/>
        <sz val="16"/>
        <color theme="1"/>
        <rFont val="Segoe UI"/>
        <family val="2"/>
      </rPr>
      <t>und</t>
    </r>
    <r>
      <rPr>
        <b/>
        <u/>
        <sz val="16"/>
        <color theme="1"/>
        <rFont val="Segoe UI"/>
        <family val="2"/>
      </rPr>
      <t xml:space="preserve"> Erhalt von Plätzen -</t>
    </r>
  </si>
  <si>
    <t>von den Maßnahmen betroffene Plätze: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</si>
</sst>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9"/>
      <color theme="1"/>
      <name val="Verdana"/>
      <family val="2"/>
    </font>
    <font>
      <b/>
      <u/>
      <sz val="16"/>
      <color theme="1"/>
      <name val="Segoe UI"/>
      <family val="2"/>
    </font>
    <font>
      <b/>
      <u/>
      <sz val="11"/>
      <color theme="1"/>
      <name val="Segoe UI"/>
      <family val="2"/>
    </font>
    <font>
      <u/>
      <sz val="10"/>
      <color theme="1"/>
      <name val="Segoe UI"/>
      <family val="2"/>
    </font>
    <font>
      <sz val="10"/>
      <color theme="1"/>
      <name val="Segoe UI"/>
      <family val="2"/>
    </font>
    <font>
      <sz val="9"/>
      <color theme="1"/>
      <name val="Verdana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i/>
      <sz val="10"/>
      <color theme="1"/>
      <name val="Segoe UI"/>
      <family val="2"/>
    </font>
    <font>
      <i/>
      <sz val="8"/>
      <color theme="1"/>
      <name val="Segoe UI"/>
      <family val="2"/>
    </font>
    <font>
      <sz val="8"/>
      <color rgb="FF000000"/>
      <name val="Segoe UI"/>
      <family val="2"/>
    </font>
    <font>
      <b/>
      <sz val="9"/>
      <color theme="1"/>
      <name val="Verdana"/>
      <family val="2"/>
    </font>
    <font>
      <b/>
      <u val="double"/>
      <sz val="16"/>
      <color theme="1"/>
      <name val="Segoe UI"/>
      <family val="2"/>
    </font>
    <font>
      <b/>
      <sz val="10"/>
      <color theme="1"/>
      <name val="Verdana"/>
      <family val="2"/>
    </font>
    <font>
      <i/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Dashed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44" fontId="0" fillId="0" borderId="0" xfId="1" applyFont="1"/>
    <xf numFmtId="9" fontId="0" fillId="0" borderId="0" xfId="2" applyFont="1"/>
    <xf numFmtId="0" fontId="8" fillId="3" borderId="6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8" fillId="3" borderId="16" xfId="0" applyNumberFormat="1" applyFont="1" applyFill="1" applyBorder="1" applyAlignment="1" applyProtection="1">
      <alignment vertical="center"/>
      <protection locked="0"/>
    </xf>
    <xf numFmtId="164" fontId="8" fillId="3" borderId="17" xfId="0" applyNumberFormat="1" applyFont="1" applyFill="1" applyBorder="1" applyAlignment="1" applyProtection="1">
      <alignment vertical="center"/>
      <protection locked="0"/>
    </xf>
    <xf numFmtId="164" fontId="8" fillId="3" borderId="8" xfId="0" applyNumberFormat="1" applyFont="1" applyFill="1" applyBorder="1" applyAlignment="1" applyProtection="1">
      <alignment vertical="center"/>
      <protection locked="0"/>
    </xf>
    <xf numFmtId="164" fontId="8" fillId="3" borderId="10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6" fillId="3" borderId="16" xfId="0" applyNumberFormat="1" applyFont="1" applyFill="1" applyBorder="1" applyAlignment="1" applyProtection="1">
      <alignment vertical="center"/>
      <protection locked="0"/>
    </xf>
    <xf numFmtId="164" fontId="6" fillId="3" borderId="8" xfId="0" applyNumberFormat="1" applyFont="1" applyFill="1" applyBorder="1" applyAlignment="1" applyProtection="1">
      <alignment vertical="center"/>
      <protection locked="0"/>
    </xf>
    <xf numFmtId="164" fontId="6" fillId="3" borderId="22" xfId="0" applyNumberFormat="1" applyFont="1" applyFill="1" applyBorder="1" applyAlignment="1" applyProtection="1">
      <alignment vertical="center"/>
      <protection locked="0"/>
    </xf>
    <xf numFmtId="164" fontId="6" fillId="3" borderId="23" xfId="0" applyNumberFormat="1" applyFont="1" applyFill="1" applyBorder="1" applyAlignment="1" applyProtection="1">
      <alignment vertical="center"/>
      <protection locked="0"/>
    </xf>
    <xf numFmtId="164" fontId="6" fillId="3" borderId="21" xfId="0" applyNumberFormat="1" applyFont="1" applyFill="1" applyBorder="1" applyAlignment="1" applyProtection="1">
      <alignment vertical="center"/>
      <protection locked="0"/>
    </xf>
    <xf numFmtId="164" fontId="6" fillId="3" borderId="24" xfId="0" applyNumberFormat="1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164" fontId="8" fillId="0" borderId="8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164" fontId="6" fillId="0" borderId="15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Fill="1" applyProtection="1"/>
    <xf numFmtId="44" fontId="4" fillId="2" borderId="4" xfId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164" fontId="7" fillId="0" borderId="0" xfId="0" applyNumberFormat="1" applyFont="1" applyProtection="1"/>
    <xf numFmtId="44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4" fontId="6" fillId="0" borderId="0" xfId="1" applyFont="1" applyFill="1" applyBorder="1" applyAlignment="1" applyProtection="1">
      <alignment horizontal="center" vertical="center"/>
    </xf>
    <xf numFmtId="44" fontId="6" fillId="2" borderId="11" xfId="1" applyFont="1" applyFill="1" applyBorder="1" applyAlignment="1" applyProtection="1">
      <alignment horizontal="center" vertical="center"/>
    </xf>
    <xf numFmtId="0" fontId="7" fillId="0" borderId="12" xfId="0" applyFont="1" applyBorder="1" applyProtection="1"/>
    <xf numFmtId="164" fontId="4" fillId="0" borderId="0" xfId="0" applyNumberFormat="1" applyFont="1" applyProtection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4" fontId="6" fillId="0" borderId="16" xfId="0" applyNumberFormat="1" applyFont="1" applyFill="1" applyBorder="1" applyAlignment="1" applyProtection="1">
      <alignment vertical="center"/>
    </xf>
    <xf numFmtId="44" fontId="6" fillId="0" borderId="18" xfId="0" applyNumberFormat="1" applyFont="1" applyFill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44" fontId="6" fillId="0" borderId="8" xfId="0" applyNumberFormat="1" applyFont="1" applyFill="1" applyBorder="1" applyAlignment="1" applyProtection="1">
      <alignment vertical="center"/>
    </xf>
    <xf numFmtId="44" fontId="6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14" fillId="0" borderId="20" xfId="0" applyNumberFormat="1" applyFont="1" applyFill="1" applyBorder="1" applyAlignment="1" applyProtection="1">
      <alignment vertical="center"/>
    </xf>
    <xf numFmtId="164" fontId="6" fillId="0" borderId="21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164" fontId="6" fillId="0" borderId="25" xfId="0" applyNumberFormat="1" applyFont="1" applyFill="1" applyBorder="1" applyAlignment="1" applyProtection="1">
      <alignment vertical="center"/>
    </xf>
    <xf numFmtId="164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0" fontId="6" fillId="0" borderId="0" xfId="0" applyFont="1" applyProtection="1"/>
    <xf numFmtId="164" fontId="0" fillId="0" borderId="0" xfId="0" applyNumberFormat="1" applyProtection="1"/>
    <xf numFmtId="44" fontId="4" fillId="2" borderId="11" xfId="1" applyFont="1" applyFill="1" applyBorder="1" applyAlignment="1" applyProtection="1">
      <alignment horizontal="center" vertical="center"/>
    </xf>
    <xf numFmtId="0" fontId="0" fillId="0" borderId="12" xfId="0" applyBorder="1" applyProtection="1"/>
    <xf numFmtId="0" fontId="0" fillId="0" borderId="0" xfId="0" applyFill="1" applyProtection="1"/>
    <xf numFmtId="0" fontId="6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right"/>
    </xf>
    <xf numFmtId="164" fontId="15" fillId="0" borderId="0" xfId="0" applyNumberFormat="1" applyFont="1" applyProtection="1"/>
    <xf numFmtId="0" fontId="7" fillId="3" borderId="7" xfId="0" applyFont="1" applyFill="1" applyBorder="1" applyAlignment="1" applyProtection="1">
      <alignment horizontal="center" vertical="center"/>
      <protection locked="0"/>
    </xf>
    <xf numFmtId="164" fontId="4" fillId="2" borderId="7" xfId="1" applyNumberFormat="1" applyFont="1" applyFill="1" applyBorder="1" applyAlignment="1" applyProtection="1">
      <alignment horizontal="center" vertical="center"/>
    </xf>
    <xf numFmtId="44" fontId="4" fillId="2" borderId="3" xfId="1" applyFont="1" applyFill="1" applyBorder="1" applyAlignment="1" applyProtection="1">
      <alignment horizontal="center" vertical="center"/>
    </xf>
    <xf numFmtId="44" fontId="4" fillId="2" borderId="2" xfId="1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1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914400</xdr:colOff>
      <xdr:row>12</xdr:row>
      <xdr:rowOff>180974</xdr:rowOff>
    </xdr:from>
    <xdr:ext cx="3457575" cy="447675"/>
    <xdr:sp macro="" textlink="">
      <xdr:nvSpPr>
        <xdr:cNvPr id="2" name="Textfeld 1"/>
        <xdr:cNvSpPr txBox="1"/>
      </xdr:nvSpPr>
      <xdr:spPr>
        <a:xfrm>
          <a:off x="10363200" y="2562224"/>
          <a:ext cx="3457575" cy="447675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/>
            <a:t>Hier</a:t>
          </a:r>
          <a:r>
            <a:rPr lang="de-DE" sz="1100" baseline="0"/>
            <a:t> werden die gesamten Kosten als Bruttobeträge eingetragen inkl. der nicht förderfähigen Kosten. </a:t>
          </a:r>
          <a:endParaRPr lang="de-DE" sz="1100"/>
        </a:p>
      </xdr:txBody>
    </xdr:sp>
    <xdr:clientData/>
  </xdr:oneCellAnchor>
  <xdr:twoCellAnchor>
    <xdr:from>
      <xdr:col>6</xdr:col>
      <xdr:colOff>895350</xdr:colOff>
      <xdr:row>15</xdr:row>
      <xdr:rowOff>104775</xdr:rowOff>
    </xdr:from>
    <xdr:to>
      <xdr:col>10</xdr:col>
      <xdr:colOff>142875</xdr:colOff>
      <xdr:row>20</xdr:row>
      <xdr:rowOff>133350</xdr:rowOff>
    </xdr:to>
    <xdr:sp macro="" textlink="">
      <xdr:nvSpPr>
        <xdr:cNvPr id="3" name="Textfeld 2"/>
        <xdr:cNvSpPr txBox="1"/>
      </xdr:nvSpPr>
      <xdr:spPr>
        <a:xfrm>
          <a:off x="10344150" y="3057525"/>
          <a:ext cx="3648075" cy="981075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</a:t>
          </a:r>
          <a:r>
            <a:rPr lang="de-DE" sz="1100" baseline="0"/>
            <a:t> </a:t>
          </a:r>
          <a:r>
            <a:rPr lang="de-DE" sz="1100" b="1" baseline="0"/>
            <a:t>Ausstattungskosten</a:t>
          </a:r>
          <a:r>
            <a:rPr lang="de-DE" sz="1100" baseline="0"/>
            <a:t> werden nur bei reinen Ausstattungsmaßnahmen oder Umbau- und Ausstattungsmaßnahmen nochmal separat angegeben. Hier sind die Kosten aus der Anlage 4b als Bruttobetrag einzutragen.</a:t>
          </a:r>
          <a:endParaRPr lang="de-DE" sz="1100"/>
        </a:p>
      </xdr:txBody>
    </xdr:sp>
    <xdr:clientData/>
  </xdr:twoCellAnchor>
  <xdr:twoCellAnchor>
    <xdr:from>
      <xdr:col>3</xdr:col>
      <xdr:colOff>95250</xdr:colOff>
      <xdr:row>14</xdr:row>
      <xdr:rowOff>23812</xdr:rowOff>
    </xdr:from>
    <xdr:to>
      <xdr:col>6</xdr:col>
      <xdr:colOff>914400</xdr:colOff>
      <xdr:row>16</xdr:row>
      <xdr:rowOff>114300</xdr:rowOff>
    </xdr:to>
    <xdr:cxnSp macro="">
      <xdr:nvCxnSpPr>
        <xdr:cNvPr id="5" name="Gerade Verbindung mit Pfeil 4"/>
        <xdr:cNvCxnSpPr>
          <a:stCxn id="2" idx="1"/>
        </xdr:cNvCxnSpPr>
      </xdr:nvCxnSpPr>
      <xdr:spPr>
        <a:xfrm flipH="1">
          <a:off x="5076825" y="2786062"/>
          <a:ext cx="5286375" cy="471488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17</xdr:row>
      <xdr:rowOff>66675</xdr:rowOff>
    </xdr:from>
    <xdr:to>
      <xdr:col>6</xdr:col>
      <xdr:colOff>895350</xdr:colOff>
      <xdr:row>18</xdr:row>
      <xdr:rowOff>23813</xdr:rowOff>
    </xdr:to>
    <xdr:cxnSp macro="">
      <xdr:nvCxnSpPr>
        <xdr:cNvPr id="7" name="Gerade Verbindung mit Pfeil 6"/>
        <xdr:cNvCxnSpPr>
          <a:stCxn id="3" idx="1"/>
        </xdr:cNvCxnSpPr>
      </xdr:nvCxnSpPr>
      <xdr:spPr>
        <a:xfrm flipH="1" flipV="1">
          <a:off x="5067300" y="3400425"/>
          <a:ext cx="5276850" cy="147638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20</xdr:row>
      <xdr:rowOff>142874</xdr:rowOff>
    </xdr:from>
    <xdr:to>
      <xdr:col>10</xdr:col>
      <xdr:colOff>657226</xdr:colOff>
      <xdr:row>26</xdr:row>
      <xdr:rowOff>66675</xdr:rowOff>
    </xdr:to>
    <xdr:sp macro="" textlink="">
      <xdr:nvSpPr>
        <xdr:cNvPr id="13" name="Textfeld 12"/>
        <xdr:cNvSpPr txBox="1"/>
      </xdr:nvSpPr>
      <xdr:spPr>
        <a:xfrm>
          <a:off x="11715750" y="4048124"/>
          <a:ext cx="2790826" cy="1143001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Hier ist</a:t>
          </a:r>
          <a:r>
            <a:rPr lang="de-DE" sz="1100" baseline="0"/>
            <a:t> der Bruttogesamtbetrag der nicht zuwendungsfähigen Kosten einzutragen. Getrennt nach Bau (siehe Anlage 4a) und Ausstattung </a:t>
          </a:r>
          <a:r>
            <a:rPr lang="de-DE" sz="1100" baseline="0">
              <a:solidFill>
                <a:sysClr val="windowText" lastClr="000000"/>
              </a:solidFill>
            </a:rPr>
            <a:t>(siehe Anlage 4b). Die nicht zuwendungsfähigen Kosten bitte ich auf einer separaten Anlage zu erläutern.</a:t>
          </a:r>
        </a:p>
      </xdr:txBody>
    </xdr:sp>
    <xdr:clientData/>
  </xdr:twoCellAnchor>
  <xdr:twoCellAnchor>
    <xdr:from>
      <xdr:col>3</xdr:col>
      <xdr:colOff>104775</xdr:colOff>
      <xdr:row>19</xdr:row>
      <xdr:rowOff>114300</xdr:rowOff>
    </xdr:from>
    <xdr:to>
      <xdr:col>7</xdr:col>
      <xdr:colOff>666750</xdr:colOff>
      <xdr:row>23</xdr:row>
      <xdr:rowOff>66675</xdr:rowOff>
    </xdr:to>
    <xdr:cxnSp macro="">
      <xdr:nvCxnSpPr>
        <xdr:cNvPr id="16" name="Gerade Verbindung mit Pfeil 15"/>
        <xdr:cNvCxnSpPr>
          <a:stCxn id="13" idx="1"/>
        </xdr:cNvCxnSpPr>
      </xdr:nvCxnSpPr>
      <xdr:spPr>
        <a:xfrm flipH="1" flipV="1">
          <a:off x="5086350" y="3829050"/>
          <a:ext cx="6629400" cy="7905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885826</xdr:colOff>
      <xdr:row>1</xdr:row>
      <xdr:rowOff>0</xdr:rowOff>
    </xdr:from>
    <xdr:to>
      <xdr:col>8</xdr:col>
      <xdr:colOff>47626</xdr:colOff>
      <xdr:row>9</xdr:row>
      <xdr:rowOff>142875</xdr:rowOff>
    </xdr:to>
    <xdr:sp macro="" textlink="">
      <xdr:nvSpPr>
        <xdr:cNvPr id="21" name="Textfeld 20"/>
        <xdr:cNvSpPr txBox="1"/>
      </xdr:nvSpPr>
      <xdr:spPr>
        <a:xfrm>
          <a:off x="11401426" y="257175"/>
          <a:ext cx="1885950" cy="1476375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Es sind</a:t>
          </a:r>
          <a:r>
            <a:rPr lang="de-DE" sz="1100" baseline="0"/>
            <a:t> die tatsächlichen Platzzahlen vor und nach der Maßnahme einzutragen. </a:t>
          </a:r>
        </a:p>
        <a:p>
          <a:endParaRPr lang="de-DE" sz="1100" baseline="0"/>
        </a:p>
        <a:p>
          <a:r>
            <a:rPr lang="de-DE" sz="1100" baseline="0"/>
            <a:t>Bei Überbelegung können die überbelegten Plätze nicht mit beantragt werden, da diese nicht förderfähig sind. </a:t>
          </a:r>
        </a:p>
      </xdr:txBody>
    </xdr:sp>
    <xdr:clientData/>
  </xdr:twoCellAnchor>
  <xdr:twoCellAnchor>
    <xdr:from>
      <xdr:col>3</xdr:col>
      <xdr:colOff>1466850</xdr:colOff>
      <xdr:row>4</xdr:row>
      <xdr:rowOff>166688</xdr:rowOff>
    </xdr:from>
    <xdr:to>
      <xdr:col>6</xdr:col>
      <xdr:colOff>885826</xdr:colOff>
      <xdr:row>8</xdr:row>
      <xdr:rowOff>161925</xdr:rowOff>
    </xdr:to>
    <xdr:cxnSp macro="">
      <xdr:nvCxnSpPr>
        <xdr:cNvPr id="11" name="Gerade Verbindung mit Pfeil 10"/>
        <xdr:cNvCxnSpPr>
          <a:stCxn id="21" idx="1"/>
        </xdr:cNvCxnSpPr>
      </xdr:nvCxnSpPr>
      <xdr:spPr>
        <a:xfrm flipH="1">
          <a:off x="6448425" y="995363"/>
          <a:ext cx="3476626" cy="566737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20</xdr:row>
      <xdr:rowOff>104775</xdr:rowOff>
    </xdr:from>
    <xdr:to>
      <xdr:col>7</xdr:col>
      <xdr:colOff>666750</xdr:colOff>
      <xdr:row>23</xdr:row>
      <xdr:rowOff>66675</xdr:rowOff>
    </xdr:to>
    <xdr:cxnSp macro="">
      <xdr:nvCxnSpPr>
        <xdr:cNvPr id="14" name="Gerade Verbindung mit Pfeil 13"/>
        <xdr:cNvCxnSpPr>
          <a:stCxn id="13" idx="1"/>
        </xdr:cNvCxnSpPr>
      </xdr:nvCxnSpPr>
      <xdr:spPr>
        <a:xfrm flipH="1" flipV="1">
          <a:off x="5067300" y="4010025"/>
          <a:ext cx="6648450" cy="60960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</xdr:row>
          <xdr:rowOff>171450</xdr:rowOff>
        </xdr:from>
        <xdr:to>
          <xdr:col>3</xdr:col>
          <xdr:colOff>1266825</xdr:colOff>
          <xdr:row>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Kindertagespflege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142875</xdr:rowOff>
        </xdr:from>
        <xdr:to>
          <xdr:col>2</xdr:col>
          <xdr:colOff>1247775</xdr:colOff>
          <xdr:row>3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Kindertageseinrichtung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923924</xdr:colOff>
      <xdr:row>1</xdr:row>
      <xdr:rowOff>1</xdr:rowOff>
    </xdr:from>
    <xdr:to>
      <xdr:col>6</xdr:col>
      <xdr:colOff>400050</xdr:colOff>
      <xdr:row>4</xdr:row>
      <xdr:rowOff>66675</xdr:rowOff>
    </xdr:to>
    <xdr:sp macro="" textlink="">
      <xdr:nvSpPr>
        <xdr:cNvPr id="15" name="Textfeld 14"/>
        <xdr:cNvSpPr txBox="1"/>
      </xdr:nvSpPr>
      <xdr:spPr>
        <a:xfrm>
          <a:off x="7553324" y="257176"/>
          <a:ext cx="2295526" cy="638174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Bei der Beantragung von Plätzen in Kindertagespflege,</a:t>
          </a:r>
          <a:r>
            <a:rPr lang="de-DE" sz="1100" baseline="0"/>
            <a:t> sind diese Plätze in der Zeile 13 "GF II" einzutragen</a:t>
          </a:r>
        </a:p>
        <a:p>
          <a:endParaRPr lang="de-DE" sz="1100" baseline="0"/>
        </a:p>
      </xdr:txBody>
    </xdr:sp>
    <xdr:clientData/>
  </xdr:twoCellAnchor>
  <xdr:twoCellAnchor>
    <xdr:from>
      <xdr:col>3</xdr:col>
      <xdr:colOff>1323975</xdr:colOff>
      <xdr:row>2</xdr:row>
      <xdr:rowOff>95252</xdr:rowOff>
    </xdr:from>
    <xdr:to>
      <xdr:col>4</xdr:col>
      <xdr:colOff>923924</xdr:colOff>
      <xdr:row>2</xdr:row>
      <xdr:rowOff>128588</xdr:rowOff>
    </xdr:to>
    <xdr:cxnSp macro="">
      <xdr:nvCxnSpPr>
        <xdr:cNvPr id="6" name="Gerade Verbindung mit Pfeil 5"/>
        <xdr:cNvCxnSpPr>
          <a:stCxn id="15" idx="1"/>
        </xdr:cNvCxnSpPr>
      </xdr:nvCxnSpPr>
      <xdr:spPr>
        <a:xfrm flipH="1" flipV="1">
          <a:off x="6305550" y="542927"/>
          <a:ext cx="1247774" cy="33336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8</xdr:row>
      <xdr:rowOff>66674</xdr:rowOff>
    </xdr:from>
    <xdr:to>
      <xdr:col>5</xdr:col>
      <xdr:colOff>133350</xdr:colOff>
      <xdr:row>9</xdr:row>
      <xdr:rowOff>9525</xdr:rowOff>
    </xdr:to>
    <xdr:cxnSp macro="">
      <xdr:nvCxnSpPr>
        <xdr:cNvPr id="4" name="Gerade Verbindung mit Pfeil 3"/>
        <xdr:cNvCxnSpPr>
          <a:stCxn id="8" idx="1"/>
        </xdr:cNvCxnSpPr>
      </xdr:nvCxnSpPr>
      <xdr:spPr>
        <a:xfrm flipH="1">
          <a:off x="6686550" y="1514474"/>
          <a:ext cx="1276350" cy="133351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4</xdr:row>
      <xdr:rowOff>123823</xdr:rowOff>
    </xdr:from>
    <xdr:to>
      <xdr:col>6</xdr:col>
      <xdr:colOff>1219199</xdr:colOff>
      <xdr:row>11</xdr:row>
      <xdr:rowOff>57150</xdr:rowOff>
    </xdr:to>
    <xdr:sp macro="" textlink="">
      <xdr:nvSpPr>
        <xdr:cNvPr id="8" name="Textfeld 7"/>
        <xdr:cNvSpPr txBox="1"/>
      </xdr:nvSpPr>
      <xdr:spPr>
        <a:xfrm>
          <a:off x="7962900" y="952498"/>
          <a:ext cx="2705099" cy="112395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Es sind</a:t>
          </a:r>
          <a:r>
            <a:rPr lang="de-DE" sz="1100" baseline="0"/>
            <a:t> die tatsächlichen Platzzahlen vor und nach der Maßnahme einzutragen. </a:t>
          </a:r>
        </a:p>
        <a:p>
          <a:endParaRPr lang="de-DE" sz="1100" baseline="0"/>
        </a:p>
        <a:p>
          <a:r>
            <a:rPr lang="de-DE" sz="1100" baseline="0"/>
            <a:t>Bei Überbelegung können die überbelegten Plätze nicht mit beantragt werden, da diese nicht förderfähig sind. </a:t>
          </a:r>
        </a:p>
        <a:p>
          <a:endParaRPr lang="de-DE" sz="1100" baseline="0"/>
        </a:p>
      </xdr:txBody>
    </xdr:sp>
    <xdr:clientData/>
  </xdr:twoCellAnchor>
  <xdr:oneCellAnchor>
    <xdr:from>
      <xdr:col>5</xdr:col>
      <xdr:colOff>152400</xdr:colOff>
      <xdr:row>12</xdr:row>
      <xdr:rowOff>57149</xdr:rowOff>
    </xdr:from>
    <xdr:ext cx="2562225" cy="657225"/>
    <xdr:sp macro="" textlink="">
      <xdr:nvSpPr>
        <xdr:cNvPr id="11" name="Textfeld 10"/>
        <xdr:cNvSpPr txBox="1"/>
      </xdr:nvSpPr>
      <xdr:spPr>
        <a:xfrm>
          <a:off x="7981950" y="2266949"/>
          <a:ext cx="2562225" cy="657225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/>
            <a:t>Hier</a:t>
          </a:r>
          <a:r>
            <a:rPr lang="de-DE" sz="1100" baseline="0"/>
            <a:t> werden die gesamten Kosten als Bruttobeträge eingetragen inkl. der nicht förderfähigen Kosten. </a:t>
          </a:r>
          <a:endParaRPr lang="de-DE" sz="1100"/>
        </a:p>
      </xdr:txBody>
    </xdr:sp>
    <xdr:clientData/>
  </xdr:oneCellAnchor>
  <xdr:twoCellAnchor>
    <xdr:from>
      <xdr:col>3</xdr:col>
      <xdr:colOff>123825</xdr:colOff>
      <xdr:row>14</xdr:row>
      <xdr:rowOff>4762</xdr:rowOff>
    </xdr:from>
    <xdr:to>
      <xdr:col>5</xdr:col>
      <xdr:colOff>152400</xdr:colOff>
      <xdr:row>16</xdr:row>
      <xdr:rowOff>85725</xdr:rowOff>
    </xdr:to>
    <xdr:cxnSp macro="">
      <xdr:nvCxnSpPr>
        <xdr:cNvPr id="13" name="Gerade Verbindung mit Pfeil 12"/>
        <xdr:cNvCxnSpPr>
          <a:stCxn id="11" idx="1"/>
        </xdr:cNvCxnSpPr>
      </xdr:nvCxnSpPr>
      <xdr:spPr>
        <a:xfrm flipH="1">
          <a:off x="5105400" y="2595562"/>
          <a:ext cx="2876550" cy="461963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17</xdr:row>
      <xdr:rowOff>85725</xdr:rowOff>
    </xdr:from>
    <xdr:to>
      <xdr:col>6</xdr:col>
      <xdr:colOff>1333501</xdr:colOff>
      <xdr:row>21</xdr:row>
      <xdr:rowOff>38101</xdr:rowOff>
    </xdr:to>
    <xdr:sp macro="" textlink="">
      <xdr:nvSpPr>
        <xdr:cNvPr id="15" name="Textfeld 14"/>
        <xdr:cNvSpPr txBox="1"/>
      </xdr:nvSpPr>
      <xdr:spPr>
        <a:xfrm>
          <a:off x="7991475" y="3057525"/>
          <a:ext cx="2790826" cy="790576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Hier ist</a:t>
          </a:r>
          <a:r>
            <a:rPr lang="de-DE" sz="1100" baseline="0"/>
            <a:t> der Bruttogesamtbetrag der nicht zuwendungsfähigen Kosten einzutragen. </a:t>
          </a:r>
          <a:r>
            <a:rPr lang="de-DE" sz="1100" baseline="0">
              <a:solidFill>
                <a:sysClr val="windowText" lastClr="000000"/>
              </a:solidFill>
            </a:rPr>
            <a:t>Die nicht zuwendungsfähigen Kosten bitte ich auf einer separaten Anlage zu erläutern.</a:t>
          </a:r>
        </a:p>
      </xdr:txBody>
    </xdr:sp>
    <xdr:clientData/>
  </xdr:twoCellAnchor>
  <xdr:twoCellAnchor>
    <xdr:from>
      <xdr:col>3</xdr:col>
      <xdr:colOff>57150</xdr:colOff>
      <xdr:row>18</xdr:row>
      <xdr:rowOff>104775</xdr:rowOff>
    </xdr:from>
    <xdr:to>
      <xdr:col>5</xdr:col>
      <xdr:colOff>161925</xdr:colOff>
      <xdr:row>19</xdr:row>
      <xdr:rowOff>100013</xdr:rowOff>
    </xdr:to>
    <xdr:cxnSp macro="">
      <xdr:nvCxnSpPr>
        <xdr:cNvPr id="16" name="Gerade Verbindung mit Pfeil 15"/>
        <xdr:cNvCxnSpPr>
          <a:stCxn id="15" idx="1"/>
        </xdr:cNvCxnSpPr>
      </xdr:nvCxnSpPr>
      <xdr:spPr>
        <a:xfrm flipH="1" flipV="1">
          <a:off x="5038725" y="3267075"/>
          <a:ext cx="2952750" cy="185738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1171575</xdr:colOff>
      <xdr:row>14</xdr:row>
      <xdr:rowOff>38099</xdr:rowOff>
    </xdr:from>
    <xdr:ext cx="3095626" cy="657225"/>
    <xdr:sp macro="" textlink="">
      <xdr:nvSpPr>
        <xdr:cNvPr id="2" name="Textfeld 1"/>
        <xdr:cNvSpPr txBox="1"/>
      </xdr:nvSpPr>
      <xdr:spPr>
        <a:xfrm>
          <a:off x="11268075" y="2619374"/>
          <a:ext cx="3095626" cy="657225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/>
            <a:t>Hier</a:t>
          </a:r>
          <a:r>
            <a:rPr lang="de-DE" sz="1100" baseline="0"/>
            <a:t> werden die gesamten Kosten als Bruttobeträge eingetragen inkl. der nicht förderfähigen Kosten. </a:t>
          </a:r>
          <a:endParaRPr lang="de-DE" sz="1100"/>
        </a:p>
      </xdr:txBody>
    </xdr:sp>
    <xdr:clientData/>
  </xdr:oneCellAnchor>
  <xdr:twoCellAnchor>
    <xdr:from>
      <xdr:col>6</xdr:col>
      <xdr:colOff>1152525</xdr:colOff>
      <xdr:row>19</xdr:row>
      <xdr:rowOff>28574</xdr:rowOff>
    </xdr:from>
    <xdr:to>
      <xdr:col>10</xdr:col>
      <xdr:colOff>742950</xdr:colOff>
      <xdr:row>23</xdr:row>
      <xdr:rowOff>57150</xdr:rowOff>
    </xdr:to>
    <xdr:sp macro="" textlink="">
      <xdr:nvSpPr>
        <xdr:cNvPr id="3" name="Textfeld 2"/>
        <xdr:cNvSpPr txBox="1"/>
      </xdr:nvSpPr>
      <xdr:spPr>
        <a:xfrm>
          <a:off x="11249025" y="3371849"/>
          <a:ext cx="3990975" cy="800101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</a:t>
          </a:r>
          <a:r>
            <a:rPr lang="de-DE" sz="1100" baseline="0"/>
            <a:t> </a:t>
          </a:r>
          <a:r>
            <a:rPr lang="de-DE" sz="1100" b="1" baseline="0"/>
            <a:t>Ausstattungskosten</a:t>
          </a:r>
          <a:r>
            <a:rPr lang="de-DE" sz="1100" baseline="0"/>
            <a:t> werden nur bei reinen Ausstattungsmaßnahmen oder Umbau- und Ausstattungsmaßnahmen nochmal separat angegeben. Hier sind die Kosten aus der Anlage 4b als Bruttobetrag einzutragen.</a:t>
          </a:r>
          <a:endParaRPr lang="de-DE" sz="1100"/>
        </a:p>
      </xdr:txBody>
    </xdr:sp>
    <xdr:clientData/>
  </xdr:twoCellAnchor>
  <xdr:twoCellAnchor>
    <xdr:from>
      <xdr:col>6</xdr:col>
      <xdr:colOff>38100</xdr:colOff>
      <xdr:row>15</xdr:row>
      <xdr:rowOff>176212</xdr:rowOff>
    </xdr:from>
    <xdr:to>
      <xdr:col>6</xdr:col>
      <xdr:colOff>1171575</xdr:colOff>
      <xdr:row>19</xdr:row>
      <xdr:rowOff>161925</xdr:rowOff>
    </xdr:to>
    <xdr:cxnSp macro="">
      <xdr:nvCxnSpPr>
        <xdr:cNvPr id="4" name="Gerade Verbindung mit Pfeil 3"/>
        <xdr:cNvCxnSpPr>
          <a:stCxn id="2" idx="1"/>
        </xdr:cNvCxnSpPr>
      </xdr:nvCxnSpPr>
      <xdr:spPr>
        <a:xfrm flipH="1">
          <a:off x="10134600" y="2947987"/>
          <a:ext cx="1133475" cy="557213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21</xdr:row>
      <xdr:rowOff>28575</xdr:rowOff>
    </xdr:from>
    <xdr:to>
      <xdr:col>6</xdr:col>
      <xdr:colOff>1152525</xdr:colOff>
      <xdr:row>21</xdr:row>
      <xdr:rowOff>95250</xdr:rowOff>
    </xdr:to>
    <xdr:cxnSp macro="">
      <xdr:nvCxnSpPr>
        <xdr:cNvPr id="5" name="Gerade Verbindung mit Pfeil 4"/>
        <xdr:cNvCxnSpPr>
          <a:stCxn id="3" idx="1"/>
        </xdr:cNvCxnSpPr>
      </xdr:nvCxnSpPr>
      <xdr:spPr>
        <a:xfrm flipH="1">
          <a:off x="8439150" y="3771900"/>
          <a:ext cx="2809875" cy="666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1181099</xdr:colOff>
      <xdr:row>23</xdr:row>
      <xdr:rowOff>142874</xdr:rowOff>
    </xdr:from>
    <xdr:to>
      <xdr:col>10</xdr:col>
      <xdr:colOff>419099</xdr:colOff>
      <xdr:row>28</xdr:row>
      <xdr:rowOff>123825</xdr:rowOff>
    </xdr:to>
    <xdr:sp macro="" textlink="">
      <xdr:nvSpPr>
        <xdr:cNvPr id="6" name="Textfeld 5"/>
        <xdr:cNvSpPr txBox="1"/>
      </xdr:nvSpPr>
      <xdr:spPr>
        <a:xfrm>
          <a:off x="11277599" y="4257674"/>
          <a:ext cx="3638550" cy="1000126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Hier ist</a:t>
          </a:r>
          <a:r>
            <a:rPr lang="de-DE" sz="1100" baseline="0"/>
            <a:t> der Bruttogesamtbetrag der nicht zuwendungsfähigen Kosten einzutragen. Getrennt nach Bau (siehe Anlage 4a) und Ausstattung </a:t>
          </a:r>
          <a:r>
            <a:rPr lang="de-DE" sz="1100" baseline="0">
              <a:solidFill>
                <a:sysClr val="windowText" lastClr="000000"/>
              </a:solidFill>
            </a:rPr>
            <a:t>(siehe Anlage 4b). Die nicht zuwendungsfähigen Kosten bitte ich auf einer separaten Anlage zu erläutern.</a:t>
          </a:r>
        </a:p>
      </xdr:txBody>
    </xdr:sp>
    <xdr:clientData/>
  </xdr:twoCellAnchor>
  <xdr:twoCellAnchor>
    <xdr:from>
      <xdr:col>6</xdr:col>
      <xdr:colOff>85725</xdr:colOff>
      <xdr:row>23</xdr:row>
      <xdr:rowOff>114300</xdr:rowOff>
    </xdr:from>
    <xdr:to>
      <xdr:col>6</xdr:col>
      <xdr:colOff>1181099</xdr:colOff>
      <xdr:row>26</xdr:row>
      <xdr:rowOff>71437</xdr:rowOff>
    </xdr:to>
    <xdr:cxnSp macro="">
      <xdr:nvCxnSpPr>
        <xdr:cNvPr id="7" name="Gerade Verbindung mit Pfeil 6"/>
        <xdr:cNvCxnSpPr>
          <a:stCxn id="6" idx="1"/>
        </xdr:cNvCxnSpPr>
      </xdr:nvCxnSpPr>
      <xdr:spPr>
        <a:xfrm flipH="1" flipV="1">
          <a:off x="10182225" y="4229100"/>
          <a:ext cx="1095374" cy="528637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962026</xdr:colOff>
      <xdr:row>3</xdr:row>
      <xdr:rowOff>152400</xdr:rowOff>
    </xdr:from>
    <xdr:to>
      <xdr:col>8</xdr:col>
      <xdr:colOff>123826</xdr:colOff>
      <xdr:row>12</xdr:row>
      <xdr:rowOff>161925</xdr:rowOff>
    </xdr:to>
    <xdr:sp macro="" textlink="">
      <xdr:nvSpPr>
        <xdr:cNvPr id="8" name="Textfeld 7"/>
        <xdr:cNvSpPr txBox="1"/>
      </xdr:nvSpPr>
      <xdr:spPr>
        <a:xfrm>
          <a:off x="11058526" y="857250"/>
          <a:ext cx="1885950" cy="1504950"/>
        </a:xfrm>
        <a:prstGeom prst="rect">
          <a:avLst/>
        </a:prstGeom>
        <a:noFill/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Es sind</a:t>
          </a:r>
          <a:r>
            <a:rPr lang="de-DE" sz="1100" baseline="0"/>
            <a:t> die tatsächlichen Platzzahlen vor und nach der Maßnahme einzutragen. </a:t>
          </a:r>
        </a:p>
        <a:p>
          <a:endParaRPr lang="de-DE" sz="1100" baseline="0"/>
        </a:p>
        <a:p>
          <a:r>
            <a:rPr lang="de-DE" sz="1100" baseline="0"/>
            <a:t>Bei Überbelegung können die überbelegten Plätze nicht mit beantragt werden, da diese nicht förderfähig sind. </a:t>
          </a:r>
        </a:p>
      </xdr:txBody>
    </xdr:sp>
    <xdr:clientData/>
  </xdr:twoCellAnchor>
  <xdr:twoCellAnchor>
    <xdr:from>
      <xdr:col>6</xdr:col>
      <xdr:colOff>57150</xdr:colOff>
      <xdr:row>7</xdr:row>
      <xdr:rowOff>142875</xdr:rowOff>
    </xdr:from>
    <xdr:to>
      <xdr:col>6</xdr:col>
      <xdr:colOff>962026</xdr:colOff>
      <xdr:row>11</xdr:row>
      <xdr:rowOff>19050</xdr:rowOff>
    </xdr:to>
    <xdr:cxnSp macro="">
      <xdr:nvCxnSpPr>
        <xdr:cNvPr id="9" name="Gerade Verbindung mit Pfeil 8"/>
        <xdr:cNvCxnSpPr>
          <a:stCxn id="8" idx="1"/>
        </xdr:cNvCxnSpPr>
      </xdr:nvCxnSpPr>
      <xdr:spPr>
        <a:xfrm flipH="1">
          <a:off x="10153650" y="1609725"/>
          <a:ext cx="904876" cy="2571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24</xdr:row>
      <xdr:rowOff>123825</xdr:rowOff>
    </xdr:from>
    <xdr:to>
      <xdr:col>6</xdr:col>
      <xdr:colOff>1181099</xdr:colOff>
      <xdr:row>26</xdr:row>
      <xdr:rowOff>71437</xdr:rowOff>
    </xdr:to>
    <xdr:cxnSp macro="">
      <xdr:nvCxnSpPr>
        <xdr:cNvPr id="25" name="Gerade Verbindung mit Pfeil 24"/>
        <xdr:cNvCxnSpPr>
          <a:stCxn id="6" idx="1"/>
        </xdr:cNvCxnSpPr>
      </xdr:nvCxnSpPr>
      <xdr:spPr>
        <a:xfrm flipH="1" flipV="1">
          <a:off x="8410575" y="4429125"/>
          <a:ext cx="2867024" cy="328612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03_GLGSB_Invest/_In%20Arbeit/Hilfestellungen%20f&#252;r%20J&#196;er/vorhandene%20Hilfestellungen/Kostenermittlung%20U3_&#220;3/Anlage%201%20Arbeitshilfe%20Berechnungstabell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 U3-Ü3"/>
      <sheetName val="Fördersätze"/>
    </sheetNames>
    <sheetDataSet>
      <sheetData sheetId="0" refreshError="1"/>
      <sheetData sheetId="1">
        <row r="2">
          <cell r="A2" t="str">
            <v>Neu-/Anbau inkl. Ausstattung</v>
          </cell>
        </row>
        <row r="3">
          <cell r="A3" t="str">
            <v>Aus-/Umbau</v>
          </cell>
        </row>
        <row r="4">
          <cell r="A4" t="str">
            <v>Ausstattung</v>
          </cell>
        </row>
        <row r="5">
          <cell r="A5" t="str">
            <v>Aus-/Umbau plus Ausstattung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K39"/>
  <sheetViews>
    <sheetView tabSelected="1" zoomScaleNormal="100" workbookViewId="0">
      <selection activeCell="C14" sqref="C14:D14"/>
    </sheetView>
  </sheetViews>
  <sheetFormatPr baseColWidth="10" defaultRowHeight="12" x14ac:dyDescent="0.2"/>
  <cols>
    <col min="1" max="1" width="26.375" style="20" customWidth="1"/>
    <col min="2" max="2" width="16.125" style="20" customWidth="1"/>
    <col min="3" max="3" width="22.875" style="20" customWidth="1"/>
    <col min="4" max="4" width="21.625" style="20" customWidth="1"/>
    <col min="5" max="5" width="15.75" style="20" customWidth="1"/>
    <col min="6" max="6" width="21.25" style="20" customWidth="1"/>
    <col min="7" max="7" width="21" style="20" customWidth="1"/>
    <col min="8" max="8" width="14.75" style="20" customWidth="1"/>
    <col min="9" max="10" width="11" style="20"/>
    <col min="11" max="11" width="12.875" style="20" bestFit="1" customWidth="1"/>
    <col min="12" max="16384" width="11" style="20"/>
  </cols>
  <sheetData>
    <row r="1" spans="1:11" ht="20.25" customHeight="1" x14ac:dyDescent="0.2">
      <c r="A1" s="18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">
      <c r="A3" s="21" t="s">
        <v>29</v>
      </c>
      <c r="B3" s="19"/>
      <c r="C3" s="17"/>
      <c r="D3" s="17"/>
      <c r="E3" s="19"/>
      <c r="F3" s="19"/>
      <c r="G3" s="19"/>
      <c r="H3" s="19"/>
      <c r="I3" s="19"/>
      <c r="J3" s="19"/>
      <c r="K3" s="19"/>
    </row>
    <row r="4" spans="1:11" ht="15" customHeight="1" x14ac:dyDescent="0.2">
      <c r="A4" s="21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 customHeight="1" thickBot="1" x14ac:dyDescent="0.25">
      <c r="A5" s="21" t="s">
        <v>30</v>
      </c>
      <c r="B5" s="19"/>
      <c r="C5" s="103"/>
      <c r="D5" s="103"/>
      <c r="E5" s="19"/>
      <c r="F5" s="19"/>
      <c r="G5" s="19"/>
      <c r="H5" s="19"/>
      <c r="I5" s="19"/>
      <c r="J5" s="19"/>
      <c r="K5" s="19"/>
    </row>
    <row r="6" spans="1:11" ht="15" customHeight="1" thickBot="1" x14ac:dyDescent="0.25">
      <c r="A6" s="21"/>
      <c r="B6" s="19"/>
      <c r="C6" s="22"/>
      <c r="D6" s="22"/>
      <c r="E6" s="19"/>
      <c r="F6" s="19"/>
      <c r="G6" s="19"/>
      <c r="H6" s="19"/>
      <c r="I6" s="19"/>
      <c r="J6" s="19"/>
      <c r="K6" s="19"/>
    </row>
    <row r="7" spans="1:11" ht="18.75" customHeight="1" thickBot="1" x14ac:dyDescent="0.25">
      <c r="A7" s="23" t="s">
        <v>31</v>
      </c>
      <c r="B7" s="19"/>
      <c r="C7" s="3" t="s">
        <v>23</v>
      </c>
      <c r="D7" s="19"/>
      <c r="E7" s="19"/>
      <c r="F7" s="19"/>
      <c r="G7" s="19"/>
      <c r="H7" s="19"/>
      <c r="I7" s="19"/>
      <c r="J7" s="19"/>
      <c r="K7" s="19"/>
    </row>
    <row r="8" spans="1:11" ht="6" hidden="1" customHeight="1" x14ac:dyDescent="0.2">
      <c r="A8" s="19"/>
      <c r="B8" s="19"/>
      <c r="C8" s="24" t="str">
        <f>IF(OR(C7=Fördersätze!A2,C7=Fördersätze!A3,C7=Fördersätze!A4,C7=Fördersätze!A5),"N","E")</f>
        <v>N</v>
      </c>
      <c r="D8" s="19"/>
      <c r="E8" s="19"/>
      <c r="F8" s="19"/>
      <c r="G8" s="19"/>
      <c r="H8" s="19"/>
      <c r="I8" s="19"/>
      <c r="J8" s="19"/>
      <c r="K8" s="19"/>
    </row>
    <row r="9" spans="1:11" ht="15" customHeight="1" x14ac:dyDescent="0.2">
      <c r="A9" s="19"/>
      <c r="B9" s="19"/>
      <c r="C9" s="22"/>
      <c r="D9" s="19"/>
      <c r="E9" s="19"/>
      <c r="F9" s="19"/>
      <c r="G9" s="19"/>
      <c r="H9" s="19"/>
      <c r="I9" s="19"/>
      <c r="J9" s="19"/>
      <c r="K9" s="19"/>
    </row>
    <row r="10" spans="1:11" ht="28.5" x14ac:dyDescent="0.2">
      <c r="A10" s="23" t="s">
        <v>34</v>
      </c>
      <c r="B10" s="25"/>
      <c r="C10" s="26" t="s">
        <v>36</v>
      </c>
      <c r="D10" s="26" t="s">
        <v>37</v>
      </c>
      <c r="E10" s="27" t="s">
        <v>26</v>
      </c>
      <c r="F10" s="28" t="s">
        <v>27</v>
      </c>
      <c r="G10" s="19"/>
      <c r="H10" s="19"/>
      <c r="I10" s="19"/>
      <c r="J10" s="19"/>
      <c r="K10" s="19"/>
    </row>
    <row r="11" spans="1:11" ht="15" customHeight="1" x14ac:dyDescent="0.2">
      <c r="A11" s="19"/>
      <c r="B11" s="29" t="s">
        <v>38</v>
      </c>
      <c r="C11" s="30">
        <f>SUM(C12:C14)</f>
        <v>0</v>
      </c>
      <c r="D11" s="30">
        <f t="shared" ref="D11:E11" si="0">SUM(D12:D14)</f>
        <v>0</v>
      </c>
      <c r="E11" s="30">
        <f t="shared" si="0"/>
        <v>0</v>
      </c>
      <c r="F11" s="31">
        <f>SUM(F12:F14)</f>
        <v>0</v>
      </c>
      <c r="G11" s="19"/>
      <c r="H11" s="19"/>
      <c r="I11" s="19"/>
      <c r="J11" s="19"/>
      <c r="K11" s="19"/>
    </row>
    <row r="12" spans="1:11" ht="15" customHeight="1" x14ac:dyDescent="0.2">
      <c r="A12" s="19"/>
      <c r="B12" s="32" t="s">
        <v>8</v>
      </c>
      <c r="C12" s="4"/>
      <c r="D12" s="4"/>
      <c r="E12" s="33">
        <f>D12-C12</f>
        <v>0</v>
      </c>
      <c r="F12" s="28">
        <f>IF(D12&gt;C12,C12,D12)</f>
        <v>0</v>
      </c>
      <c r="G12" s="19"/>
      <c r="H12" s="19"/>
      <c r="I12" s="19"/>
      <c r="J12" s="19"/>
      <c r="K12" s="19"/>
    </row>
    <row r="13" spans="1:11" ht="15" customHeight="1" x14ac:dyDescent="0.2">
      <c r="A13" s="19"/>
      <c r="B13" s="32" t="s">
        <v>9</v>
      </c>
      <c r="C13" s="4"/>
      <c r="D13" s="4"/>
      <c r="E13" s="33">
        <f>D13-C13</f>
        <v>0</v>
      </c>
      <c r="F13" s="28">
        <f t="shared" ref="F13:F14" si="1">IF(D13&gt;C13,C13,D13)</f>
        <v>0</v>
      </c>
      <c r="G13" s="19"/>
      <c r="H13" s="19"/>
      <c r="I13" s="19"/>
      <c r="J13" s="19"/>
      <c r="K13" s="19"/>
    </row>
    <row r="14" spans="1:11" ht="15" customHeight="1" x14ac:dyDescent="0.2">
      <c r="A14" s="19"/>
      <c r="B14" s="32" t="s">
        <v>10</v>
      </c>
      <c r="C14" s="4"/>
      <c r="D14" s="4"/>
      <c r="E14" s="34">
        <f>D14-C14</f>
        <v>0</v>
      </c>
      <c r="F14" s="28">
        <f t="shared" si="1"/>
        <v>0</v>
      </c>
      <c r="G14" s="19"/>
      <c r="H14" s="19"/>
      <c r="I14" s="19"/>
      <c r="J14" s="19"/>
      <c r="K14" s="19"/>
    </row>
    <row r="15" spans="1:11" ht="15" customHeight="1" x14ac:dyDescent="0.2">
      <c r="A15" s="19"/>
      <c r="C15" s="22"/>
      <c r="D15" s="35" t="s">
        <v>39</v>
      </c>
      <c r="E15" s="57"/>
      <c r="F15" s="19"/>
      <c r="G15" s="19"/>
      <c r="H15" s="19"/>
      <c r="I15" s="19"/>
      <c r="J15" s="19"/>
      <c r="K15" s="19"/>
    </row>
    <row r="16" spans="1:11" ht="15" customHeight="1" x14ac:dyDescent="0.2">
      <c r="A16" s="19"/>
      <c r="B16" s="19"/>
      <c r="C16" s="22"/>
      <c r="D16" s="19"/>
      <c r="E16" s="36"/>
      <c r="F16" s="19"/>
      <c r="G16" s="19"/>
      <c r="H16" s="19"/>
      <c r="I16" s="19"/>
      <c r="J16" s="19"/>
      <c r="K16" s="19"/>
    </row>
    <row r="17" spans="1:11" ht="15" customHeight="1" thickBot="1" x14ac:dyDescent="0.25">
      <c r="A17" s="37" t="s">
        <v>35</v>
      </c>
      <c r="B17" s="38"/>
      <c r="C17" s="5"/>
      <c r="D17" s="19"/>
      <c r="E17" s="19"/>
      <c r="F17" s="19"/>
      <c r="G17" s="19"/>
      <c r="H17" s="19"/>
      <c r="I17" s="19"/>
      <c r="J17" s="19"/>
      <c r="K17" s="19"/>
    </row>
    <row r="18" spans="1:11" ht="15" customHeight="1" thickTop="1" thickBot="1" x14ac:dyDescent="0.25">
      <c r="A18" s="37" t="str">
        <f>IF(OR(C7="Ausstattung",C7="Aus-/Umbau plus Ausstattung"),"davon Ausstattungskosten","")</f>
        <v/>
      </c>
      <c r="B18" s="38"/>
      <c r="C18" s="6"/>
      <c r="D18" s="19"/>
      <c r="E18" s="19"/>
      <c r="F18" s="19"/>
      <c r="G18" s="19"/>
      <c r="H18" s="19"/>
      <c r="I18" s="19"/>
      <c r="J18" s="19"/>
      <c r="K18" s="19"/>
    </row>
    <row r="19" spans="1:11" ht="15" customHeight="1" x14ac:dyDescent="0.2">
      <c r="A19" s="37"/>
      <c r="B19" s="38"/>
      <c r="C19" s="39"/>
      <c r="D19" s="19"/>
      <c r="E19" s="19"/>
      <c r="F19" s="19"/>
      <c r="G19" s="19"/>
      <c r="H19" s="19"/>
      <c r="I19" s="19"/>
      <c r="J19" s="19"/>
      <c r="K19" s="19"/>
    </row>
    <row r="20" spans="1:11" ht="15" customHeight="1" thickBot="1" x14ac:dyDescent="0.25">
      <c r="A20" s="37" t="s">
        <v>48</v>
      </c>
      <c r="B20" s="38"/>
      <c r="C20" s="7"/>
      <c r="D20" s="19"/>
      <c r="E20" s="19"/>
      <c r="F20" s="19"/>
      <c r="G20" s="19"/>
      <c r="H20" s="19"/>
      <c r="I20" s="19"/>
      <c r="J20" s="19"/>
      <c r="K20" s="19"/>
    </row>
    <row r="21" spans="1:11" ht="15" customHeight="1" thickBot="1" x14ac:dyDescent="0.25">
      <c r="A21" s="37" t="str">
        <f>IF(OR(C7="Ausstattung",C7="Aus-/Umbau plus Ausstattung"),"davon nicht zuwendungsfähig (Ausstattung)","")</f>
        <v/>
      </c>
      <c r="B21" s="38"/>
      <c r="C21" s="8"/>
      <c r="D21" s="19"/>
      <c r="E21" s="19"/>
      <c r="F21" s="19"/>
      <c r="G21" s="19"/>
      <c r="H21" s="19"/>
      <c r="I21" s="19"/>
      <c r="J21" s="19"/>
      <c r="K21" s="19"/>
    </row>
    <row r="22" spans="1:11" ht="15" customHeight="1" thickBot="1" x14ac:dyDescent="0.25">
      <c r="A22" s="37"/>
      <c r="B22" s="38"/>
      <c r="C22" s="40"/>
      <c r="D22" s="19"/>
      <c r="E22" s="19"/>
      <c r="F22" s="19"/>
      <c r="G22" s="19"/>
      <c r="H22" s="19"/>
      <c r="I22" s="19"/>
      <c r="J22" s="19"/>
      <c r="K22" s="19"/>
    </row>
    <row r="23" spans="1:11" ht="21" customHeight="1" thickBot="1" x14ac:dyDescent="0.25">
      <c r="A23" s="41" t="s">
        <v>47</v>
      </c>
      <c r="B23" s="42"/>
      <c r="C23" s="43">
        <f>C17-C20-C21</f>
        <v>0</v>
      </c>
      <c r="D23" s="19"/>
      <c r="E23" s="19"/>
      <c r="F23" s="19"/>
      <c r="G23" s="19"/>
      <c r="H23" s="19"/>
      <c r="I23" s="19"/>
      <c r="J23" s="19"/>
      <c r="K23" s="19"/>
    </row>
    <row r="24" spans="1:11" ht="15" customHeight="1" x14ac:dyDescent="0.2">
      <c r="A24" s="44"/>
      <c r="B24" s="44"/>
      <c r="C24" s="44"/>
      <c r="D24" s="45"/>
      <c r="E24" s="19"/>
      <c r="F24" s="19"/>
      <c r="G24" s="19"/>
      <c r="H24" s="19"/>
      <c r="I24" s="19"/>
      <c r="J24" s="19"/>
      <c r="K24" s="19"/>
    </row>
    <row r="25" spans="1:11" ht="15" customHeight="1" x14ac:dyDescent="0.2">
      <c r="D25" s="19"/>
      <c r="E25" s="19"/>
      <c r="F25" s="19"/>
      <c r="G25" s="19"/>
      <c r="H25" s="19"/>
      <c r="I25" s="19"/>
      <c r="J25" s="19"/>
      <c r="K25" s="19"/>
    </row>
    <row r="26" spans="1:11" ht="15" customHeight="1" x14ac:dyDescent="0.2">
      <c r="A26" s="23"/>
      <c r="B26" s="23"/>
      <c r="C26" s="23"/>
      <c r="D26" s="23"/>
      <c r="E26" s="23"/>
      <c r="F26" s="23"/>
      <c r="G26" s="23"/>
      <c r="H26" s="23"/>
      <c r="I26" s="19"/>
      <c r="J26" s="19"/>
      <c r="K26" s="19"/>
    </row>
    <row r="27" spans="1:11" ht="15" customHeight="1" x14ac:dyDescent="0.25">
      <c r="A27" s="46"/>
      <c r="B27" s="46" t="s">
        <v>13</v>
      </c>
      <c r="C27" s="46"/>
      <c r="D27" s="46" t="s">
        <v>18</v>
      </c>
      <c r="E27" s="46" t="s">
        <v>16</v>
      </c>
      <c r="F27" s="47" t="s">
        <v>25</v>
      </c>
      <c r="G27" s="46" t="s">
        <v>17</v>
      </c>
      <c r="H27" s="46" t="s">
        <v>14</v>
      </c>
    </row>
    <row r="28" spans="1:11" ht="15" customHeight="1" x14ac:dyDescent="0.2">
      <c r="A28" s="100">
        <f>$C$17</f>
        <v>0</v>
      </c>
      <c r="B28" s="48">
        <f>IF($C$7=Fördersätze!$A$2,A28,0)</f>
        <v>0</v>
      </c>
      <c r="C28" s="49" t="s">
        <v>15</v>
      </c>
      <c r="D28" s="48">
        <f>IF($C$7=Fördersätze!$A$2,B28-C20,0)</f>
        <v>0</v>
      </c>
      <c r="E28" s="48">
        <f>IF($A$28=0,0,IF($C$7=Fördersätze!$A$2,D28/E11*E15,0))</f>
        <v>0</v>
      </c>
      <c r="F28" s="48">
        <f>IF($C$7=Fördersätze!$A$2,E15*Fördersätze!$B$2,0)</f>
        <v>0</v>
      </c>
      <c r="G28" s="48">
        <f>IF(F28&lt;E28,F28,E28)</f>
        <v>0</v>
      </c>
      <c r="H28" s="48">
        <f>IF($C$7=Fördersätze!$A$2,G28*Fördersätze!$C$2,0)</f>
        <v>0</v>
      </c>
    </row>
    <row r="29" spans="1:11" ht="15" customHeight="1" x14ac:dyDescent="0.2">
      <c r="A29" s="101"/>
      <c r="B29" s="48">
        <f>IF(OR($C$7=Fördersätze!$A$3,$C$7=Fördersätze!$A$5),(C17-C18),0)</f>
        <v>0</v>
      </c>
      <c r="C29" s="49" t="s">
        <v>1</v>
      </c>
      <c r="D29" s="48">
        <f>IF(OR($C$7=Fördersätze!$A$3,$C$7=Fördersätze!$A$5),B29-C20,0)</f>
        <v>0</v>
      </c>
      <c r="E29" s="48">
        <f>IF($A$28=0,0,IF(OR($C$7=Fördersätze!$A$3,$C$7=Fördersätze!$A$5),D29/E11*E15,0))</f>
        <v>0</v>
      </c>
      <c r="F29" s="48">
        <f>IF(OR($C$7=Fördersätze!$A$3,$C$7=Fördersätze!$A$5),E15*Fördersätze!$B$3,0)</f>
        <v>0</v>
      </c>
      <c r="G29" s="48">
        <f>IF(F29&lt;E29,F29,E29)</f>
        <v>0</v>
      </c>
      <c r="H29" s="48">
        <f>IF(OR($C$7=Fördersätze!$A$3,$C$7=Fördersätze!$A$5),G29*Fördersätze!$C$3,)</f>
        <v>0</v>
      </c>
      <c r="K29" s="50"/>
    </row>
    <row r="30" spans="1:11" ht="15" customHeight="1" x14ac:dyDescent="0.2">
      <c r="A30" s="102"/>
      <c r="B30" s="48">
        <f>IF(OR($C$7=Fördersätze!$A$4,$C$7=Fördersätze!$A$5),C18,0)</f>
        <v>0</v>
      </c>
      <c r="C30" s="49" t="s">
        <v>2</v>
      </c>
      <c r="D30" s="48">
        <f>IF(OR($C$7=Fördersätze!$A$4,$C$7=Fördersätze!$A$5),B30-C21,0)</f>
        <v>0</v>
      </c>
      <c r="E30" s="48">
        <f>IF($A$28=0,0,IF(OR($C$7=Fördersätze!$A$4,$C$7=Fördersätze!$A$5),D30/E11*E15,0))</f>
        <v>0</v>
      </c>
      <c r="F30" s="48">
        <f>IF(OR($C$7=Fördersätze!$A$4,$C$7=Fördersätze!$A$5),E15*Fördersätze!$B$4,0)</f>
        <v>0</v>
      </c>
      <c r="G30" s="48">
        <f>IF(F30&lt;E30,F30,E30)</f>
        <v>0</v>
      </c>
      <c r="H30" s="48">
        <f>IF(OR($C$7=Fördersätze!$A$4,$C$7=Fördersätze!$A$5),G30*Fördersätze!$C$4,0)</f>
        <v>0</v>
      </c>
    </row>
    <row r="31" spans="1:11" ht="15" customHeight="1" x14ac:dyDescent="0.2">
      <c r="A31" s="51"/>
      <c r="B31" s="51"/>
      <c r="C31" s="52"/>
      <c r="D31" s="51"/>
      <c r="E31" s="51"/>
      <c r="F31" s="53" t="s">
        <v>12</v>
      </c>
      <c r="G31" s="54">
        <f>SUM(G28:G30)</f>
        <v>0</v>
      </c>
      <c r="H31" s="54">
        <f>SUM(H28:H30)</f>
        <v>0</v>
      </c>
      <c r="I31" s="55"/>
    </row>
    <row r="32" spans="1:11" ht="15" customHeight="1" x14ac:dyDescent="0.25">
      <c r="A32" s="46"/>
      <c r="B32" s="46"/>
      <c r="C32" s="46"/>
      <c r="D32" s="46"/>
      <c r="E32" s="46"/>
      <c r="F32" s="46"/>
      <c r="G32" s="46"/>
      <c r="H32" s="46"/>
    </row>
    <row r="33" spans="1:8" ht="15" customHeight="1" x14ac:dyDescent="0.25">
      <c r="A33" s="46" t="s">
        <v>40</v>
      </c>
      <c r="B33" s="46"/>
      <c r="C33" s="46"/>
      <c r="D33" s="46"/>
      <c r="E33" s="46"/>
      <c r="F33" s="46"/>
      <c r="G33" s="46"/>
      <c r="H33" s="46"/>
    </row>
    <row r="34" spans="1:8" ht="15" customHeight="1" x14ac:dyDescent="0.25">
      <c r="A34" s="46"/>
      <c r="B34" s="46" t="s">
        <v>6</v>
      </c>
      <c r="C34" s="56">
        <f>C17</f>
        <v>0</v>
      </c>
      <c r="D34" s="46"/>
      <c r="E34" s="46"/>
      <c r="F34" s="46"/>
      <c r="G34" s="46"/>
      <c r="H34" s="46"/>
    </row>
    <row r="35" spans="1:8" ht="15" customHeight="1" x14ac:dyDescent="0.25">
      <c r="A35" s="46"/>
      <c r="B35" s="46" t="s">
        <v>41</v>
      </c>
      <c r="C35" s="56">
        <f>H31</f>
        <v>0</v>
      </c>
      <c r="D35" s="46"/>
      <c r="E35" s="46"/>
      <c r="F35" s="46"/>
      <c r="G35" s="46"/>
      <c r="H35" s="46"/>
    </row>
    <row r="36" spans="1:8" ht="15" customHeight="1" x14ac:dyDescent="0.25">
      <c r="A36" s="46"/>
      <c r="B36" s="46" t="s">
        <v>42</v>
      </c>
      <c r="C36" s="56">
        <f>C34-C35</f>
        <v>0</v>
      </c>
      <c r="D36" s="46"/>
      <c r="E36" s="46"/>
      <c r="F36" s="46"/>
      <c r="G36" s="46"/>
      <c r="H36" s="46"/>
    </row>
    <row r="37" spans="1:8" ht="15" customHeight="1" x14ac:dyDescent="0.2"/>
    <row r="38" spans="1:8" ht="15" customHeight="1" x14ac:dyDescent="0.2"/>
    <row r="39" spans="1:8" ht="15" customHeight="1" x14ac:dyDescent="0.2"/>
  </sheetData>
  <sheetProtection algorithmName="SHA-512" hashValue="l3kaKuvCkOU6O8TlkA20hQucEPefd5VXh3zG4wDyz9njooTJoQp3a4M8s6EId3b4bU7gy95eAvJZvVOw03aGqA==" saltValue="hR3gD5CEG474bFHe3hLzgg==" spinCount="100000" sheet="1" objects="1" scenarios="1"/>
  <mergeCells count="2">
    <mergeCell ref="A28:A30"/>
    <mergeCell ref="C5:D5"/>
  </mergeCells>
  <dataValidations count="2">
    <dataValidation type="custom" allowBlank="1" showInputMessage="1" showErrorMessage="1" sqref="C12">
      <formula1>C1048540&lt;&gt;"E"</formula1>
    </dataValidation>
    <dataValidation type="custom" allowBlank="1" showInputMessage="1" showErrorMessage="1" sqref="C13">
      <formula1>C1048545&lt;&gt;"E"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&amp;LAnlage 1 zum Rundschreiben Nr. 33/2019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1</xdr:row>
                    <xdr:rowOff>171450</xdr:rowOff>
                  </from>
                  <to>
                    <xdr:col>3</xdr:col>
                    <xdr:colOff>1266825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142875</xdr:rowOff>
                  </from>
                  <to>
                    <xdr:col>2</xdr:col>
                    <xdr:colOff>1247775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Fördersätze!$A$2:$A$5</xm:f>
          </x14:formula1>
          <xm:sqref>C7</xm:sqref>
        </x14:dataValidation>
        <x14:dataValidation type="list" allowBlank="1" showInputMessage="1" showErrorMessage="1">
          <x14:formula1>
            <xm:f>Fördersätze!$A$2:$A$8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D11" sqref="D11:D13"/>
    </sheetView>
  </sheetViews>
  <sheetFormatPr baseColWidth="10" defaultRowHeight="12" x14ac:dyDescent="0.2"/>
  <cols>
    <col min="1" max="1" width="26.375" style="20" customWidth="1"/>
    <col min="2" max="2" width="16.125" style="20" customWidth="1"/>
    <col min="3" max="3" width="22.875" style="20" customWidth="1"/>
    <col min="4" max="4" width="21.625" style="20" customWidth="1"/>
    <col min="5" max="5" width="15.75" style="20" customWidth="1"/>
    <col min="6" max="6" width="21.25" style="20" customWidth="1"/>
    <col min="7" max="7" width="21" style="20" customWidth="1"/>
    <col min="8" max="8" width="14.75" style="20" customWidth="1"/>
    <col min="9" max="10" width="11" style="20"/>
    <col min="11" max="11" width="12.875" style="20" bestFit="1" customWidth="1"/>
    <col min="12" max="16384" width="11" style="20"/>
  </cols>
  <sheetData>
    <row r="1" spans="1:11" ht="20.25" customHeight="1" x14ac:dyDescent="0.2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">
      <c r="A3" s="21" t="s">
        <v>29</v>
      </c>
      <c r="B3" s="19"/>
      <c r="C3" s="37" t="s">
        <v>28</v>
      </c>
      <c r="D3" s="44"/>
      <c r="E3" s="19"/>
      <c r="F3" s="19"/>
      <c r="G3" s="19"/>
      <c r="H3" s="19"/>
      <c r="I3" s="19"/>
      <c r="J3" s="19"/>
      <c r="K3" s="19"/>
    </row>
    <row r="4" spans="1:11" ht="15" customHeight="1" x14ac:dyDescent="0.2">
      <c r="A4" s="21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 customHeight="1" thickBot="1" x14ac:dyDescent="0.25">
      <c r="A5" s="21" t="s">
        <v>30</v>
      </c>
      <c r="B5" s="19"/>
      <c r="C5" s="103"/>
      <c r="D5" s="103"/>
      <c r="E5" s="19"/>
      <c r="F5" s="19"/>
      <c r="G5" s="19"/>
      <c r="H5" s="19"/>
      <c r="I5" s="19"/>
      <c r="J5" s="19"/>
      <c r="K5" s="19"/>
    </row>
    <row r="6" spans="1:11" ht="15" customHeight="1" thickBot="1" x14ac:dyDescent="0.25">
      <c r="A6" s="21"/>
      <c r="B6" s="19"/>
      <c r="C6" s="22"/>
      <c r="D6" s="22"/>
      <c r="E6" s="19"/>
      <c r="F6" s="19"/>
      <c r="G6" s="19"/>
      <c r="H6" s="19"/>
      <c r="I6" s="19"/>
      <c r="J6" s="19"/>
      <c r="K6" s="19"/>
    </row>
    <row r="7" spans="1:11" ht="18.75" customHeight="1" thickBot="1" x14ac:dyDescent="0.25">
      <c r="A7" s="23" t="s">
        <v>31</v>
      </c>
      <c r="B7" s="19"/>
      <c r="C7" s="104" t="s">
        <v>24</v>
      </c>
      <c r="D7" s="105"/>
      <c r="E7" s="19"/>
      <c r="F7" s="19"/>
      <c r="G7" s="19"/>
      <c r="H7" s="19"/>
      <c r="I7" s="19"/>
      <c r="J7" s="19"/>
      <c r="K7" s="19"/>
    </row>
    <row r="8" spans="1:11" ht="6" hidden="1" customHeight="1" x14ac:dyDescent="0.2">
      <c r="A8" s="19"/>
      <c r="B8" s="19"/>
      <c r="C8" s="24" t="str">
        <f>IF(OR(C7=Fördersätze!A2,C7=Fördersätze!A3,C7=Fördersätze!A4,C7=Fördersätze!A5),"N","E")</f>
        <v>E</v>
      </c>
      <c r="D8" s="19"/>
      <c r="E8" s="19"/>
      <c r="F8" s="19"/>
      <c r="G8" s="19"/>
      <c r="H8" s="19"/>
      <c r="I8" s="19"/>
      <c r="J8" s="19"/>
      <c r="K8" s="19"/>
    </row>
    <row r="9" spans="1:11" ht="15" customHeight="1" x14ac:dyDescent="0.2">
      <c r="A9" s="19"/>
      <c r="B9" s="19"/>
      <c r="C9" s="22"/>
      <c r="D9" s="19"/>
      <c r="E9" s="19"/>
      <c r="F9" s="19"/>
      <c r="G9" s="19"/>
      <c r="H9" s="19"/>
      <c r="I9" s="19"/>
      <c r="J9" s="19"/>
      <c r="K9" s="19"/>
    </row>
    <row r="10" spans="1:11" ht="15" customHeight="1" x14ac:dyDescent="0.2">
      <c r="A10" s="23" t="s">
        <v>34</v>
      </c>
      <c r="C10" s="29" t="s">
        <v>38</v>
      </c>
      <c r="D10" s="30">
        <f>SUM(D11:D13)</f>
        <v>0</v>
      </c>
      <c r="E10" s="19"/>
      <c r="F10" s="19"/>
      <c r="G10" s="19"/>
      <c r="H10" s="19"/>
      <c r="I10" s="19"/>
      <c r="J10" s="19"/>
      <c r="K10" s="19"/>
    </row>
    <row r="11" spans="1:11" ht="15" customHeight="1" x14ac:dyDescent="0.2">
      <c r="A11" s="19"/>
      <c r="C11" s="32" t="s">
        <v>8</v>
      </c>
      <c r="D11" s="4"/>
      <c r="E11" s="19"/>
      <c r="F11" s="19"/>
      <c r="G11" s="19"/>
      <c r="H11" s="19"/>
      <c r="I11" s="19"/>
      <c r="J11" s="19"/>
      <c r="K11" s="19"/>
    </row>
    <row r="12" spans="1:11" ht="15" customHeight="1" x14ac:dyDescent="0.2">
      <c r="A12" s="19"/>
      <c r="C12" s="32" t="s">
        <v>9</v>
      </c>
      <c r="D12" s="4"/>
      <c r="E12" s="19"/>
      <c r="F12" s="19"/>
      <c r="G12" s="19"/>
      <c r="H12" s="19"/>
      <c r="I12" s="19"/>
      <c r="J12" s="19"/>
      <c r="K12" s="19"/>
    </row>
    <row r="13" spans="1:11" ht="15" customHeight="1" x14ac:dyDescent="0.2">
      <c r="A13" s="19"/>
      <c r="C13" s="32" t="s">
        <v>10</v>
      </c>
      <c r="D13" s="4"/>
      <c r="F13" s="19"/>
      <c r="G13" s="19"/>
      <c r="H13" s="19"/>
      <c r="I13" s="19"/>
      <c r="J13" s="19"/>
      <c r="K13" s="19"/>
    </row>
    <row r="14" spans="1:11" ht="15" customHeight="1" x14ac:dyDescent="0.2">
      <c r="A14" s="19"/>
      <c r="C14" s="58" t="s">
        <v>50</v>
      </c>
      <c r="D14" s="57"/>
      <c r="F14" s="19"/>
      <c r="G14" s="19"/>
      <c r="H14" s="19"/>
      <c r="I14" s="19"/>
      <c r="J14" s="19"/>
      <c r="K14" s="19"/>
    </row>
    <row r="15" spans="1:11" ht="15" customHeight="1" x14ac:dyDescent="0.2">
      <c r="A15" s="19"/>
      <c r="C15" s="35" t="s">
        <v>39</v>
      </c>
      <c r="D15" s="59"/>
      <c r="F15" s="19"/>
      <c r="G15" s="19"/>
      <c r="H15" s="19"/>
      <c r="I15" s="19"/>
      <c r="J15" s="19"/>
      <c r="K15" s="19"/>
    </row>
    <row r="16" spans="1:11" ht="15" customHeight="1" x14ac:dyDescent="0.2">
      <c r="A16" s="19"/>
      <c r="B16" s="19"/>
      <c r="C16" s="22"/>
      <c r="D16" s="19"/>
      <c r="F16" s="19"/>
      <c r="G16" s="19"/>
      <c r="H16" s="19"/>
      <c r="I16" s="19"/>
      <c r="J16" s="19"/>
      <c r="K16" s="19"/>
    </row>
    <row r="17" spans="1:11" ht="15" customHeight="1" thickBot="1" x14ac:dyDescent="0.25">
      <c r="A17" s="37" t="s">
        <v>35</v>
      </c>
      <c r="B17" s="38"/>
      <c r="C17" s="5"/>
      <c r="D17" s="19"/>
      <c r="E17" s="19"/>
      <c r="F17" s="19"/>
      <c r="G17" s="19"/>
      <c r="H17" s="19"/>
      <c r="I17" s="19"/>
      <c r="J17" s="19"/>
      <c r="K17" s="19"/>
    </row>
    <row r="18" spans="1:11" ht="15" customHeight="1" thickTop="1" x14ac:dyDescent="0.2">
      <c r="A18" s="37"/>
      <c r="B18" s="38"/>
      <c r="C18" s="39"/>
      <c r="D18" s="19"/>
      <c r="E18" s="19"/>
      <c r="F18" s="19"/>
      <c r="G18" s="19"/>
      <c r="H18" s="19"/>
      <c r="I18" s="19"/>
      <c r="J18" s="19"/>
      <c r="K18" s="19"/>
    </row>
    <row r="19" spans="1:11" ht="15" customHeight="1" thickBot="1" x14ac:dyDescent="0.25">
      <c r="A19" s="37" t="s">
        <v>48</v>
      </c>
      <c r="B19" s="38"/>
      <c r="C19" s="7"/>
      <c r="D19" s="19"/>
      <c r="E19" s="19"/>
      <c r="F19" s="19"/>
      <c r="G19" s="19"/>
      <c r="H19" s="19"/>
      <c r="I19" s="19"/>
      <c r="J19" s="19"/>
      <c r="K19" s="19"/>
    </row>
    <row r="20" spans="1:11" ht="15" customHeight="1" thickBot="1" x14ac:dyDescent="0.25">
      <c r="A20" s="37"/>
      <c r="B20" s="38"/>
      <c r="C20" s="40"/>
      <c r="D20" s="19"/>
      <c r="E20" s="19"/>
      <c r="F20" s="19"/>
      <c r="G20" s="19"/>
      <c r="H20" s="19"/>
      <c r="I20" s="19"/>
      <c r="J20" s="19"/>
      <c r="K20" s="19"/>
    </row>
    <row r="21" spans="1:11" ht="21" customHeight="1" thickBot="1" x14ac:dyDescent="0.25">
      <c r="A21" s="41" t="s">
        <v>47</v>
      </c>
      <c r="B21" s="42"/>
      <c r="C21" s="43">
        <f>C17-C19</f>
        <v>0</v>
      </c>
      <c r="D21" s="19"/>
      <c r="E21" s="19"/>
      <c r="F21" s="19"/>
      <c r="G21" s="19"/>
      <c r="H21" s="19"/>
      <c r="I21" s="19"/>
      <c r="J21" s="19"/>
      <c r="K21" s="19"/>
    </row>
    <row r="22" spans="1:11" ht="15" customHeight="1" x14ac:dyDescent="0.2">
      <c r="A22" s="44"/>
      <c r="B22" s="44"/>
      <c r="C22" s="44"/>
      <c r="D22" s="45"/>
      <c r="E22" s="19"/>
      <c r="F22" s="19"/>
      <c r="G22" s="19"/>
      <c r="H22" s="19"/>
      <c r="I22" s="19"/>
      <c r="J22" s="19"/>
      <c r="K22" s="19"/>
    </row>
    <row r="23" spans="1:11" ht="15" customHeight="1" x14ac:dyDescent="0.2">
      <c r="D23" s="19"/>
      <c r="E23" s="19"/>
      <c r="F23" s="19"/>
      <c r="G23" s="19"/>
      <c r="H23" s="19"/>
      <c r="I23" s="19"/>
      <c r="J23" s="19"/>
      <c r="K23" s="19"/>
    </row>
    <row r="24" spans="1:11" ht="15" customHeight="1" x14ac:dyDescent="0.2">
      <c r="A24" s="23"/>
      <c r="B24" s="23"/>
      <c r="C24" s="23"/>
      <c r="D24" s="23"/>
      <c r="E24" s="23"/>
      <c r="F24" s="23"/>
      <c r="G24" s="23"/>
      <c r="H24" s="23"/>
      <c r="I24" s="19"/>
      <c r="J24" s="19"/>
      <c r="K24" s="19"/>
    </row>
    <row r="25" spans="1:11" ht="15" customHeight="1" x14ac:dyDescent="0.25">
      <c r="A25" s="46"/>
      <c r="B25" s="46" t="s">
        <v>13</v>
      </c>
      <c r="C25" s="46"/>
      <c r="D25" s="46" t="s">
        <v>18</v>
      </c>
      <c r="E25" s="46" t="s">
        <v>16</v>
      </c>
      <c r="F25" s="47" t="s">
        <v>25</v>
      </c>
      <c r="G25" s="46" t="s">
        <v>17</v>
      </c>
      <c r="H25" s="46" t="s">
        <v>14</v>
      </c>
    </row>
    <row r="26" spans="1:11" ht="15" customHeight="1" x14ac:dyDescent="0.2">
      <c r="A26" s="100">
        <f>$C$17</f>
        <v>0</v>
      </c>
      <c r="B26" s="48">
        <f>IF($C$7=Fördersätze!$A$7,A26,0)</f>
        <v>0</v>
      </c>
      <c r="C26" s="49" t="s">
        <v>15</v>
      </c>
      <c r="D26" s="48">
        <f>IF($C$7=Fördersätze!$A$7,B26-C19,0)</f>
        <v>0</v>
      </c>
      <c r="E26" s="48">
        <f>IF($A$26=0,0,IF($C$7=Fördersätze!$A$7,D26/D14*D15,0))</f>
        <v>0</v>
      </c>
      <c r="F26" s="48">
        <f>IF($C$7=Fördersätze!$A$7,D15*Fördersätze!$B$7,0)</f>
        <v>0</v>
      </c>
      <c r="G26" s="48">
        <f>IF(F26&lt;E26,F26,E26)</f>
        <v>0</v>
      </c>
      <c r="H26" s="48">
        <f>IF($C$7=Fördersätze!$A$7,G26*Fördersätze!$C$7,0)</f>
        <v>0</v>
      </c>
    </row>
    <row r="27" spans="1:11" ht="15" customHeight="1" x14ac:dyDescent="0.2">
      <c r="A27" s="101"/>
      <c r="B27" s="48">
        <f>IF($C$7=Fördersätze!$A$8,A26,0)</f>
        <v>0</v>
      </c>
      <c r="C27" s="49" t="s">
        <v>1</v>
      </c>
      <c r="D27" s="48">
        <f>IF($C$7=Fördersätze!$A$8,B27-C19,0)</f>
        <v>0</v>
      </c>
      <c r="E27" s="48">
        <f>IF($A$26=0,0,IF($C$7=Fördersätze!$A$8,D27/D14*D15,0))</f>
        <v>0</v>
      </c>
      <c r="F27" s="48">
        <f>IF($C$7=Fördersätze!$A$8,D15*Fördersätze!$B$8,0)</f>
        <v>0</v>
      </c>
      <c r="G27" s="48">
        <f>IF(F27&lt;E27,F27,E27)</f>
        <v>0</v>
      </c>
      <c r="H27" s="48">
        <f>IF($C$7=Fördersätze!$A$8,G27*Fördersätze!$C$8,0)</f>
        <v>0</v>
      </c>
      <c r="K27" s="50"/>
    </row>
    <row r="28" spans="1:11" ht="15" customHeight="1" x14ac:dyDescent="0.2">
      <c r="A28" s="102"/>
      <c r="B28" s="48">
        <f>IF($C$7=Fördersätze!$A$6,A26,0)</f>
        <v>0</v>
      </c>
      <c r="C28" s="49" t="s">
        <v>3</v>
      </c>
      <c r="D28" s="48">
        <f>IF($C$7=Fördersätze!$A$6,B28-C19,0)</f>
        <v>0</v>
      </c>
      <c r="E28" s="48">
        <f>IF($A$26=0,0,IF($C$7=Fördersätze!$A$6,D28/D14*D15,0))</f>
        <v>0</v>
      </c>
      <c r="F28" s="48">
        <f>IF($C$7=Fördersätze!$A$6,D15*Fördersätze!$B$6,0)</f>
        <v>0</v>
      </c>
      <c r="G28" s="48">
        <f>IF(F28&lt;E28,F28,E28)</f>
        <v>0</v>
      </c>
      <c r="H28" s="48">
        <f>IF($C$7=Fördersätze!$A$6,G28*Fördersätze!$C$6,0)</f>
        <v>0</v>
      </c>
    </row>
    <row r="29" spans="1:11" ht="15" customHeight="1" x14ac:dyDescent="0.2">
      <c r="A29" s="51"/>
      <c r="B29" s="51"/>
      <c r="C29" s="52"/>
      <c r="D29" s="51"/>
      <c r="E29" s="51"/>
      <c r="F29" s="53" t="s">
        <v>12</v>
      </c>
      <c r="G29" s="54">
        <f>SUM(G26:G28)</f>
        <v>0</v>
      </c>
      <c r="H29" s="54">
        <f>SUM(H26:H28)</f>
        <v>0</v>
      </c>
      <c r="I29" s="55"/>
    </row>
    <row r="30" spans="1:11" ht="15" customHeight="1" x14ac:dyDescent="0.25">
      <c r="A30" s="46"/>
      <c r="B30" s="46"/>
      <c r="C30" s="46"/>
      <c r="D30" s="46"/>
      <c r="E30" s="46"/>
      <c r="F30" s="46"/>
      <c r="G30" s="46"/>
      <c r="H30" s="46"/>
    </row>
    <row r="31" spans="1:11" ht="15" customHeight="1" x14ac:dyDescent="0.25">
      <c r="A31" s="46" t="s">
        <v>40</v>
      </c>
      <c r="B31" s="46"/>
      <c r="C31" s="46"/>
      <c r="D31" s="46"/>
      <c r="E31" s="46"/>
      <c r="F31" s="46"/>
      <c r="G31" s="46"/>
      <c r="H31" s="46"/>
    </row>
    <row r="32" spans="1:11" ht="15" customHeight="1" x14ac:dyDescent="0.25">
      <c r="A32" s="46"/>
      <c r="B32" s="46" t="s">
        <v>6</v>
      </c>
      <c r="C32" s="56">
        <f>C17</f>
        <v>0</v>
      </c>
      <c r="D32" s="46"/>
      <c r="E32" s="46"/>
      <c r="F32" s="46"/>
      <c r="G32" s="46"/>
      <c r="H32" s="46"/>
    </row>
    <row r="33" spans="1:8" ht="15" customHeight="1" x14ac:dyDescent="0.25">
      <c r="A33" s="46"/>
      <c r="B33" s="46" t="s">
        <v>41</v>
      </c>
      <c r="C33" s="56">
        <f>H29</f>
        <v>0</v>
      </c>
      <c r="D33" s="46"/>
      <c r="E33" s="46"/>
      <c r="F33" s="46"/>
      <c r="G33" s="46"/>
      <c r="H33" s="46"/>
    </row>
    <row r="34" spans="1:8" ht="15" customHeight="1" x14ac:dyDescent="0.25">
      <c r="A34" s="46"/>
      <c r="B34" s="46" t="s">
        <v>42</v>
      </c>
      <c r="C34" s="56">
        <f>C32-C33</f>
        <v>0</v>
      </c>
      <c r="D34" s="46"/>
      <c r="E34" s="46"/>
      <c r="F34" s="46"/>
      <c r="G34" s="46"/>
      <c r="H34" s="46"/>
    </row>
    <row r="35" spans="1:8" ht="15" customHeight="1" x14ac:dyDescent="0.2"/>
    <row r="36" spans="1:8" ht="15" customHeight="1" x14ac:dyDescent="0.2"/>
    <row r="37" spans="1:8" ht="15" customHeight="1" x14ac:dyDescent="0.2"/>
  </sheetData>
  <sheetProtection algorithmName="SHA-512" hashValue="Ua1CWWbtZKXV8EIQ/7y01U84Vvb/0ww1WS+ISVuxIrNVHnM/1VLDg06YomCFAU08TLogYj9RvZWfI4YnJP8DpQ==" saltValue="B7j+9bHwcX6+XznP4nrLxg==" spinCount="100000" sheet="1" objects="1" scenarios="1"/>
  <mergeCells count="3">
    <mergeCell ref="C5:D5"/>
    <mergeCell ref="A26:A28"/>
    <mergeCell ref="C7:D7"/>
  </mergeCells>
  <dataValidations count="2">
    <dataValidation type="custom" allowBlank="1" showInputMessage="1" showErrorMessage="1" sqref="D12">
      <formula1>C1048543&lt;&gt;"E"</formula1>
    </dataValidation>
    <dataValidation type="custom" allowBlank="1" showInputMessage="1" showErrorMessage="1" sqref="D11">
      <formula1>C1048538&lt;&gt;"E"</formula1>
    </dataValidation>
  </dataValidations>
  <pageMargins left="0.7" right="0.7" top="0.78740157499999996" bottom="0.78740157499999996" header="0.3" footer="0.3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Fördersätze!$A$6:$A$8</xm:f>
          </x14:formula1>
          <xm:sqref>C7</xm:sqref>
        </x14:dataValidation>
        <x14:dataValidation type="list" allowBlank="1" showInputMessage="1" showErrorMessage="1">
          <x14:formula1>
            <xm:f>Fördersätze!$A$2:$A$5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D14" sqref="D14:D16"/>
    </sheetView>
  </sheetViews>
  <sheetFormatPr baseColWidth="10" defaultRowHeight="11.25" x14ac:dyDescent="0.15"/>
  <cols>
    <col min="1" max="1" width="22" style="61" customWidth="1"/>
    <col min="2" max="2" width="21" style="61" customWidth="1"/>
    <col min="3" max="3" width="25.125" style="61" customWidth="1"/>
    <col min="4" max="4" width="18.75" style="61" customWidth="1"/>
    <col min="5" max="5" width="22.25" style="61" customWidth="1"/>
    <col min="6" max="6" width="23.375" style="61" bestFit="1" customWidth="1"/>
    <col min="7" max="7" width="21" style="61" customWidth="1"/>
    <col min="8" max="8" width="14.75" style="61" customWidth="1"/>
    <col min="9" max="10" width="11" style="61"/>
    <col min="11" max="11" width="12.875" style="61" bestFit="1" customWidth="1"/>
    <col min="12" max="16384" width="11" style="61"/>
  </cols>
  <sheetData>
    <row r="1" spans="1:11" ht="25.5" x14ac:dyDescent="0.15">
      <c r="A1" s="18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" customHeight="1" x14ac:dyDescent="0.15">
      <c r="A2" s="18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 x14ac:dyDescent="0.15">
      <c r="A3" s="21" t="s">
        <v>29</v>
      </c>
      <c r="B3" s="60"/>
      <c r="C3" s="23" t="s">
        <v>28</v>
      </c>
      <c r="D3" s="60"/>
      <c r="E3" s="60"/>
      <c r="F3" s="60"/>
      <c r="G3" s="60"/>
      <c r="H3" s="60"/>
      <c r="I3" s="60"/>
      <c r="J3" s="60"/>
      <c r="K3" s="60"/>
    </row>
    <row r="4" spans="1:11" ht="15" customHeight="1" x14ac:dyDescent="0.15">
      <c r="A4" s="18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" customHeight="1" thickBot="1" x14ac:dyDescent="0.2">
      <c r="A5" s="21" t="s">
        <v>30</v>
      </c>
      <c r="B5" s="60"/>
      <c r="C5" s="106"/>
      <c r="D5" s="106"/>
      <c r="E5" s="60"/>
      <c r="F5" s="60"/>
      <c r="G5" s="60"/>
      <c r="H5" s="60"/>
      <c r="I5" s="60"/>
      <c r="J5" s="60"/>
      <c r="K5" s="60"/>
    </row>
    <row r="6" spans="1:11" ht="15" customHeight="1" x14ac:dyDescent="0.15">
      <c r="A6" s="18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5" customHeight="1" thickBot="1" x14ac:dyDescent="0.2">
      <c r="A7" s="18"/>
      <c r="B7" s="60"/>
      <c r="C7" s="62" t="s">
        <v>32</v>
      </c>
      <c r="D7" s="23"/>
      <c r="E7" s="62" t="s">
        <v>33</v>
      </c>
      <c r="F7" s="23"/>
      <c r="G7" s="60"/>
      <c r="H7" s="60"/>
      <c r="I7" s="60"/>
      <c r="J7" s="60"/>
      <c r="K7" s="60"/>
    </row>
    <row r="8" spans="1:11" ht="15" customHeight="1" thickBot="1" x14ac:dyDescent="0.2">
      <c r="A8" s="60" t="s">
        <v>0</v>
      </c>
      <c r="B8" s="60"/>
      <c r="C8" s="9" t="s">
        <v>23</v>
      </c>
      <c r="D8" s="23"/>
      <c r="E8" s="107" t="s">
        <v>22</v>
      </c>
      <c r="F8" s="108"/>
      <c r="G8" s="60"/>
      <c r="H8" s="60"/>
      <c r="I8" s="60"/>
      <c r="J8" s="60"/>
      <c r="K8" s="60"/>
    </row>
    <row r="9" spans="1:11" ht="18" hidden="1" customHeight="1" x14ac:dyDescent="0.15">
      <c r="A9" s="60"/>
      <c r="B9" s="60"/>
      <c r="C9" s="63" t="str">
        <f>IF(OR(C8=[1]Fördersätze!A2,C8=[1]Fördersätze!A3,C8=[1]Fördersätze!A4,C8=[1]Fördersätze!A5),"N","E")</f>
        <v>N</v>
      </c>
      <c r="D9" s="60"/>
      <c r="E9" s="60"/>
      <c r="F9" s="60"/>
      <c r="G9" s="60"/>
      <c r="H9" s="60"/>
      <c r="I9" s="60"/>
      <c r="J9" s="60"/>
      <c r="K9" s="60"/>
    </row>
    <row r="10" spans="1:11" ht="18" customHeight="1" x14ac:dyDescent="0.15">
      <c r="A10" s="60"/>
      <c r="B10" s="60"/>
      <c r="C10" s="63"/>
      <c r="D10" s="60"/>
      <c r="E10" s="60"/>
      <c r="F10" s="60"/>
      <c r="G10" s="60"/>
      <c r="H10" s="60"/>
      <c r="I10" s="60"/>
      <c r="J10" s="60"/>
      <c r="K10" s="60"/>
    </row>
    <row r="11" spans="1:11" ht="15" customHeight="1" x14ac:dyDescent="0.15">
      <c r="A11" s="60"/>
      <c r="B11" s="60"/>
      <c r="C11" s="64"/>
      <c r="D11" s="60"/>
      <c r="E11" s="62" t="s">
        <v>32</v>
      </c>
      <c r="F11" s="62" t="s">
        <v>33</v>
      </c>
      <c r="G11" s="60"/>
      <c r="H11" s="60"/>
      <c r="I11" s="60"/>
      <c r="J11" s="60"/>
      <c r="K11" s="60"/>
    </row>
    <row r="12" spans="1:11" ht="27.75" customHeight="1" x14ac:dyDescent="0.15">
      <c r="A12" s="23" t="s">
        <v>34</v>
      </c>
      <c r="B12" s="25"/>
      <c r="C12" s="26" t="s">
        <v>36</v>
      </c>
      <c r="D12" s="26" t="s">
        <v>37</v>
      </c>
      <c r="E12" s="27" t="s">
        <v>26</v>
      </c>
      <c r="F12" s="33" t="s">
        <v>27</v>
      </c>
      <c r="G12" s="60"/>
      <c r="H12" s="60"/>
      <c r="I12" s="60"/>
      <c r="J12" s="60"/>
      <c r="K12" s="60"/>
    </row>
    <row r="13" spans="1:11" ht="15" customHeight="1" x14ac:dyDescent="0.15">
      <c r="A13" s="19"/>
      <c r="B13" s="29" t="s">
        <v>38</v>
      </c>
      <c r="C13" s="65">
        <f>SUM(C14:C16)</f>
        <v>0</v>
      </c>
      <c r="D13" s="65">
        <f t="shared" ref="D13:E13" si="0">SUM(D14:D16)</f>
        <v>0</v>
      </c>
      <c r="E13" s="65">
        <f t="shared" si="0"/>
        <v>0</v>
      </c>
      <c r="F13" s="65">
        <f>SUM(F14:F16)</f>
        <v>0</v>
      </c>
      <c r="G13" s="60"/>
      <c r="H13" s="60"/>
      <c r="I13" s="60"/>
      <c r="J13" s="60"/>
      <c r="K13" s="60"/>
    </row>
    <row r="14" spans="1:11" ht="15" customHeight="1" x14ac:dyDescent="0.15">
      <c r="A14" s="19"/>
      <c r="B14" s="32" t="s">
        <v>8</v>
      </c>
      <c r="C14" s="16"/>
      <c r="D14" s="16"/>
      <c r="E14" s="66">
        <f>D14-C14</f>
        <v>0</v>
      </c>
      <c r="F14" s="66">
        <f>IF(D14&gt;C14,C14,D14)</f>
        <v>0</v>
      </c>
      <c r="G14" s="60"/>
      <c r="H14" s="60"/>
      <c r="I14" s="60"/>
      <c r="J14" s="60"/>
      <c r="K14" s="60"/>
    </row>
    <row r="15" spans="1:11" ht="15" customHeight="1" x14ac:dyDescent="0.15">
      <c r="A15" s="19"/>
      <c r="B15" s="32" t="s">
        <v>9</v>
      </c>
      <c r="C15" s="16"/>
      <c r="D15" s="16"/>
      <c r="E15" s="66">
        <f>D15-C15</f>
        <v>0</v>
      </c>
      <c r="F15" s="66">
        <f t="shared" ref="F15:F16" si="1">IF(D15&gt;C15,C15,D15)</f>
        <v>0</v>
      </c>
      <c r="G15" s="60"/>
      <c r="H15" s="60"/>
      <c r="I15" s="60"/>
      <c r="J15" s="60"/>
      <c r="K15" s="60"/>
    </row>
    <row r="16" spans="1:11" ht="15" customHeight="1" x14ac:dyDescent="0.15">
      <c r="A16" s="19"/>
      <c r="B16" s="32" t="s">
        <v>10</v>
      </c>
      <c r="C16" s="16"/>
      <c r="D16" s="16"/>
      <c r="E16" s="67">
        <f>D16-C16</f>
        <v>0</v>
      </c>
      <c r="F16" s="67">
        <f t="shared" si="1"/>
        <v>0</v>
      </c>
      <c r="G16" s="60"/>
      <c r="H16" s="60"/>
      <c r="I16" s="60"/>
      <c r="J16" s="60"/>
      <c r="K16" s="60"/>
    </row>
    <row r="17" spans="1:11" ht="15" customHeight="1" x14ac:dyDescent="0.15">
      <c r="A17" s="19"/>
      <c r="B17" s="68"/>
      <c r="C17" s="22"/>
      <c r="D17" s="69" t="s">
        <v>50</v>
      </c>
      <c r="E17" s="99"/>
      <c r="F17" s="99"/>
      <c r="G17" s="60"/>
      <c r="H17" s="60"/>
      <c r="I17" s="60"/>
      <c r="J17" s="60"/>
      <c r="K17" s="60"/>
    </row>
    <row r="18" spans="1:11" ht="15" customHeight="1" x14ac:dyDescent="0.15">
      <c r="A18" s="19"/>
      <c r="C18" s="22"/>
      <c r="D18" s="35" t="s">
        <v>39</v>
      </c>
      <c r="E18" s="59"/>
      <c r="F18" s="59"/>
      <c r="G18" s="60"/>
      <c r="H18" s="60"/>
      <c r="I18" s="60"/>
      <c r="J18" s="60"/>
      <c r="K18" s="60"/>
    </row>
    <row r="19" spans="1:11" ht="15" customHeight="1" x14ac:dyDescent="0.15">
      <c r="A19" s="60"/>
      <c r="B19" s="60"/>
      <c r="C19" s="64"/>
      <c r="D19" s="60"/>
      <c r="E19" s="60"/>
      <c r="F19" s="60"/>
      <c r="G19" s="60"/>
      <c r="H19" s="60"/>
      <c r="I19" s="60"/>
      <c r="J19" s="60"/>
      <c r="K19" s="60"/>
    </row>
    <row r="20" spans="1:11" ht="16.5" x14ac:dyDescent="0.15">
      <c r="A20" s="70" t="s">
        <v>6</v>
      </c>
      <c r="B20" s="71"/>
      <c r="C20" s="72" t="s">
        <v>7</v>
      </c>
      <c r="D20" s="60"/>
      <c r="E20" s="73" t="s">
        <v>32</v>
      </c>
      <c r="F20" s="62" t="s">
        <v>33</v>
      </c>
      <c r="G20" s="60"/>
      <c r="H20" s="60"/>
      <c r="I20" s="60"/>
      <c r="J20" s="60"/>
      <c r="K20" s="60"/>
    </row>
    <row r="21" spans="1:11" ht="15" customHeight="1" thickBot="1" x14ac:dyDescent="0.2">
      <c r="A21" s="37" t="s">
        <v>11</v>
      </c>
      <c r="B21" s="74"/>
      <c r="C21" s="75">
        <f>E21+F21</f>
        <v>0</v>
      </c>
      <c r="D21" s="60"/>
      <c r="E21" s="12"/>
      <c r="F21" s="10"/>
      <c r="G21" s="60"/>
      <c r="H21" s="60"/>
      <c r="I21" s="60"/>
      <c r="J21" s="60"/>
      <c r="K21" s="60"/>
    </row>
    <row r="22" spans="1:11" ht="15" customHeight="1" thickTop="1" thickBot="1" x14ac:dyDescent="0.2">
      <c r="A22" s="37" t="str">
        <f>IF(OR(C8="Ausstattung",C8="Aus-/Umbau plus Ausstattung"),"davon Ausstattungskosten","")</f>
        <v/>
      </c>
      <c r="B22" s="74"/>
      <c r="C22" s="76">
        <f>E22</f>
        <v>0</v>
      </c>
      <c r="D22" s="60"/>
      <c r="E22" s="13"/>
      <c r="F22" s="77"/>
      <c r="G22" s="60"/>
      <c r="H22" s="60"/>
      <c r="I22" s="60"/>
      <c r="J22" s="60"/>
      <c r="K22" s="60"/>
    </row>
    <row r="23" spans="1:11" ht="14.25" x14ac:dyDescent="0.15">
      <c r="A23" s="37"/>
      <c r="B23" s="74"/>
      <c r="C23" s="78"/>
      <c r="D23" s="60"/>
      <c r="E23" s="79"/>
      <c r="F23" s="23"/>
      <c r="G23" s="60"/>
      <c r="H23" s="60"/>
      <c r="I23" s="60"/>
      <c r="J23" s="60"/>
      <c r="K23" s="60"/>
    </row>
    <row r="24" spans="1:11" ht="15" customHeight="1" thickBot="1" x14ac:dyDescent="0.2">
      <c r="A24" s="37" t="s">
        <v>19</v>
      </c>
      <c r="B24" s="74"/>
      <c r="C24" s="80">
        <f>E24+F24</f>
        <v>0</v>
      </c>
      <c r="D24" s="71"/>
      <c r="E24" s="14"/>
      <c r="F24" s="11"/>
      <c r="G24" s="71"/>
      <c r="H24" s="60"/>
      <c r="I24" s="60"/>
      <c r="J24" s="60"/>
      <c r="K24" s="60"/>
    </row>
    <row r="25" spans="1:11" ht="15" customHeight="1" thickBot="1" x14ac:dyDescent="0.2">
      <c r="A25" s="37" t="str">
        <f>IF(OR(C8="Ausstattung",C8="Aus-/Umbau plus Ausstattung"),"davon nicht zuwendungsfähig (Ausstattung)","")</f>
        <v/>
      </c>
      <c r="B25" s="74"/>
      <c r="C25" s="81">
        <f>E25</f>
        <v>0</v>
      </c>
      <c r="D25" s="71"/>
      <c r="E25" s="15"/>
      <c r="F25" s="82"/>
      <c r="G25" s="71"/>
      <c r="H25" s="60"/>
      <c r="I25" s="60"/>
      <c r="J25" s="60"/>
      <c r="K25" s="60"/>
    </row>
    <row r="26" spans="1:11" ht="15" customHeight="1" thickBot="1" x14ac:dyDescent="0.2">
      <c r="A26" s="37"/>
      <c r="B26" s="74"/>
      <c r="C26" s="83"/>
      <c r="D26" s="71"/>
      <c r="E26" s="84"/>
      <c r="F26" s="82"/>
      <c r="G26" s="71"/>
      <c r="H26" s="60"/>
      <c r="I26" s="60"/>
      <c r="J26" s="60"/>
      <c r="K26" s="60"/>
    </row>
    <row r="27" spans="1:11" ht="19.5" customHeight="1" thickBot="1" x14ac:dyDescent="0.2">
      <c r="A27" s="41" t="s">
        <v>47</v>
      </c>
      <c r="B27" s="74"/>
      <c r="C27" s="85">
        <f>C21-C24-C25</f>
        <v>0</v>
      </c>
      <c r="D27" s="86"/>
      <c r="E27" s="87">
        <f>E21-E24-E25</f>
        <v>0</v>
      </c>
      <c r="F27" s="88">
        <f>F21-F24</f>
        <v>0</v>
      </c>
      <c r="G27" s="71"/>
      <c r="H27" s="60"/>
      <c r="I27" s="60"/>
      <c r="J27" s="60"/>
      <c r="K27" s="60"/>
    </row>
    <row r="28" spans="1:11" ht="15.75" customHeight="1" x14ac:dyDescent="0.15">
      <c r="A28" s="89"/>
      <c r="B28" s="89"/>
      <c r="C28" s="74"/>
      <c r="D28" s="90"/>
      <c r="E28" s="71"/>
      <c r="F28" s="60"/>
      <c r="G28" s="60"/>
      <c r="H28" s="60"/>
      <c r="I28" s="60"/>
      <c r="J28" s="60"/>
      <c r="K28" s="60"/>
    </row>
    <row r="29" spans="1:11" ht="15" customHeight="1" x14ac:dyDescent="0.1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ht="15" customHeight="1" x14ac:dyDescent="0.25">
      <c r="A30" s="91" t="s">
        <v>32</v>
      </c>
      <c r="B30" s="46" t="s">
        <v>13</v>
      </c>
      <c r="C30" s="46"/>
      <c r="D30" s="46" t="s">
        <v>18</v>
      </c>
      <c r="E30" s="46" t="s">
        <v>16</v>
      </c>
      <c r="F30" s="47" t="s">
        <v>25</v>
      </c>
      <c r="G30" s="46" t="s">
        <v>17</v>
      </c>
      <c r="H30" s="46" t="s">
        <v>14</v>
      </c>
    </row>
    <row r="31" spans="1:11" ht="14.25" x14ac:dyDescent="0.15">
      <c r="A31" s="100">
        <f>E21</f>
        <v>0</v>
      </c>
      <c r="B31" s="48">
        <f>IF($C$8=Fördersätze!A2,A31,0)</f>
        <v>0</v>
      </c>
      <c r="C31" s="49" t="s">
        <v>15</v>
      </c>
      <c r="D31" s="48">
        <f>IF($C$8=Fördersätze!A2,B31-E24,0)</f>
        <v>0</v>
      </c>
      <c r="E31" s="48">
        <f>IF($A$31=0,0,IF($C$8=Fördersätze!A2,D31/E17*E18,0))</f>
        <v>0</v>
      </c>
      <c r="F31" s="48">
        <f>IF($C$8=Fördersätze!$A$2,E18*Fördersätze!$B$2,0)</f>
        <v>0</v>
      </c>
      <c r="G31" s="48">
        <f>IF(F31&lt;E31,F31,E31)</f>
        <v>0</v>
      </c>
      <c r="H31" s="48">
        <f>IF($C$8=Fördersätze!$A$2,G31*Fördersätze!$C$2,0)</f>
        <v>0</v>
      </c>
    </row>
    <row r="32" spans="1:11" ht="14.25" x14ac:dyDescent="0.15">
      <c r="A32" s="101"/>
      <c r="B32" s="48">
        <f>IF(OR($C$8=Fördersätze!A3,$C$8=Fördersätze!A5),(E21-E22),0)</f>
        <v>0</v>
      </c>
      <c r="C32" s="49" t="s">
        <v>1</v>
      </c>
      <c r="D32" s="48">
        <f>IF(OR($C$8=Fördersätze!A3,$C$8=Fördersätze!A5),B32-E24,0)</f>
        <v>0</v>
      </c>
      <c r="E32" s="48">
        <f>IF($A$31=0,0,IF(OR($C$8=Fördersätze!A3,$C$8=Fördersätze!A5),D32/E17*E18,0))</f>
        <v>0</v>
      </c>
      <c r="F32" s="48">
        <f>IF(OR($C$8=Fördersätze!$A$3,$C$8=Fördersätze!$A$5),E18*Fördersätze!$B$3,0)</f>
        <v>0</v>
      </c>
      <c r="G32" s="48">
        <f t="shared" ref="G32:G33" si="2">IF(F32&lt;E32,F32,E32)</f>
        <v>0</v>
      </c>
      <c r="H32" s="48">
        <f>IF(OR($C$8=Fördersätze!$A$3,$C$8=Fördersätze!$A$5),G32*Fördersätze!$C$3,0)</f>
        <v>0</v>
      </c>
      <c r="K32" s="92"/>
    </row>
    <row r="33" spans="1:9" ht="14.25" x14ac:dyDescent="0.15">
      <c r="A33" s="102"/>
      <c r="B33" s="48">
        <f>IF(OR($C$8=Fördersätze!A4,$C$8=Fördersätze!A5),C22,0)</f>
        <v>0</v>
      </c>
      <c r="C33" s="49" t="s">
        <v>2</v>
      </c>
      <c r="D33" s="48">
        <f>IF(OR($C$8=Fördersätze!A4,$C$8=Fördersätze!A5),B33-C25,0)</f>
        <v>0</v>
      </c>
      <c r="E33" s="48">
        <f>IF($A$31=0,0,IF(OR(Fördersätze!A4,$C$8=Fördersätze!A5),D33/E17*E18,0))</f>
        <v>0</v>
      </c>
      <c r="F33" s="48">
        <f>IF(OR($C$8=Fördersätze!$A$4,$C$8=Fördersätze!$A$5),E18*Fördersätze!$B$4,0)</f>
        <v>0</v>
      </c>
      <c r="G33" s="48">
        <f t="shared" si="2"/>
        <v>0</v>
      </c>
      <c r="H33" s="48">
        <f>IF(OR($C$8=Fördersätze!$A$4,$C$8=Fördersätze!$A$5),G33*Fördersätze!$C$4,0)</f>
        <v>0</v>
      </c>
    </row>
    <row r="34" spans="1:9" ht="14.25" x14ac:dyDescent="0.15">
      <c r="A34" s="51"/>
      <c r="B34" s="51"/>
      <c r="C34" s="52"/>
      <c r="D34" s="51"/>
      <c r="E34" s="51"/>
      <c r="F34" s="53" t="s">
        <v>12</v>
      </c>
      <c r="G34" s="93">
        <f>SUM(G31:G33)</f>
        <v>0</v>
      </c>
      <c r="H34" s="93">
        <f>SUM(H31:H33)</f>
        <v>0</v>
      </c>
      <c r="I34" s="94"/>
    </row>
    <row r="35" spans="1:9" ht="15" customHeight="1" x14ac:dyDescent="0.25">
      <c r="A35" s="46"/>
      <c r="B35" s="46"/>
      <c r="C35" s="46"/>
      <c r="D35" s="46"/>
      <c r="E35" s="46"/>
      <c r="F35" s="46"/>
      <c r="G35" s="46"/>
      <c r="H35" s="46"/>
    </row>
    <row r="36" spans="1:9" ht="15" customHeight="1" x14ac:dyDescent="0.25">
      <c r="A36" s="91" t="s">
        <v>33</v>
      </c>
      <c r="B36" s="46" t="s">
        <v>13</v>
      </c>
      <c r="C36" s="46"/>
      <c r="D36" s="46" t="s">
        <v>18</v>
      </c>
      <c r="E36" s="46" t="s">
        <v>16</v>
      </c>
      <c r="F36" s="47" t="s">
        <v>25</v>
      </c>
      <c r="G36" s="46" t="s">
        <v>17</v>
      </c>
      <c r="H36" s="46" t="s">
        <v>14</v>
      </c>
    </row>
    <row r="37" spans="1:9" ht="14.25" x14ac:dyDescent="0.15">
      <c r="A37" s="100">
        <f>F21</f>
        <v>0</v>
      </c>
      <c r="B37" s="48">
        <f>IF($E$8=Fördersätze!$A$7,A37,0)</f>
        <v>0</v>
      </c>
      <c r="C37" s="49" t="s">
        <v>15</v>
      </c>
      <c r="D37" s="48">
        <f>IF($E$8=Fördersätze!$A$7,B37-F24,0)</f>
        <v>0</v>
      </c>
      <c r="E37" s="48">
        <f>IF($A$37=0,0,IF($E$8=Fördersätze!$A$7,D37/F17*F18,0))</f>
        <v>0</v>
      </c>
      <c r="F37" s="48">
        <f>IF($E$8=Fördersätze!$A$7,F18*Fördersätze!$B$7,0)</f>
        <v>0</v>
      </c>
      <c r="G37" s="48">
        <f>IF(F37&lt;E37,F37,E37)</f>
        <v>0</v>
      </c>
      <c r="H37" s="48">
        <f>IF($E$8=Fördersätze!$A$7,G37*Fördersätze!$C$7,0)</f>
        <v>0</v>
      </c>
    </row>
    <row r="38" spans="1:9" ht="14.25" x14ac:dyDescent="0.15">
      <c r="A38" s="101"/>
      <c r="B38" s="48">
        <f>IF($E$8=Fördersätze!$A$8,A37,0)</f>
        <v>0</v>
      </c>
      <c r="C38" s="49" t="s">
        <v>1</v>
      </c>
      <c r="D38" s="48">
        <f>IF($E$8=Fördersätze!$A$8,B38-F24,0)</f>
        <v>0</v>
      </c>
      <c r="E38" s="48">
        <f>IF($A$37=0,0,IF($E$8=Fördersätze!$A$8,D38/F17*F18,0))</f>
        <v>0</v>
      </c>
      <c r="F38" s="48">
        <f>IF($E$8=Fördersätze!$A$8,F18*Fördersätze!$B$8,0)</f>
        <v>0</v>
      </c>
      <c r="G38" s="48">
        <f t="shared" ref="G38:G39" si="3">IF(F38&lt;E38,F38,E38)</f>
        <v>0</v>
      </c>
      <c r="H38" s="48">
        <f>IF($E$8=Fördersätze!$A$8,G38*Fördersätze!$C$8,0)</f>
        <v>0</v>
      </c>
    </row>
    <row r="39" spans="1:9" ht="14.25" x14ac:dyDescent="0.15">
      <c r="A39" s="102"/>
      <c r="B39" s="48">
        <f>IF($E$8=Fördersätze!$A$6,A37,0)</f>
        <v>0</v>
      </c>
      <c r="C39" s="49" t="s">
        <v>3</v>
      </c>
      <c r="D39" s="48">
        <f>IF($E$8=Fördersätze!$A$6,B39-F24,0)</f>
        <v>0</v>
      </c>
      <c r="E39" s="48">
        <f>IF($A$37=0,0,IF($E$8=Fördersätze!$A$6,D39/F17*F18,0))</f>
        <v>0</v>
      </c>
      <c r="F39" s="48">
        <f>IF($E$8=Fördersätze!$A$6,F18*Fördersätze!$B$6,0)</f>
        <v>0</v>
      </c>
      <c r="G39" s="48">
        <f t="shared" si="3"/>
        <v>0</v>
      </c>
      <c r="H39" s="48">
        <f>IF($E$8=Fördersätze!$A$6,G39*Fördersätze!$C$6,0)</f>
        <v>0</v>
      </c>
    </row>
    <row r="40" spans="1:9" s="95" customFormat="1" ht="14.25" x14ac:dyDescent="0.15">
      <c r="A40" s="51"/>
      <c r="B40" s="51"/>
      <c r="C40" s="52"/>
      <c r="D40" s="51"/>
      <c r="E40" s="51"/>
      <c r="F40" s="53" t="s">
        <v>12</v>
      </c>
      <c r="G40" s="48">
        <f>SUM(G37:G39)</f>
        <v>0</v>
      </c>
      <c r="H40" s="48">
        <f>SUM(H37:H39)</f>
        <v>0</v>
      </c>
    </row>
    <row r="41" spans="1:9" ht="15" customHeight="1" x14ac:dyDescent="0.25">
      <c r="A41" s="46"/>
      <c r="B41" s="46"/>
      <c r="C41" s="46"/>
      <c r="D41" s="46"/>
      <c r="E41" s="46"/>
      <c r="F41" s="46"/>
      <c r="G41" s="46"/>
      <c r="H41" s="46"/>
    </row>
    <row r="42" spans="1:9" ht="15" customHeight="1" x14ac:dyDescent="0.25">
      <c r="A42" s="46"/>
      <c r="B42" s="46"/>
      <c r="C42" s="46"/>
      <c r="D42" s="46"/>
      <c r="E42" s="46"/>
      <c r="F42" s="46"/>
      <c r="G42" s="46" t="s">
        <v>17</v>
      </c>
      <c r="H42" s="46" t="s">
        <v>14</v>
      </c>
    </row>
    <row r="43" spans="1:9" ht="14.25" x14ac:dyDescent="0.25">
      <c r="A43" s="46"/>
      <c r="B43" s="46"/>
      <c r="C43" s="46"/>
      <c r="D43" s="46"/>
      <c r="E43" s="46"/>
      <c r="F43" s="96" t="s">
        <v>7</v>
      </c>
      <c r="G43" s="48">
        <f>G34+G40</f>
        <v>0</v>
      </c>
      <c r="H43" s="48">
        <f>H34+H40</f>
        <v>0</v>
      </c>
    </row>
    <row r="44" spans="1:9" ht="15" customHeight="1" x14ac:dyDescent="0.25">
      <c r="A44" s="46"/>
      <c r="B44" s="46"/>
      <c r="C44" s="46"/>
      <c r="D44" s="46"/>
      <c r="E44" s="46"/>
      <c r="F44" s="46"/>
      <c r="G44" s="46"/>
      <c r="H44" s="46"/>
    </row>
    <row r="45" spans="1:9" ht="15" customHeight="1" x14ac:dyDescent="0.25">
      <c r="A45" s="46" t="s">
        <v>40</v>
      </c>
      <c r="B45" s="46"/>
      <c r="C45" s="46"/>
      <c r="D45" s="46"/>
      <c r="E45" s="46"/>
      <c r="F45" s="46"/>
      <c r="G45" s="46"/>
      <c r="H45" s="46"/>
    </row>
    <row r="46" spans="1:9" ht="15" customHeight="1" x14ac:dyDescent="0.25">
      <c r="A46" s="46"/>
      <c r="B46" s="46" t="s">
        <v>6</v>
      </c>
      <c r="C46" s="56">
        <f>C21</f>
        <v>0</v>
      </c>
      <c r="D46" s="97" t="s">
        <v>45</v>
      </c>
      <c r="E46" s="98">
        <f>E21</f>
        <v>0</v>
      </c>
      <c r="F46" s="97" t="s">
        <v>46</v>
      </c>
      <c r="G46" s="98">
        <f>F21</f>
        <v>0</v>
      </c>
    </row>
    <row r="47" spans="1:9" ht="15" customHeight="1" x14ac:dyDescent="0.25">
      <c r="A47" s="46"/>
      <c r="B47" s="46" t="s">
        <v>41</v>
      </c>
      <c r="C47" s="56">
        <f>H43</f>
        <v>0</v>
      </c>
      <c r="D47" s="97" t="s">
        <v>41</v>
      </c>
      <c r="E47" s="98">
        <f>H34</f>
        <v>0</v>
      </c>
      <c r="F47" s="97" t="s">
        <v>41</v>
      </c>
      <c r="G47" s="98">
        <f>H40</f>
        <v>0</v>
      </c>
    </row>
    <row r="48" spans="1:9" ht="14.25" x14ac:dyDescent="0.25">
      <c r="A48" s="46"/>
      <c r="B48" s="46" t="s">
        <v>42</v>
      </c>
      <c r="C48" s="56">
        <f>C46-C47</f>
        <v>0</v>
      </c>
      <c r="D48" s="97" t="s">
        <v>42</v>
      </c>
      <c r="E48" s="98">
        <f>E46-E47</f>
        <v>0</v>
      </c>
      <c r="F48" s="97" t="s">
        <v>42</v>
      </c>
      <c r="G48" s="98">
        <f>G46-G47</f>
        <v>0</v>
      </c>
    </row>
  </sheetData>
  <sheetProtection algorithmName="SHA-512" hashValue="bSZneay6iPvGRVJcbk85myGqwIsAxRrND5gUbLmWz18/YzaPzG7vr0LjVNmoyPCukhs5VAdiRqPcB8pAMFzASQ==" saltValue="zxuH1dFQ2H2Wk6PgFkdNZg==" spinCount="100000" sheet="1" objects="1" scenarios="1"/>
  <mergeCells count="4">
    <mergeCell ref="A31:A33"/>
    <mergeCell ref="A37:A39"/>
    <mergeCell ref="C5:D5"/>
    <mergeCell ref="E8:F8"/>
  </mergeCells>
  <dataValidations count="3">
    <dataValidation type="list" allowBlank="1" showInputMessage="1" showErrorMessage="1" sqref="C8">
      <formula1>"Neu-/Anbau inkl. Ausstattung, Aus-/Umbau, Ausstattung, Aus-/Umbau plus Ausstattung, Sanierung, Qualitätsentwicklung Neu-/Anbau inkl. Ausstattung, Qualitätsentwicklung Aus-/Umbau inkl. Ausstattung"</formula1>
    </dataValidation>
    <dataValidation type="custom" allowBlank="1" showInputMessage="1" showErrorMessage="1" sqref="C15">
      <formula1>C1048529&lt;&gt;"E"</formula1>
    </dataValidation>
    <dataValidation type="custom" allowBlank="1" showInputMessage="1" showErrorMessage="1" sqref="C14">
      <formula1>C1048524&lt;&gt;"E"</formula1>
    </dataValidation>
  </dataValidations>
  <pageMargins left="0.7" right="0.7" top="0.78740157499999996" bottom="0.78740157499999996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Fördersätze!$A$2:$A$5</xm:f>
          </x14:formula1>
          <xm:sqref>C8</xm:sqref>
        </x14:dataValidation>
        <x14:dataValidation type="list" allowBlank="1" showInputMessage="1" showErrorMessage="1">
          <x14:formula1>
            <xm:f>Fördersätze!$A$6:$A$8</xm:f>
          </x14:formula1>
          <xm:sqref>E8:F8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8"/>
  <sheetViews>
    <sheetView workbookViewId="0">
      <selection activeCell="B6" sqref="B6:B8"/>
    </sheetView>
  </sheetViews>
  <sheetFormatPr baseColWidth="10" defaultRowHeight="11.25" x14ac:dyDescent="0.15"/>
  <cols>
    <col min="1" max="1" width="43.25" bestFit="1" customWidth="1"/>
    <col min="2" max="2" width="15.375" bestFit="1" customWidth="1"/>
    <col min="3" max="3" width="13" bestFit="1" customWidth="1"/>
  </cols>
  <sheetData>
    <row r="1" spans="1:3" x14ac:dyDescent="0.15">
      <c r="A1" t="s">
        <v>0</v>
      </c>
      <c r="B1" t="s">
        <v>4</v>
      </c>
      <c r="C1" t="s">
        <v>5</v>
      </c>
    </row>
    <row r="2" spans="1:3" x14ac:dyDescent="0.15">
      <c r="A2" t="s">
        <v>23</v>
      </c>
      <c r="B2" s="1">
        <v>37700</v>
      </c>
      <c r="C2" s="2">
        <v>0.9</v>
      </c>
    </row>
    <row r="3" spans="1:3" x14ac:dyDescent="0.15">
      <c r="A3" t="s">
        <v>20</v>
      </c>
      <c r="B3" s="1">
        <v>17200</v>
      </c>
      <c r="C3" s="2">
        <v>0.9</v>
      </c>
    </row>
    <row r="4" spans="1:3" x14ac:dyDescent="0.15">
      <c r="A4" t="s">
        <v>2</v>
      </c>
      <c r="B4" s="1">
        <v>4000</v>
      </c>
      <c r="C4" s="2">
        <v>0.9</v>
      </c>
    </row>
    <row r="5" spans="1:3" x14ac:dyDescent="0.15">
      <c r="A5" t="s">
        <v>21</v>
      </c>
      <c r="B5" s="1"/>
      <c r="C5" s="2"/>
    </row>
    <row r="6" spans="1:3" x14ac:dyDescent="0.15">
      <c r="A6" t="s">
        <v>3</v>
      </c>
      <c r="B6" s="1">
        <v>10900</v>
      </c>
      <c r="C6" s="2">
        <v>0.7</v>
      </c>
    </row>
    <row r="7" spans="1:3" x14ac:dyDescent="0.15">
      <c r="A7" t="s">
        <v>22</v>
      </c>
      <c r="B7" s="1">
        <v>10900</v>
      </c>
      <c r="C7" s="2">
        <v>0.9</v>
      </c>
    </row>
    <row r="8" spans="1:3" x14ac:dyDescent="0.15">
      <c r="A8" t="s">
        <v>24</v>
      </c>
      <c r="B8" s="1">
        <v>5430</v>
      </c>
      <c r="C8" s="2">
        <v>0.9</v>
      </c>
    </row>
  </sheetData>
  <sheetProtection algorithmName="SHA-512" hashValue="PJySOqBGT8tXnODC55w8e9a1WI5ThU+erC6iPIF1U6ulXJi3xO+vl/wq3qnxmNZq4mpr+2E55xS5lhUfK8iSlA==" saltValue="faOYEjUo+C2SOAIDBm1b8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Kostenermittlung Neuschaffung</vt:lpstr>
      <vt:lpstr>Kostenermittlung Erhalt</vt:lpstr>
      <vt:lpstr>Kostenermittlung Neu und Erhalt</vt:lpstr>
      <vt:lpstr>Fördersätze</vt:lpstr>
      <vt:lpstr>'Kostenermittlung Erhalt'!Druckbereich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Z4232009</dc:creator>
  <cp:lastModifiedBy>Maren Kösters</cp:lastModifiedBy>
  <cp:lastPrinted>2019-12-18T09:54:34Z</cp:lastPrinted>
  <dcterms:created xsi:type="dcterms:W3CDTF">2019-04-17T08:21:38Z</dcterms:created>
  <dcterms:modified xsi:type="dcterms:W3CDTF">2024-02-29T12:35:19Z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