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lwlitcl2user4.ads.lwl.org\desktops$\P080R315\Desktop\"/>
    </mc:Choice>
  </mc:AlternateContent>
  <bookViews>
    <workbookView xWindow="0" yWindow="1620" windowWidth="12396" windowHeight="9312" tabRatio="485"/>
  </bookViews>
  <sheets>
    <sheet name="Personalstundenrechner" sheetId="2" r:id="rId1"/>
  </sheets>
  <definedNames>
    <definedName name="_xlnm.Print_Area" localSheetId="0">Personalstundenrechner!$A$1:$S$28</definedName>
  </definedNames>
  <calcPr calcId="162913"/>
</workbook>
</file>

<file path=xl/calcChain.xml><?xml version="1.0" encoding="utf-8"?>
<calcChain xmlns="http://schemas.openxmlformats.org/spreadsheetml/2006/main">
  <c r="R18" i="2" l="1"/>
  <c r="R17" i="2"/>
  <c r="R16" i="2"/>
  <c r="R15" i="2"/>
  <c r="R14" i="2"/>
  <c r="R13" i="2"/>
  <c r="R12" i="2"/>
  <c r="R11" i="2"/>
  <c r="R10" i="2"/>
  <c r="E12" i="2"/>
  <c r="G18" i="2"/>
  <c r="G17" i="2"/>
  <c r="G16" i="2"/>
  <c r="G15" i="2"/>
  <c r="G14" i="2"/>
  <c r="G13" i="2"/>
  <c r="G12" i="2"/>
  <c r="G11" i="2"/>
  <c r="G10" i="2"/>
  <c r="H18" i="2"/>
  <c r="H17" i="2"/>
  <c r="H16" i="2"/>
  <c r="H15" i="2"/>
  <c r="H14" i="2"/>
  <c r="H13" i="2"/>
  <c r="H12" i="2"/>
  <c r="H11" i="2"/>
  <c r="H10" i="2"/>
  <c r="K15" i="2"/>
  <c r="E15" i="2" s="1"/>
  <c r="K14" i="2"/>
  <c r="E14" i="2" s="1"/>
  <c r="K13" i="2"/>
  <c r="E13" i="2" s="1"/>
  <c r="K12" i="2"/>
  <c r="K11" i="2"/>
  <c r="E11" i="2" s="1"/>
  <c r="K10" i="2"/>
  <c r="E10" i="2" s="1"/>
  <c r="H19" i="2" l="1"/>
  <c r="G23" i="2" s="1"/>
  <c r="G19" i="2"/>
  <c r="E23" i="2" s="1"/>
  <c r="K16" i="2" l="1"/>
  <c r="E16" i="2" s="1"/>
  <c r="L16" i="2"/>
  <c r="F16" i="2" s="1"/>
  <c r="K17" i="2"/>
  <c r="E17" i="2" s="1"/>
  <c r="L17" i="2"/>
  <c r="F17" i="2" s="1"/>
  <c r="K18" i="2"/>
  <c r="E18" i="2" s="1"/>
  <c r="L18" i="2"/>
  <c r="F18" i="2" s="1"/>
  <c r="F19" i="2" l="1"/>
  <c r="E19" i="2"/>
  <c r="F24" i="2"/>
  <c r="H24" i="2" s="1"/>
  <c r="E25" i="2" l="1"/>
  <c r="D19" i="2"/>
  <c r="D23" i="2" l="1"/>
  <c r="D25" i="2" s="1"/>
  <c r="G25" i="2"/>
  <c r="R19" i="2"/>
  <c r="C23" i="2" l="1"/>
  <c r="F23" i="2" s="1"/>
  <c r="H23" i="2" s="1"/>
  <c r="F25" i="2" l="1"/>
  <c r="C25" i="2"/>
  <c r="H25" i="2" l="1"/>
</calcChain>
</file>

<file path=xl/sharedStrings.xml><?xml version="1.0" encoding="utf-8"?>
<sst xmlns="http://schemas.openxmlformats.org/spreadsheetml/2006/main" count="56" uniqueCount="56">
  <si>
    <t>Differenz</t>
  </si>
  <si>
    <t>Summe</t>
  </si>
  <si>
    <t xml:space="preserve">% Anteile </t>
  </si>
  <si>
    <t>Personalstunden</t>
  </si>
  <si>
    <t xml:space="preserve">Gruppenformen
</t>
  </si>
  <si>
    <t>Betreuungs-
zeiten</t>
  </si>
  <si>
    <t>Personal SOLL</t>
  </si>
  <si>
    <t>KiBiz-Personalstundenrechner</t>
  </si>
  <si>
    <t>Gesamtpersonalkraftstunden</t>
  </si>
  <si>
    <t>Personelle Mindestaustattung</t>
  </si>
  <si>
    <t>Personal IST</t>
  </si>
  <si>
    <t>Name der Einrichtung:</t>
  </si>
  <si>
    <t>Summe der 
% Anteile</t>
  </si>
  <si>
    <t>LJA-Aktenzeichen:</t>
  </si>
  <si>
    <t>PLZ &amp; Ort:</t>
  </si>
  <si>
    <t>Straße &amp; Hausnummer:</t>
  </si>
  <si>
    <t>Leitungs-
stunden</t>
  </si>
  <si>
    <r>
      <t xml:space="preserve">Gruppenform  </t>
    </r>
    <r>
      <rPr>
        <b/>
        <sz val="16"/>
        <color indexed="8"/>
        <rFont val="Segoe UI"/>
        <family val="2"/>
      </rPr>
      <t>I a</t>
    </r>
  </si>
  <si>
    <r>
      <t xml:space="preserve">Gruppenform  </t>
    </r>
    <r>
      <rPr>
        <b/>
        <sz val="16"/>
        <color indexed="8"/>
        <rFont val="Segoe UI"/>
        <family val="2"/>
      </rPr>
      <t>I b</t>
    </r>
  </si>
  <si>
    <r>
      <t xml:space="preserve">Gruppenform  </t>
    </r>
    <r>
      <rPr>
        <b/>
        <sz val="16"/>
        <color indexed="8"/>
        <rFont val="Segoe UI"/>
        <family val="2"/>
      </rPr>
      <t>I c</t>
    </r>
  </si>
  <si>
    <r>
      <t xml:space="preserve">Gruppenform </t>
    </r>
    <r>
      <rPr>
        <b/>
        <sz val="16"/>
        <color indexed="8"/>
        <rFont val="Segoe UI"/>
        <family val="2"/>
      </rPr>
      <t xml:space="preserve"> II a</t>
    </r>
  </si>
  <si>
    <r>
      <t xml:space="preserve">Gruppenform  </t>
    </r>
    <r>
      <rPr>
        <b/>
        <sz val="16"/>
        <color indexed="8"/>
        <rFont val="Segoe UI"/>
        <family val="2"/>
      </rPr>
      <t>II b</t>
    </r>
  </si>
  <si>
    <r>
      <t xml:space="preserve">Gruppenform  </t>
    </r>
    <r>
      <rPr>
        <b/>
        <sz val="16"/>
        <color indexed="8"/>
        <rFont val="Segoe UI"/>
        <family val="2"/>
      </rPr>
      <t>II c</t>
    </r>
  </si>
  <si>
    <r>
      <t xml:space="preserve">Gruppenform  </t>
    </r>
    <r>
      <rPr>
        <b/>
        <sz val="16"/>
        <color indexed="8"/>
        <rFont val="Segoe UI"/>
        <family val="2"/>
      </rPr>
      <t>III a</t>
    </r>
  </si>
  <si>
    <r>
      <t xml:space="preserve">Gruppenform  </t>
    </r>
    <r>
      <rPr>
        <b/>
        <sz val="16"/>
        <color indexed="8"/>
        <rFont val="Segoe UI"/>
        <family val="2"/>
      </rPr>
      <t>III b</t>
    </r>
  </si>
  <si>
    <r>
      <t xml:space="preserve">Gruppenform  </t>
    </r>
    <r>
      <rPr>
        <b/>
        <sz val="16"/>
        <color indexed="8"/>
        <rFont val="Segoe UI"/>
        <family val="2"/>
      </rPr>
      <t>III c</t>
    </r>
  </si>
  <si>
    <t xml:space="preserve">Summe </t>
  </si>
  <si>
    <t>Anzahl
Kinder</t>
  </si>
  <si>
    <r>
      <rPr>
        <b/>
        <sz val="16"/>
        <color indexed="8"/>
        <rFont val="Segoe UI"/>
        <family val="2"/>
      </rPr>
      <t xml:space="preserve">I a </t>
    </r>
    <r>
      <rPr>
        <sz val="16"/>
        <color indexed="8"/>
        <rFont val="Segoe UI"/>
        <family val="2"/>
      </rPr>
      <t>= 5%</t>
    </r>
  </si>
  <si>
    <r>
      <rPr>
        <b/>
        <sz val="16"/>
        <color indexed="8"/>
        <rFont val="Segoe UI"/>
        <family val="2"/>
      </rPr>
      <t xml:space="preserve">I b </t>
    </r>
    <r>
      <rPr>
        <sz val="16"/>
        <color indexed="8"/>
        <rFont val="Segoe UI"/>
        <family val="2"/>
      </rPr>
      <t>= 5%</t>
    </r>
  </si>
  <si>
    <r>
      <rPr>
        <b/>
        <sz val="16"/>
        <color indexed="8"/>
        <rFont val="Segoe UI"/>
        <family val="2"/>
      </rPr>
      <t xml:space="preserve">I c </t>
    </r>
    <r>
      <rPr>
        <sz val="16"/>
        <color indexed="8"/>
        <rFont val="Segoe UI"/>
        <family val="2"/>
      </rPr>
      <t>= 5%</t>
    </r>
  </si>
  <si>
    <r>
      <rPr>
        <b/>
        <sz val="16"/>
        <color indexed="8"/>
        <rFont val="Segoe UI"/>
        <family val="2"/>
      </rPr>
      <t xml:space="preserve">II a </t>
    </r>
    <r>
      <rPr>
        <sz val="16"/>
        <color indexed="8"/>
        <rFont val="Segoe UI"/>
        <family val="2"/>
      </rPr>
      <t>= 10%</t>
    </r>
  </si>
  <si>
    <r>
      <rPr>
        <b/>
        <sz val="16"/>
        <color indexed="8"/>
        <rFont val="Segoe UI"/>
        <family val="2"/>
      </rPr>
      <t xml:space="preserve">II b </t>
    </r>
    <r>
      <rPr>
        <sz val="16"/>
        <color indexed="8"/>
        <rFont val="Segoe UI"/>
        <family val="2"/>
      </rPr>
      <t>= 10%</t>
    </r>
  </si>
  <si>
    <r>
      <rPr>
        <b/>
        <sz val="16"/>
        <color indexed="8"/>
        <rFont val="Segoe UI"/>
        <family val="2"/>
      </rPr>
      <t xml:space="preserve">II c </t>
    </r>
    <r>
      <rPr>
        <sz val="16"/>
        <color indexed="8"/>
        <rFont val="Segoe UI"/>
        <family val="2"/>
      </rPr>
      <t>= 10%</t>
    </r>
  </si>
  <si>
    <r>
      <rPr>
        <b/>
        <sz val="16"/>
        <color indexed="8"/>
        <rFont val="Segoe UI"/>
        <family val="2"/>
      </rPr>
      <t xml:space="preserve">III a </t>
    </r>
    <r>
      <rPr>
        <sz val="16"/>
        <color indexed="8"/>
        <rFont val="Segoe UI"/>
        <family val="2"/>
      </rPr>
      <t>= 4%</t>
    </r>
  </si>
  <si>
    <r>
      <rPr>
        <b/>
        <sz val="16"/>
        <color indexed="8"/>
        <rFont val="Segoe UI"/>
        <family val="2"/>
      </rPr>
      <t xml:space="preserve">III b </t>
    </r>
    <r>
      <rPr>
        <sz val="16"/>
        <color indexed="8"/>
        <rFont val="Segoe UI"/>
        <family val="2"/>
      </rPr>
      <t>= 4%</t>
    </r>
  </si>
  <si>
    <r>
      <rPr>
        <b/>
        <sz val="16"/>
        <color indexed="8"/>
        <rFont val="Segoe UI"/>
        <family val="2"/>
      </rPr>
      <t xml:space="preserve">III c </t>
    </r>
    <r>
      <rPr>
        <sz val="16"/>
        <color indexed="8"/>
        <rFont val="Segoe UI"/>
        <family val="2"/>
      </rPr>
      <t>= 5%</t>
    </r>
  </si>
  <si>
    <t>Gruppenstärke
nach KiBiz</t>
  </si>
  <si>
    <t>Fachkraft-stunden
Budget</t>
  </si>
  <si>
    <t>Sonstige Personalkraft-
stunden
Budget</t>
  </si>
  <si>
    <t>Leitungs-stunden
pro Kind</t>
  </si>
  <si>
    <t>Fachkraft-
stunden</t>
  </si>
  <si>
    <t>Ergänzungs-
kraftstunden</t>
  </si>
  <si>
    <t>Sonstige 
Personal-
kraftstunden</t>
  </si>
  <si>
    <t>Sonstige Personalkraft-
stunden
pro Kind</t>
  </si>
  <si>
    <t>Fachkraft-
stunden
pro Gruppe</t>
  </si>
  <si>
    <t>Fachkraft-
stunden
pro Kind</t>
  </si>
  <si>
    <t>Gesamtsumme</t>
  </si>
  <si>
    <t>Gruppenform
% Wert/Kind</t>
  </si>
  <si>
    <t xml:space="preserve"> Berechnung der
Gruppenstärke*</t>
  </si>
  <si>
    <t xml:space="preserve">Der Personalstundenrechner dient ausschließlich der Berechnung des sich aus der Anlage zu § 33 des KiBiz mit Wirkung zum 01. August 2020 ergebenden Personaleinsatzes. 
Zur Ermittlung der Mindestbesetzung ist immer die Ausgangsgruppe (Anlage zu § 33 KiBiz) als Bemessungsgröße einzutragen.
Dies gilt auch für den Fall einer eventuellen Reduzierung der tatsächlichen Gruppengröße, auch aufgrund der Inanspruchnahme von BTHG-Mitteln für Kinder mit einer Behinderung.
*Die Prozentwerte dienen als Orientierungshilfe bei der Kombination unterschiedlicher Gruppenformen in Anlehnung an die Anlage zu § 33 KiBiz. </t>
  </si>
  <si>
    <t>Ergänzungskraft-stunden
Budget</t>
  </si>
  <si>
    <t>Ergänzungskraft-stunden
pro Gruppe</t>
  </si>
  <si>
    <t>Ergänzungskraft-stunden
pro Kind</t>
  </si>
  <si>
    <t>© LWL-Landesjugendamt Westfalen 
© LVR-Landesjugendamt Rheinland
Stand: 20.05.2025 - Version 1.6
Nutzung ohne Gewähr</t>
  </si>
  <si>
    <t>Leitungs-
stunden
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</si>
</sst>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0"/>
      <name val="Arial"/>
    </font>
    <font>
      <sz val="10"/>
      <name val="Arial"/>
      <family val="2"/>
    </font>
    <font>
      <sz val="10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b/>
      <sz val="16"/>
      <name val="Segoe UI"/>
      <family val="2"/>
    </font>
    <font>
      <sz val="16"/>
      <name val="Segoe UI"/>
      <family val="2"/>
    </font>
    <font>
      <sz val="16"/>
      <name val="Arial"/>
      <family val="2"/>
    </font>
    <font>
      <b/>
      <sz val="16"/>
      <color indexed="18"/>
      <name val="Segoe UI"/>
      <family val="2"/>
    </font>
    <font>
      <b/>
      <sz val="16"/>
      <color theme="0"/>
      <name val="Segoe UI"/>
      <family val="2"/>
    </font>
    <font>
      <sz val="16"/>
      <color theme="1"/>
      <name val="Segoe UI"/>
      <family val="2"/>
    </font>
    <font>
      <b/>
      <sz val="16"/>
      <color indexed="8"/>
      <name val="Segoe UI"/>
      <family val="2"/>
    </font>
    <font>
      <sz val="16"/>
      <color indexed="8"/>
      <name val="Segoe UI"/>
      <family val="2"/>
    </font>
    <font>
      <b/>
      <sz val="16"/>
      <color rgb="FF00325F"/>
      <name val="Segoe UI"/>
      <family val="2"/>
    </font>
    <font>
      <b/>
      <sz val="28"/>
      <color theme="0"/>
      <name val="Segoe UI"/>
      <family val="2"/>
    </font>
    <font>
      <b/>
      <sz val="20"/>
      <color rgb="FF00325F"/>
      <name val="Segoe UI"/>
      <family val="2"/>
    </font>
    <font>
      <b/>
      <sz val="20"/>
      <color rgb="FF21365E"/>
      <name val="Segoe UI"/>
      <family val="2"/>
    </font>
    <font>
      <b/>
      <sz val="16"/>
      <color theme="1" tint="4.9989318521683403E-2"/>
      <name val="Segoe UI"/>
      <family val="2"/>
    </font>
    <font>
      <sz val="16"/>
      <color theme="1" tint="4.9989318521683403E-2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1D569A"/>
        <bgColor indexed="64"/>
      </patternFill>
    </fill>
    <fill>
      <patternFill patternType="gray06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5" fillId="0" borderId="0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4" fillId="0" borderId="0" xfId="0" quotePrefix="1" applyFont="1" applyFill="1" applyBorder="1" applyAlignment="1" applyProtection="1">
      <alignment horizontal="center" vertical="center" wrapText="1"/>
    </xf>
    <xf numFmtId="0" fontId="4" fillId="0" borderId="0" xfId="0" quotePrefix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vertical="center" wrapText="1"/>
    </xf>
    <xf numFmtId="1" fontId="4" fillId="3" borderId="3" xfId="0" applyNumberFormat="1" applyFont="1" applyFill="1" applyBorder="1" applyAlignment="1" applyProtection="1">
      <alignment horizontal="center" vertical="center" wrapText="1"/>
    </xf>
    <xf numFmtId="2" fontId="10" fillId="3" borderId="14" xfId="0" applyNumberFormat="1" applyFont="1" applyFill="1" applyBorder="1" applyAlignment="1" applyProtection="1">
      <alignment horizontal="center" vertical="center" wrapText="1"/>
    </xf>
    <xf numFmtId="0" fontId="6" fillId="8" borderId="14" xfId="0" applyFont="1" applyFill="1" applyBorder="1" applyAlignment="1" applyProtection="1">
      <alignment wrapText="1"/>
    </xf>
    <xf numFmtId="0" fontId="6" fillId="8" borderId="14" xfId="0" applyFont="1" applyFill="1" applyBorder="1" applyAlignment="1" applyProtection="1">
      <alignment vertical="center" wrapText="1"/>
    </xf>
    <xf numFmtId="2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4" xfId="0" applyNumberFormat="1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9" fontId="10" fillId="3" borderId="21" xfId="1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vertical="center" wrapText="1"/>
    </xf>
    <xf numFmtId="1" fontId="4" fillId="3" borderId="6" xfId="0" applyNumberFormat="1" applyFont="1" applyFill="1" applyBorder="1" applyAlignment="1" applyProtection="1">
      <alignment horizontal="center" vertical="center" wrapText="1"/>
    </xf>
    <xf numFmtId="2" fontId="10" fillId="3" borderId="16" xfId="0" applyNumberFormat="1" applyFont="1" applyFill="1" applyBorder="1" applyAlignment="1" applyProtection="1">
      <alignment horizontal="center" vertical="center" wrapText="1"/>
    </xf>
    <xf numFmtId="0" fontId="7" fillId="8" borderId="14" xfId="0" applyFont="1" applyFill="1" applyBorder="1" applyAlignment="1" applyProtection="1">
      <alignment wrapText="1"/>
    </xf>
    <xf numFmtId="2" fontId="10" fillId="3" borderId="13" xfId="0" applyNumberFormat="1" applyFont="1" applyFill="1" applyBorder="1" applyAlignment="1" applyProtection="1">
      <alignment horizontal="center" vertical="center" wrapText="1"/>
    </xf>
    <xf numFmtId="4" fontId="10" fillId="3" borderId="7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9" fontId="10" fillId="3" borderId="6" xfId="1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vertical="center" wrapText="1"/>
    </xf>
    <xf numFmtId="1" fontId="4" fillId="3" borderId="9" xfId="0" applyNumberFormat="1" applyFont="1" applyFill="1" applyBorder="1" applyAlignment="1" applyProtection="1">
      <alignment horizontal="center" vertical="center" wrapText="1"/>
    </xf>
    <xf numFmtId="2" fontId="10" fillId="3" borderId="18" xfId="0" applyNumberFormat="1" applyFont="1" applyFill="1" applyBorder="1" applyAlignment="1" applyProtection="1">
      <alignment horizontal="center" vertical="center" wrapText="1"/>
    </xf>
    <xf numFmtId="0" fontId="7" fillId="8" borderId="22" xfId="0" applyFont="1" applyFill="1" applyBorder="1" applyAlignment="1" applyProtection="1">
      <alignment wrapText="1"/>
    </xf>
    <xf numFmtId="0" fontId="6" fillId="8" borderId="22" xfId="0" applyFont="1" applyFill="1" applyBorder="1" applyAlignment="1" applyProtection="1">
      <alignment vertical="center" wrapText="1"/>
    </xf>
    <xf numFmtId="4" fontId="10" fillId="3" borderId="10" xfId="0" applyNumberFormat="1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9" fontId="10" fillId="3" borderId="32" xfId="1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vertical="center" wrapText="1"/>
    </xf>
    <xf numFmtId="1" fontId="4" fillId="4" borderId="3" xfId="0" applyNumberFormat="1" applyFont="1" applyFill="1" applyBorder="1" applyAlignment="1" applyProtection="1">
      <alignment horizontal="center" vertical="center" wrapText="1"/>
    </xf>
    <xf numFmtId="2" fontId="10" fillId="4" borderId="14" xfId="0" applyNumberFormat="1" applyFont="1" applyFill="1" applyBorder="1" applyAlignment="1" applyProtection="1">
      <alignment horizontal="center" vertical="center" wrapText="1"/>
    </xf>
    <xf numFmtId="2" fontId="10" fillId="4" borderId="12" xfId="0" applyNumberFormat="1" applyFont="1" applyFill="1" applyBorder="1" applyAlignment="1" applyProtection="1">
      <alignment horizontal="center" vertical="center" wrapText="1"/>
    </xf>
    <xf numFmtId="4" fontId="10" fillId="4" borderId="4" xfId="0" applyNumberFormat="1" applyFont="1" applyFill="1" applyBorder="1" applyAlignment="1" applyProtection="1">
      <alignment horizontal="center" vertical="center" wrapText="1"/>
    </xf>
    <xf numFmtId="9" fontId="10" fillId="4" borderId="21" xfId="1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vertical="center" wrapText="1"/>
    </xf>
    <xf numFmtId="1" fontId="4" fillId="4" borderId="6" xfId="0" applyNumberFormat="1" applyFont="1" applyFill="1" applyBorder="1" applyAlignment="1" applyProtection="1">
      <alignment horizontal="center" vertical="center" wrapText="1"/>
    </xf>
    <xf numFmtId="2" fontId="10" fillId="4" borderId="16" xfId="0" applyNumberFormat="1" applyFont="1" applyFill="1" applyBorder="1" applyAlignment="1" applyProtection="1">
      <alignment horizontal="center" vertical="center" wrapText="1"/>
    </xf>
    <xf numFmtId="2" fontId="10" fillId="4" borderId="13" xfId="0" applyNumberFormat="1" applyFont="1" applyFill="1" applyBorder="1" applyAlignment="1" applyProtection="1">
      <alignment horizontal="center" vertical="center" wrapText="1"/>
    </xf>
    <xf numFmtId="4" fontId="10" fillId="4" borderId="7" xfId="0" applyNumberFormat="1" applyFont="1" applyFill="1" applyBorder="1" applyAlignment="1" applyProtection="1">
      <alignment horizontal="center" vertical="center" wrapText="1"/>
    </xf>
    <xf numFmtId="9" fontId="10" fillId="4" borderId="6" xfId="1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vertical="center" wrapText="1"/>
    </xf>
    <xf numFmtId="1" fontId="4" fillId="4" borderId="9" xfId="0" applyNumberFormat="1" applyFont="1" applyFill="1" applyBorder="1" applyAlignment="1" applyProtection="1">
      <alignment horizontal="center" vertical="center" wrapText="1"/>
    </xf>
    <xf numFmtId="2" fontId="10" fillId="4" borderId="18" xfId="0" applyNumberFormat="1" applyFont="1" applyFill="1" applyBorder="1" applyAlignment="1" applyProtection="1">
      <alignment horizontal="center" vertical="center" wrapText="1"/>
    </xf>
    <xf numFmtId="4" fontId="10" fillId="4" borderId="10" xfId="0" applyNumberFormat="1" applyFont="1" applyFill="1" applyBorder="1" applyAlignment="1" applyProtection="1">
      <alignment horizontal="center" vertical="center" wrapText="1"/>
    </xf>
    <xf numFmtId="9" fontId="10" fillId="4" borderId="32" xfId="1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vertical="center" wrapText="1"/>
    </xf>
    <xf numFmtId="1" fontId="4" fillId="5" borderId="3" xfId="0" applyNumberFormat="1" applyFont="1" applyFill="1" applyBorder="1" applyAlignment="1" applyProtection="1">
      <alignment horizontal="center" vertical="center" wrapText="1"/>
    </xf>
    <xf numFmtId="2" fontId="10" fillId="5" borderId="14" xfId="0" applyNumberFormat="1" applyFont="1" applyFill="1" applyBorder="1" applyAlignment="1" applyProtection="1">
      <alignment horizontal="center" vertical="center" wrapText="1"/>
    </xf>
    <xf numFmtId="2" fontId="10" fillId="5" borderId="12" xfId="0" applyNumberFormat="1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 wrapText="1"/>
    </xf>
    <xf numFmtId="4" fontId="10" fillId="5" borderId="4" xfId="0" applyNumberFormat="1" applyFont="1" applyFill="1" applyBorder="1" applyAlignment="1" applyProtection="1">
      <alignment horizontal="center" vertical="center" wrapText="1"/>
    </xf>
    <xf numFmtId="9" fontId="10" fillId="5" borderId="21" xfId="1" applyFont="1" applyFill="1" applyBorder="1" applyAlignment="1" applyProtection="1">
      <alignment horizontal="center" vertical="center" wrapText="1"/>
    </xf>
    <xf numFmtId="0" fontId="10" fillId="5" borderId="7" xfId="0" applyFont="1" applyFill="1" applyBorder="1" applyAlignment="1" applyProtection="1">
      <alignment vertical="center" wrapText="1"/>
    </xf>
    <xf numFmtId="1" fontId="4" fillId="5" borderId="6" xfId="0" applyNumberFormat="1" applyFont="1" applyFill="1" applyBorder="1" applyAlignment="1" applyProtection="1">
      <alignment horizontal="center" vertical="center" wrapText="1"/>
    </xf>
    <xf numFmtId="2" fontId="10" fillId="5" borderId="16" xfId="0" applyNumberFormat="1" applyFont="1" applyFill="1" applyBorder="1" applyAlignment="1" applyProtection="1">
      <alignment horizontal="center" vertical="center" wrapText="1"/>
    </xf>
    <xf numFmtId="2" fontId="10" fillId="5" borderId="13" xfId="0" applyNumberFormat="1" applyFont="1" applyFill="1" applyBorder="1" applyAlignment="1" applyProtection="1">
      <alignment horizontal="center" vertical="center" wrapText="1"/>
    </xf>
    <xf numFmtId="0" fontId="10" fillId="5" borderId="13" xfId="0" applyFont="1" applyFill="1" applyBorder="1" applyAlignment="1" applyProtection="1">
      <alignment horizontal="center" vertical="center" wrapText="1"/>
    </xf>
    <xf numFmtId="4" fontId="10" fillId="5" borderId="7" xfId="0" applyNumberFormat="1" applyFont="1" applyFill="1" applyBorder="1" applyAlignment="1" applyProtection="1">
      <alignment horizontal="center" vertical="center" wrapText="1"/>
    </xf>
    <xf numFmtId="9" fontId="10" fillId="5" borderId="6" xfId="1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vertical="center" wrapText="1"/>
    </xf>
    <xf numFmtId="1" fontId="4" fillId="5" borderId="9" xfId="0" applyNumberFormat="1" applyFont="1" applyFill="1" applyBorder="1" applyAlignment="1" applyProtection="1">
      <alignment horizontal="center" vertical="center" wrapText="1"/>
    </xf>
    <xf numFmtId="2" fontId="10" fillId="5" borderId="18" xfId="0" applyNumberFormat="1" applyFont="1" applyFill="1" applyBorder="1" applyAlignment="1" applyProtection="1">
      <alignment horizontal="center" vertical="center" wrapText="1"/>
    </xf>
    <xf numFmtId="0" fontId="10" fillId="5" borderId="18" xfId="0" applyFont="1" applyFill="1" applyBorder="1" applyAlignment="1" applyProtection="1">
      <alignment horizontal="center" vertical="center" wrapText="1"/>
    </xf>
    <xf numFmtId="4" fontId="10" fillId="5" borderId="10" xfId="0" applyNumberFormat="1" applyFont="1" applyFill="1" applyBorder="1" applyAlignment="1" applyProtection="1">
      <alignment horizontal="center" vertical="center" wrapText="1"/>
    </xf>
    <xf numFmtId="9" fontId="10" fillId="5" borderId="32" xfId="1" applyFont="1" applyFill="1" applyBorder="1" applyAlignment="1" applyProtection="1">
      <alignment horizontal="center" vertical="center" wrapText="1"/>
    </xf>
    <xf numFmtId="4" fontId="5" fillId="6" borderId="14" xfId="0" applyNumberFormat="1" applyFont="1" applyFill="1" applyBorder="1" applyAlignment="1" applyProtection="1">
      <alignment horizontal="center" vertical="center" wrapText="1"/>
    </xf>
    <xf numFmtId="4" fontId="5" fillId="8" borderId="14" xfId="0" applyNumberFormat="1" applyFont="1" applyFill="1" applyBorder="1" applyAlignment="1" applyProtection="1"/>
    <xf numFmtId="0" fontId="5" fillId="8" borderId="14" xfId="0" applyFont="1" applyFill="1" applyBorder="1" applyAlignment="1" applyProtection="1">
      <alignment wrapText="1"/>
    </xf>
    <xf numFmtId="9" fontId="4" fillId="6" borderId="1" xfId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Protection="1"/>
    <xf numFmtId="0" fontId="8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4" fontId="5" fillId="0" borderId="2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164" fontId="5" fillId="5" borderId="38" xfId="0" applyNumberFormat="1" applyFont="1" applyFill="1" applyBorder="1" applyAlignment="1" applyProtection="1">
      <alignment horizontal="center" vertical="center" wrapText="1"/>
    </xf>
    <xf numFmtId="164" fontId="5" fillId="4" borderId="31" xfId="0" applyNumberFormat="1" applyFont="1" applyFill="1" applyBorder="1" applyAlignment="1" applyProtection="1">
      <alignment horizontal="center" vertical="center" wrapText="1"/>
    </xf>
    <xf numFmtId="4" fontId="9" fillId="7" borderId="2" xfId="0" applyNumberFormat="1" applyFont="1" applyFill="1" applyBorder="1" applyAlignment="1" applyProtection="1">
      <alignment horizontal="center" vertical="center" wrapText="1"/>
    </xf>
    <xf numFmtId="4" fontId="6" fillId="0" borderId="27" xfId="0" applyNumberFormat="1" applyFont="1" applyFill="1" applyBorder="1" applyAlignment="1" applyProtection="1">
      <alignment horizontal="center" vertical="center" wrapText="1"/>
    </xf>
    <xf numFmtId="4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/>
    <xf numFmtId="0" fontId="2" fillId="0" borderId="0" xfId="0" applyFont="1" applyProtection="1"/>
    <xf numFmtId="0" fontId="3" fillId="0" borderId="0" xfId="0" applyFont="1" applyProtection="1"/>
    <xf numFmtId="0" fontId="18" fillId="0" borderId="0" xfId="0" applyFont="1" applyProtection="1"/>
    <xf numFmtId="1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left" vertical="top"/>
    </xf>
    <xf numFmtId="0" fontId="6" fillId="0" borderId="0" xfId="0" applyFont="1" applyBorder="1" applyProtection="1"/>
    <xf numFmtId="0" fontId="6" fillId="0" borderId="0" xfId="0" applyFont="1" applyProtection="1"/>
    <xf numFmtId="0" fontId="9" fillId="7" borderId="2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1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4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2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20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Protection="1"/>
    <xf numFmtId="164" fontId="5" fillId="5" borderId="45" xfId="0" applyNumberFormat="1" applyFont="1" applyFill="1" applyBorder="1" applyAlignment="1" applyProtection="1">
      <alignment horizontal="center" vertical="center" wrapText="1"/>
    </xf>
    <xf numFmtId="164" fontId="5" fillId="5" borderId="36" xfId="0" applyNumberFormat="1" applyFont="1" applyFill="1" applyBorder="1" applyAlignment="1" applyProtection="1">
      <alignment horizontal="center" vertical="center" wrapText="1"/>
    </xf>
    <xf numFmtId="164" fontId="5" fillId="5" borderId="30" xfId="0" applyNumberFormat="1" applyFont="1" applyFill="1" applyBorder="1" applyAlignment="1" applyProtection="1">
      <alignment horizontal="center" vertical="center" wrapText="1"/>
    </xf>
    <xf numFmtId="4" fontId="9" fillId="7" borderId="46" xfId="0" applyNumberFormat="1" applyFont="1" applyFill="1" applyBorder="1" applyAlignment="1" applyProtection="1">
      <alignment horizontal="center" vertical="center" wrapText="1"/>
    </xf>
    <xf numFmtId="4" fontId="6" fillId="0" borderId="47" xfId="0" applyNumberFormat="1" applyFont="1" applyFill="1" applyBorder="1" applyAlignment="1" applyProtection="1">
      <alignment horizontal="center" vertical="center" wrapText="1"/>
    </xf>
    <xf numFmtId="4" fontId="6" fillId="0" borderId="12" xfId="0" applyNumberFormat="1" applyFont="1" applyFill="1" applyBorder="1" applyAlignment="1" applyProtection="1">
      <alignment horizontal="center" vertical="center" wrapText="1"/>
    </xf>
    <xf numFmtId="4" fontId="6" fillId="0" borderId="48" xfId="0" applyNumberFormat="1" applyFont="1" applyFill="1" applyBorder="1" applyAlignment="1" applyProtection="1">
      <alignment horizontal="center" vertical="center" wrapText="1"/>
    </xf>
    <xf numFmtId="4" fontId="5" fillId="0" borderId="35" xfId="0" applyNumberFormat="1" applyFont="1" applyFill="1" applyBorder="1" applyAlignment="1" applyProtection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2" fontId="10" fillId="5" borderId="48" xfId="0" applyNumberFormat="1" applyFont="1" applyFill="1" applyBorder="1" applyAlignment="1" applyProtection="1">
      <alignment horizontal="center" vertical="center" wrapText="1"/>
    </xf>
    <xf numFmtId="2" fontId="10" fillId="5" borderId="39" xfId="0" applyNumberFormat="1" applyFont="1" applyFill="1" applyBorder="1" applyAlignment="1" applyProtection="1">
      <alignment horizontal="center" vertical="center" wrapText="1"/>
    </xf>
    <xf numFmtId="2" fontId="10" fillId="5" borderId="49" xfId="0" applyNumberFormat="1" applyFont="1" applyFill="1" applyBorder="1" applyAlignment="1" applyProtection="1">
      <alignment horizontal="center" vertical="center" wrapText="1"/>
    </xf>
    <xf numFmtId="4" fontId="5" fillId="6" borderId="43" xfId="0" applyNumberFormat="1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10" fillId="5" borderId="7" xfId="0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center" vertical="center" wrapText="1"/>
    </xf>
    <xf numFmtId="4" fontId="5" fillId="8" borderId="19" xfId="0" applyNumberFormat="1" applyFont="1" applyFill="1" applyBorder="1" applyAlignment="1" applyProtection="1"/>
    <xf numFmtId="2" fontId="10" fillId="3" borderId="48" xfId="0" applyNumberFormat="1" applyFont="1" applyFill="1" applyBorder="1" applyAlignment="1" applyProtection="1">
      <alignment horizontal="center" vertical="center" wrapText="1"/>
    </xf>
    <xf numFmtId="2" fontId="10" fillId="3" borderId="39" xfId="0" applyNumberFormat="1" applyFont="1" applyFill="1" applyBorder="1" applyAlignment="1" applyProtection="1">
      <alignment horizontal="center" vertical="center" wrapText="1"/>
    </xf>
    <xf numFmtId="2" fontId="10" fillId="3" borderId="49" xfId="0" applyNumberFormat="1" applyFont="1" applyFill="1" applyBorder="1" applyAlignment="1" applyProtection="1">
      <alignment horizontal="center" vertical="center" wrapText="1"/>
    </xf>
    <xf numFmtId="2" fontId="10" fillId="4" borderId="48" xfId="0" applyNumberFormat="1" applyFont="1" applyFill="1" applyBorder="1" applyAlignment="1" applyProtection="1">
      <alignment horizontal="center" vertical="center" wrapText="1"/>
    </xf>
    <xf numFmtId="2" fontId="10" fillId="4" borderId="39" xfId="0" applyNumberFormat="1" applyFont="1" applyFill="1" applyBorder="1" applyAlignment="1" applyProtection="1">
      <alignment horizontal="center" vertical="center" wrapText="1"/>
    </xf>
    <xf numFmtId="2" fontId="10" fillId="4" borderId="49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vertical="center" wrapText="1"/>
    </xf>
    <xf numFmtId="0" fontId="6" fillId="8" borderId="40" xfId="0" applyFont="1" applyFill="1" applyBorder="1" applyAlignment="1" applyProtection="1">
      <alignment vertical="center" wrapText="1"/>
    </xf>
    <xf numFmtId="0" fontId="10" fillId="5" borderId="48" xfId="0" applyFont="1" applyFill="1" applyBorder="1" applyAlignment="1" applyProtection="1">
      <alignment horizontal="center" vertical="center" wrapText="1"/>
    </xf>
    <xf numFmtId="0" fontId="10" fillId="5" borderId="39" xfId="0" applyFont="1" applyFill="1" applyBorder="1" applyAlignment="1" applyProtection="1">
      <alignment horizontal="center" vertical="center" wrapText="1"/>
    </xf>
    <xf numFmtId="0" fontId="10" fillId="5" borderId="49" xfId="0" applyFont="1" applyFill="1" applyBorder="1" applyAlignment="1" applyProtection="1">
      <alignment horizontal="center" vertical="center" wrapText="1"/>
    </xf>
    <xf numFmtId="4" fontId="5" fillId="8" borderId="43" xfId="0" applyNumberFormat="1" applyFont="1" applyFill="1" applyBorder="1" applyAlignment="1" applyProtection="1"/>
    <xf numFmtId="0" fontId="5" fillId="8" borderId="43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4" fontId="6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19" xfId="0" applyFont="1" applyFill="1" applyBorder="1" applyAlignment="1" applyProtection="1">
      <alignment horizontal="left" vertical="center" wrapText="1"/>
    </xf>
    <xf numFmtId="0" fontId="5" fillId="6" borderId="19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center" wrapText="1"/>
    </xf>
    <xf numFmtId="0" fontId="17" fillId="0" borderId="2" xfId="0" applyFont="1" applyFill="1" applyBorder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left" vertical="center" wrapText="1"/>
    </xf>
    <xf numFmtId="0" fontId="17" fillId="0" borderId="7" xfId="0" applyFont="1" applyFill="1" applyBorder="1" applyAlignment="1" applyProtection="1">
      <alignment horizontal="left" vertical="center" wrapText="1"/>
    </xf>
    <xf numFmtId="0" fontId="9" fillId="7" borderId="43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9" fillId="7" borderId="19" xfId="0" applyFont="1" applyFill="1" applyBorder="1" applyAlignment="1" applyProtection="1">
      <alignment horizontal="center" vertical="center" wrapText="1"/>
    </xf>
    <xf numFmtId="0" fontId="9" fillId="7" borderId="29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9" fillId="7" borderId="22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top" wrapText="1"/>
      <protection locked="0"/>
    </xf>
    <xf numFmtId="49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5" xfId="0" applyFont="1" applyFill="1" applyBorder="1" applyAlignment="1" applyProtection="1">
      <alignment horizontal="left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</xf>
    <xf numFmtId="0" fontId="9" fillId="7" borderId="17" xfId="0" applyFont="1" applyFill="1" applyBorder="1" applyAlignment="1" applyProtection="1">
      <alignment horizontal="center" vertical="center" wrapText="1"/>
    </xf>
    <xf numFmtId="0" fontId="9" fillId="7" borderId="32" xfId="0" applyFont="1" applyFill="1" applyBorder="1" applyAlignment="1" applyProtection="1">
      <alignment horizontal="center" vertical="center" wrapText="1"/>
    </xf>
    <xf numFmtId="0" fontId="9" fillId="7" borderId="41" xfId="0" applyFont="1" applyFill="1" applyBorder="1" applyAlignment="1" applyProtection="1">
      <alignment horizontal="center" vertical="center" wrapText="1"/>
    </xf>
    <xf numFmtId="0" fontId="9" fillId="7" borderId="42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44" xfId="0" applyFont="1" applyFill="1" applyBorder="1" applyAlignment="1" applyProtection="1">
      <alignment horizontal="center" vertical="center" wrapText="1"/>
    </xf>
    <xf numFmtId="0" fontId="5" fillId="5" borderId="27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35" xfId="0" applyFont="1" applyFill="1" applyBorder="1" applyAlignment="1" applyProtection="1">
      <alignment horizontal="center" vertical="center"/>
    </xf>
    <xf numFmtId="0" fontId="5" fillId="4" borderId="33" xfId="0" applyFont="1" applyFill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0" fontId="5" fillId="6" borderId="27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center" vertical="center"/>
    </xf>
    <xf numFmtId="0" fontId="5" fillId="6" borderId="28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4" fontId="5" fillId="0" borderId="28" xfId="0" applyNumberFormat="1" applyFont="1" applyFill="1" applyBorder="1" applyAlignment="1" applyProtection="1">
      <alignment horizontal="center" vertical="center" wrapText="1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4" fontId="5" fillId="0" borderId="50" xfId="0" applyNumberFormat="1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 applyProtection="1">
      <alignment horizontal="center" vertical="center" wrapText="1"/>
    </xf>
    <xf numFmtId="164" fontId="5" fillId="6" borderId="31" xfId="0" applyNumberFormat="1" applyFont="1" applyFill="1" applyBorder="1" applyAlignment="1" applyProtection="1">
      <alignment horizontal="center" vertical="center" wrapText="1"/>
    </xf>
    <xf numFmtId="164" fontId="5" fillId="6" borderId="1" xfId="0" applyNumberFormat="1" applyFont="1" applyFill="1" applyBorder="1" applyAlignment="1" applyProtection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1D569A"/>
      <color rgb="FF21365E"/>
      <color rgb="FFE7E7E8"/>
      <color rgb="FFB4B2B2"/>
      <color rgb="FF9D9B9C"/>
      <color rgb="FF00325F"/>
      <color rgb="FFFFFFCC"/>
      <color rgb="FFFFFFFF"/>
      <color rgb="FFFBF88D"/>
      <color rgb="FFCEF7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487680</xdr:colOff>
      <xdr:row>0</xdr:row>
      <xdr:rowOff>0</xdr:rowOff>
    </xdr:from>
    <xdr:to>
      <xdr:col>3</xdr:col>
      <xdr:colOff>184989</xdr:colOff>
      <xdr:row>0</xdr:row>
      <xdr:rowOff>1620000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0"/>
          <a:ext cx="3751149" cy="162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396240</xdr:rowOff>
    </xdr:from>
    <xdr:to>
      <xdr:col>17</xdr:col>
      <xdr:colOff>1422228</xdr:colOff>
      <xdr:row>0</xdr:row>
      <xdr:rowOff>2016240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89" y="396240"/>
          <a:ext cx="5354148" cy="16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1:R27"/>
  <sheetViews>
    <sheetView showGridLines="0" showRowColHeaders="0" tabSelected="1" zoomScale="50" zoomScaleNormal="50" zoomScaleSheetLayoutView="50" zoomScalePageLayoutView="50" workbookViewId="0">
      <selection activeCell="D3" sqref="D3:R3"/>
    </sheetView>
  </sheetViews>
  <sheetFormatPr baseColWidth="10" defaultColWidth="11.5546875" defaultRowHeight="15" x14ac:dyDescent="0.35"/>
  <cols>
    <col min="1" max="1" width="4.44140625" style="91" customWidth="1"/>
    <col min="2" max="2" width="30.33203125" style="91" customWidth="1"/>
    <col min="3" max="4" width="21.33203125" style="91" customWidth="1"/>
    <col min="5" max="14" width="24.77734375" style="91" customWidth="1"/>
    <col min="15" max="15" width="7.44140625" style="91" customWidth="1"/>
    <col min="16" max="18" width="24.77734375" style="91" customWidth="1"/>
    <col min="19" max="19" width="4.44140625" style="91" customWidth="1"/>
    <col min="20" max="16384" width="11.5546875" style="91"/>
  </cols>
  <sheetData>
    <row r="1" spans="2:18" ht="175.2" customHeight="1" x14ac:dyDescent="0.35"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2:18" s="92" customFormat="1" ht="40.799999999999997" customHeight="1" x14ac:dyDescent="0.8">
      <c r="B2" s="169" t="s">
        <v>7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2:18" s="93" customFormat="1" ht="27" customHeight="1" x14ac:dyDescent="0.55000000000000004">
      <c r="B3" s="170" t="s">
        <v>11</v>
      </c>
      <c r="C3" s="171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spans="2:18" s="93" customFormat="1" ht="27" customHeight="1" x14ac:dyDescent="0.55000000000000004">
      <c r="B4" s="172" t="s">
        <v>15</v>
      </c>
      <c r="C4" s="173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2:18" s="93" customFormat="1" ht="27" customHeight="1" x14ac:dyDescent="0.55000000000000004">
      <c r="B5" s="172" t="s">
        <v>14</v>
      </c>
      <c r="C5" s="173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</row>
    <row r="6" spans="2:18" s="93" customFormat="1" ht="27" customHeight="1" x14ac:dyDescent="0.55000000000000004">
      <c r="B6" s="165" t="s">
        <v>13</v>
      </c>
      <c r="C6" s="166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</row>
    <row r="7" spans="2:18" s="97" customFormat="1" ht="27" customHeight="1" x14ac:dyDescent="0.55000000000000004">
      <c r="B7" s="1"/>
      <c r="C7" s="2"/>
      <c r="D7" s="80"/>
      <c r="E7" s="80"/>
      <c r="F7" s="80"/>
      <c r="G7" s="3"/>
      <c r="H7" s="94"/>
      <c r="I7" s="4"/>
      <c r="J7" s="4"/>
      <c r="K7" s="95"/>
      <c r="L7" s="95"/>
      <c r="M7" s="95"/>
      <c r="N7" s="95"/>
      <c r="O7" s="5"/>
      <c r="P7" s="6"/>
      <c r="Q7" s="6"/>
      <c r="R7" s="96"/>
    </row>
    <row r="8" spans="2:18" s="97" customFormat="1" ht="64.2" customHeight="1" x14ac:dyDescent="0.55000000000000004">
      <c r="B8" s="176" t="s">
        <v>4</v>
      </c>
      <c r="C8" s="178" t="s">
        <v>5</v>
      </c>
      <c r="D8" s="185" t="s">
        <v>27</v>
      </c>
      <c r="E8" s="178" t="s">
        <v>38</v>
      </c>
      <c r="F8" s="178" t="s">
        <v>51</v>
      </c>
      <c r="G8" s="178" t="s">
        <v>55</v>
      </c>
      <c r="H8" s="174" t="s">
        <v>39</v>
      </c>
      <c r="I8" s="187" t="s">
        <v>45</v>
      </c>
      <c r="J8" s="174" t="s">
        <v>52</v>
      </c>
      <c r="K8" s="187" t="s">
        <v>46</v>
      </c>
      <c r="L8" s="178" t="s">
        <v>53</v>
      </c>
      <c r="M8" s="178" t="s">
        <v>40</v>
      </c>
      <c r="N8" s="174" t="s">
        <v>44</v>
      </c>
      <c r="P8" s="184" t="s">
        <v>49</v>
      </c>
      <c r="Q8" s="184"/>
      <c r="R8" s="184"/>
    </row>
    <row r="9" spans="2:18" s="97" customFormat="1" ht="64.8" customHeight="1" thickBot="1" x14ac:dyDescent="0.6">
      <c r="B9" s="177"/>
      <c r="C9" s="179"/>
      <c r="D9" s="186"/>
      <c r="E9" s="179"/>
      <c r="F9" s="179"/>
      <c r="G9" s="179"/>
      <c r="H9" s="175"/>
      <c r="I9" s="188"/>
      <c r="J9" s="175"/>
      <c r="K9" s="188"/>
      <c r="L9" s="179"/>
      <c r="M9" s="179"/>
      <c r="N9" s="175"/>
      <c r="P9" s="7" t="s">
        <v>48</v>
      </c>
      <c r="Q9" s="8" t="s">
        <v>37</v>
      </c>
      <c r="R9" s="9" t="s">
        <v>2</v>
      </c>
    </row>
    <row r="10" spans="2:18" s="97" customFormat="1" ht="35.4" customHeight="1" x14ac:dyDescent="0.55000000000000004">
      <c r="B10" s="10" t="s">
        <v>17</v>
      </c>
      <c r="C10" s="11">
        <v>25</v>
      </c>
      <c r="D10" s="102"/>
      <c r="E10" s="12">
        <f xml:space="preserve"> D10*K10</f>
        <v>0</v>
      </c>
      <c r="F10" s="13"/>
      <c r="G10" s="16">
        <f>D10*M10</f>
        <v>0</v>
      </c>
      <c r="H10" s="145">
        <f>D10*N10</f>
        <v>0</v>
      </c>
      <c r="I10" s="135">
        <v>55</v>
      </c>
      <c r="J10" s="151"/>
      <c r="K10" s="135">
        <f>(C10*2/20)+(C10*2/20*0.1)</f>
        <v>2.75</v>
      </c>
      <c r="L10" s="14"/>
      <c r="M10" s="15">
        <v>0.25</v>
      </c>
      <c r="N10" s="145">
        <v>0.57499999999999996</v>
      </c>
      <c r="P10" s="110" t="s">
        <v>28</v>
      </c>
      <c r="Q10" s="17">
        <v>20</v>
      </c>
      <c r="R10" s="18">
        <f>(D10/Q10)</f>
        <v>0</v>
      </c>
    </row>
    <row r="11" spans="2:18" s="97" customFormat="1" ht="35.4" customHeight="1" x14ac:dyDescent="0.55000000000000004">
      <c r="B11" s="19" t="s">
        <v>18</v>
      </c>
      <c r="C11" s="20">
        <v>35</v>
      </c>
      <c r="D11" s="103"/>
      <c r="E11" s="21">
        <f t="shared" ref="E11:E18" si="0" xml:space="preserve"> D11*K11</f>
        <v>0</v>
      </c>
      <c r="F11" s="22"/>
      <c r="G11" s="24">
        <f t="shared" ref="G11:G18" si="1">D11*M11</f>
        <v>0</v>
      </c>
      <c r="H11" s="146">
        <f t="shared" ref="H11:H18" si="2">D11*N11</f>
        <v>0</v>
      </c>
      <c r="I11" s="136">
        <v>77</v>
      </c>
      <c r="J11" s="151"/>
      <c r="K11" s="136">
        <f>(C11*2/20)+(C11*2/20*0.1)</f>
        <v>3.85</v>
      </c>
      <c r="L11" s="14"/>
      <c r="M11" s="23">
        <v>0.35</v>
      </c>
      <c r="N11" s="146">
        <v>0.77500000000000002</v>
      </c>
      <c r="P11" s="118" t="s">
        <v>29</v>
      </c>
      <c r="Q11" s="25">
        <v>20</v>
      </c>
      <c r="R11" s="26">
        <f>(D11/Q11)</f>
        <v>0</v>
      </c>
    </row>
    <row r="12" spans="2:18" s="97" customFormat="1" ht="35.4" customHeight="1" thickBot="1" x14ac:dyDescent="0.6">
      <c r="B12" s="27" t="s">
        <v>19</v>
      </c>
      <c r="C12" s="28">
        <v>45</v>
      </c>
      <c r="D12" s="104"/>
      <c r="E12" s="29">
        <f t="shared" si="0"/>
        <v>0</v>
      </c>
      <c r="F12" s="30"/>
      <c r="G12" s="32">
        <f t="shared" si="1"/>
        <v>0</v>
      </c>
      <c r="H12" s="147">
        <f t="shared" si="2"/>
        <v>0</v>
      </c>
      <c r="I12" s="137">
        <v>99</v>
      </c>
      <c r="J12" s="152"/>
      <c r="K12" s="137">
        <f>(C12*2/20)+(C12*2/20*0.1)</f>
        <v>4.95</v>
      </c>
      <c r="L12" s="31"/>
      <c r="M12" s="29">
        <v>0.45</v>
      </c>
      <c r="N12" s="147">
        <v>1</v>
      </c>
      <c r="P12" s="111" t="s">
        <v>30</v>
      </c>
      <c r="Q12" s="33">
        <v>20</v>
      </c>
      <c r="R12" s="34">
        <f>(D12/Q12)</f>
        <v>0</v>
      </c>
    </row>
    <row r="13" spans="2:18" s="97" customFormat="1" ht="35.4" customHeight="1" x14ac:dyDescent="0.55000000000000004">
      <c r="B13" s="35" t="s">
        <v>20</v>
      </c>
      <c r="C13" s="36">
        <v>25</v>
      </c>
      <c r="D13" s="105"/>
      <c r="E13" s="37">
        <f t="shared" si="0"/>
        <v>0</v>
      </c>
      <c r="F13" s="22"/>
      <c r="G13" s="39">
        <f t="shared" si="1"/>
        <v>0</v>
      </c>
      <c r="H13" s="148">
        <f t="shared" si="2"/>
        <v>0</v>
      </c>
      <c r="I13" s="138">
        <v>55</v>
      </c>
      <c r="J13" s="151"/>
      <c r="K13" s="138">
        <f>(C13*2/10)+(C13*2/10*0.1)</f>
        <v>5.5</v>
      </c>
      <c r="L13" s="14"/>
      <c r="M13" s="38">
        <v>0.5</v>
      </c>
      <c r="N13" s="148">
        <v>1.65</v>
      </c>
      <c r="P13" s="112" t="s">
        <v>31</v>
      </c>
      <c r="Q13" s="17">
        <v>10</v>
      </c>
      <c r="R13" s="40">
        <f>(D13/Q13)</f>
        <v>0</v>
      </c>
    </row>
    <row r="14" spans="2:18" s="97" customFormat="1" ht="35.4" customHeight="1" x14ac:dyDescent="0.55000000000000004">
      <c r="B14" s="41" t="s">
        <v>21</v>
      </c>
      <c r="C14" s="42">
        <v>35</v>
      </c>
      <c r="D14" s="106"/>
      <c r="E14" s="43">
        <f t="shared" si="0"/>
        <v>0</v>
      </c>
      <c r="F14" s="22"/>
      <c r="G14" s="45">
        <f t="shared" si="1"/>
        <v>0</v>
      </c>
      <c r="H14" s="149">
        <f t="shared" si="2"/>
        <v>0</v>
      </c>
      <c r="I14" s="139">
        <v>77</v>
      </c>
      <c r="J14" s="151"/>
      <c r="K14" s="139">
        <f>(C14*2/10)+(C14*2/10*0.1)</f>
        <v>7.7</v>
      </c>
      <c r="L14" s="14"/>
      <c r="M14" s="44">
        <v>0.7</v>
      </c>
      <c r="N14" s="149">
        <v>2.2999999999999998</v>
      </c>
      <c r="P14" s="113" t="s">
        <v>32</v>
      </c>
      <c r="Q14" s="25">
        <v>10</v>
      </c>
      <c r="R14" s="46">
        <f>(D14/Q14)</f>
        <v>0</v>
      </c>
    </row>
    <row r="15" spans="2:18" s="97" customFormat="1" ht="35.4" customHeight="1" thickBot="1" x14ac:dyDescent="0.6">
      <c r="B15" s="47" t="s">
        <v>22</v>
      </c>
      <c r="C15" s="48">
        <v>45</v>
      </c>
      <c r="D15" s="107"/>
      <c r="E15" s="49">
        <f t="shared" si="0"/>
        <v>0</v>
      </c>
      <c r="F15" s="30"/>
      <c r="G15" s="50">
        <f t="shared" si="1"/>
        <v>0</v>
      </c>
      <c r="H15" s="150">
        <f t="shared" si="2"/>
        <v>0</v>
      </c>
      <c r="I15" s="140">
        <v>99</v>
      </c>
      <c r="J15" s="152"/>
      <c r="K15" s="140">
        <f>(C15*2/10)+(C15*2/10*0.1)</f>
        <v>9.9</v>
      </c>
      <c r="L15" s="31"/>
      <c r="M15" s="49">
        <v>0.9</v>
      </c>
      <c r="N15" s="150">
        <v>2.95</v>
      </c>
      <c r="P15" s="114" t="s">
        <v>33</v>
      </c>
      <c r="Q15" s="33">
        <v>10</v>
      </c>
      <c r="R15" s="51">
        <f>(D15/Q15)</f>
        <v>0</v>
      </c>
    </row>
    <row r="16" spans="2:18" s="97" customFormat="1" ht="35.4" customHeight="1" x14ac:dyDescent="0.55000000000000004">
      <c r="B16" s="52" t="s">
        <v>23</v>
      </c>
      <c r="C16" s="53">
        <v>25</v>
      </c>
      <c r="D16" s="108"/>
      <c r="E16" s="54">
        <f t="shared" si="0"/>
        <v>0</v>
      </c>
      <c r="F16" s="55">
        <f>D16*L16</f>
        <v>0</v>
      </c>
      <c r="G16" s="57">
        <f t="shared" si="1"/>
        <v>0</v>
      </c>
      <c r="H16" s="131">
        <f t="shared" si="2"/>
        <v>0</v>
      </c>
      <c r="I16" s="141">
        <v>27.5</v>
      </c>
      <c r="J16" s="153">
        <v>27.5</v>
      </c>
      <c r="K16" s="141">
        <f>(($C16*2/25)+($C16*2/25*0.1))/2</f>
        <v>1.1000000000000001</v>
      </c>
      <c r="L16" s="56">
        <f>(($C16*2/25)+($C16*2/25*0.1))/2</f>
        <v>1.1000000000000001</v>
      </c>
      <c r="M16" s="55">
        <v>0.2</v>
      </c>
      <c r="N16" s="131">
        <v>0.44</v>
      </c>
      <c r="P16" s="115" t="s">
        <v>34</v>
      </c>
      <c r="Q16" s="17">
        <v>25</v>
      </c>
      <c r="R16" s="58">
        <f>(D16/Q16)</f>
        <v>0</v>
      </c>
    </row>
    <row r="17" spans="2:18" s="97" customFormat="1" ht="35.4" customHeight="1" x14ac:dyDescent="0.55000000000000004">
      <c r="B17" s="59" t="s">
        <v>24</v>
      </c>
      <c r="C17" s="60">
        <v>35</v>
      </c>
      <c r="D17" s="109"/>
      <c r="E17" s="61">
        <f t="shared" si="0"/>
        <v>0</v>
      </c>
      <c r="F17" s="62">
        <f t="shared" ref="F17:F18" si="3">D17*L17</f>
        <v>0</v>
      </c>
      <c r="G17" s="64">
        <f t="shared" si="1"/>
        <v>0</v>
      </c>
      <c r="H17" s="132">
        <f t="shared" si="2"/>
        <v>0</v>
      </c>
      <c r="I17" s="142">
        <v>38.5</v>
      </c>
      <c r="J17" s="154">
        <v>38.5</v>
      </c>
      <c r="K17" s="142">
        <f>(($C17*2/25)+($C17*2/25*0.1))/2</f>
        <v>1.5399999999999998</v>
      </c>
      <c r="L17" s="63">
        <f>(($C17*2/25)+($C17*2/25*0.1))/2</f>
        <v>1.5399999999999998</v>
      </c>
      <c r="M17" s="62">
        <v>0.28000000000000003</v>
      </c>
      <c r="N17" s="132">
        <v>0.6</v>
      </c>
      <c r="P17" s="116" t="s">
        <v>35</v>
      </c>
      <c r="Q17" s="25">
        <v>25</v>
      </c>
      <c r="R17" s="65">
        <f>(D17/Q17)</f>
        <v>0</v>
      </c>
    </row>
    <row r="18" spans="2:18" s="97" customFormat="1" ht="35.4" customHeight="1" thickBot="1" x14ac:dyDescent="0.6">
      <c r="B18" s="66" t="s">
        <v>25</v>
      </c>
      <c r="C18" s="67">
        <v>45</v>
      </c>
      <c r="D18" s="100"/>
      <c r="E18" s="68">
        <f t="shared" si="0"/>
        <v>0</v>
      </c>
      <c r="F18" s="68">
        <f t="shared" si="3"/>
        <v>0</v>
      </c>
      <c r="G18" s="70">
        <f t="shared" si="1"/>
        <v>0</v>
      </c>
      <c r="H18" s="133">
        <f t="shared" si="2"/>
        <v>0</v>
      </c>
      <c r="I18" s="143">
        <v>49.5</v>
      </c>
      <c r="J18" s="155">
        <v>49.5</v>
      </c>
      <c r="K18" s="143">
        <f>(($C18*2/20)+($C18*2/20*0.1))/2</f>
        <v>2.4750000000000001</v>
      </c>
      <c r="L18" s="69">
        <f>(($C18*2/20)+($C18*2/20*0.1))/2</f>
        <v>2.4750000000000001</v>
      </c>
      <c r="M18" s="68">
        <v>0.45</v>
      </c>
      <c r="N18" s="133">
        <v>0.3</v>
      </c>
      <c r="P18" s="117" t="s">
        <v>36</v>
      </c>
      <c r="Q18" s="33">
        <v>20</v>
      </c>
      <c r="R18" s="71">
        <f>(D18/Q18)</f>
        <v>0</v>
      </c>
    </row>
    <row r="19" spans="2:18" s="97" customFormat="1" ht="64.2" customHeight="1" x14ac:dyDescent="0.55000000000000004">
      <c r="B19" s="167" t="s">
        <v>47</v>
      </c>
      <c r="C19" s="168"/>
      <c r="D19" s="101">
        <f>SUM(D10:D18)</f>
        <v>0</v>
      </c>
      <c r="E19" s="72">
        <f>SUM(E10:E18)</f>
        <v>0</v>
      </c>
      <c r="F19" s="72">
        <f>SUM(F16:F18)</f>
        <v>0</v>
      </c>
      <c r="G19" s="72">
        <f>SUM(G10:G18)</f>
        <v>0</v>
      </c>
      <c r="H19" s="134">
        <f>SUM(H10:H18)</f>
        <v>0</v>
      </c>
      <c r="I19" s="144"/>
      <c r="J19" s="156"/>
      <c r="K19" s="144"/>
      <c r="L19" s="73"/>
      <c r="M19" s="74"/>
      <c r="N19" s="157"/>
      <c r="P19" s="189" t="s">
        <v>12</v>
      </c>
      <c r="Q19" s="190"/>
      <c r="R19" s="75">
        <f>SUM(R10:R18)</f>
        <v>0</v>
      </c>
    </row>
    <row r="20" spans="2:18" s="97" customFormat="1" ht="36" customHeight="1" x14ac:dyDescent="0.55000000000000004">
      <c r="B20" s="76"/>
      <c r="C20" s="76"/>
      <c r="D20" s="76"/>
      <c r="E20" s="76"/>
      <c r="F20" s="76"/>
      <c r="G20" s="76"/>
      <c r="H20" s="76"/>
      <c r="I20" s="76"/>
      <c r="J20" s="77"/>
      <c r="K20" s="5"/>
      <c r="L20" s="5"/>
      <c r="M20" s="5"/>
      <c r="N20" s="5"/>
      <c r="O20" s="5"/>
      <c r="P20" s="78"/>
      <c r="Q20" s="5"/>
    </row>
    <row r="21" spans="2:18" s="97" customFormat="1" ht="64.2" customHeight="1" x14ac:dyDescent="0.55000000000000004">
      <c r="B21" s="119"/>
      <c r="C21" s="191" t="s">
        <v>9</v>
      </c>
      <c r="D21" s="192"/>
      <c r="E21" s="192"/>
      <c r="F21" s="193"/>
      <c r="G21" s="194" t="s">
        <v>43</v>
      </c>
      <c r="H21" s="196" t="s">
        <v>8</v>
      </c>
      <c r="I21" s="197"/>
      <c r="J21" s="197"/>
      <c r="K21" s="158"/>
      <c r="L21" s="163" t="s">
        <v>54</v>
      </c>
      <c r="M21" s="163"/>
      <c r="N21" s="163"/>
      <c r="O21" s="163"/>
      <c r="P21" s="163"/>
      <c r="Q21" s="163"/>
      <c r="R21" s="163"/>
    </row>
    <row r="22" spans="2:18" s="97" customFormat="1" ht="64.2" customHeight="1" x14ac:dyDescent="0.55000000000000004">
      <c r="B22" s="98" t="s">
        <v>3</v>
      </c>
      <c r="C22" s="128" t="s">
        <v>41</v>
      </c>
      <c r="D22" s="129" t="s">
        <v>42</v>
      </c>
      <c r="E22" s="130" t="s">
        <v>16</v>
      </c>
      <c r="F22" s="84" t="s">
        <v>26</v>
      </c>
      <c r="G22" s="195"/>
      <c r="H22" s="198" t="s">
        <v>1</v>
      </c>
      <c r="I22" s="199"/>
      <c r="J22" s="199"/>
      <c r="K22" s="159"/>
      <c r="L22" s="163"/>
      <c r="M22" s="163"/>
      <c r="N22" s="163"/>
      <c r="O22" s="163"/>
      <c r="P22" s="163"/>
      <c r="Q22" s="163"/>
      <c r="R22" s="163"/>
    </row>
    <row r="23" spans="2:18" s="97" customFormat="1" ht="35.4" customHeight="1" x14ac:dyDescent="0.55000000000000004">
      <c r="B23" s="87" t="s">
        <v>6</v>
      </c>
      <c r="C23" s="124">
        <f>E19</f>
        <v>0</v>
      </c>
      <c r="D23" s="125">
        <f>F19</f>
        <v>0</v>
      </c>
      <c r="E23" s="126">
        <f>G19</f>
        <v>0</v>
      </c>
      <c r="F23" s="127">
        <f>SUM(C23+D23+E23)</f>
        <v>0</v>
      </c>
      <c r="G23" s="88">
        <f>H19</f>
        <v>0</v>
      </c>
      <c r="H23" s="200">
        <f>SUM(F23+G23)</f>
        <v>0</v>
      </c>
      <c r="I23" s="201"/>
      <c r="J23" s="201"/>
      <c r="K23" s="159"/>
      <c r="L23" s="163"/>
      <c r="M23" s="163"/>
      <c r="N23" s="163"/>
      <c r="O23" s="163"/>
      <c r="P23" s="163"/>
      <c r="Q23" s="163"/>
      <c r="R23" s="163"/>
    </row>
    <row r="24" spans="2:18" s="97" customFormat="1" ht="36" customHeight="1" thickBot="1" x14ac:dyDescent="0.6">
      <c r="B24" s="123" t="s">
        <v>10</v>
      </c>
      <c r="C24" s="160"/>
      <c r="D24" s="161"/>
      <c r="E24" s="162"/>
      <c r="F24" s="79">
        <f>C24+D24+E24</f>
        <v>0</v>
      </c>
      <c r="G24" s="89"/>
      <c r="H24" s="202">
        <f>F24+G24</f>
        <v>0</v>
      </c>
      <c r="I24" s="203"/>
      <c r="J24" s="203"/>
      <c r="K24" s="159"/>
      <c r="L24" s="163"/>
      <c r="M24" s="163"/>
      <c r="N24" s="163"/>
      <c r="O24" s="163"/>
      <c r="P24" s="163"/>
      <c r="Q24" s="163"/>
      <c r="R24" s="163"/>
    </row>
    <row r="25" spans="2:18" s="97" customFormat="1" ht="35.4" customHeight="1" x14ac:dyDescent="0.55000000000000004">
      <c r="B25" s="99" t="s">
        <v>0</v>
      </c>
      <c r="C25" s="121">
        <f>C24-C23</f>
        <v>0</v>
      </c>
      <c r="D25" s="122">
        <f t="shared" ref="D25" si="4">D24-D23</f>
        <v>0</v>
      </c>
      <c r="E25" s="120">
        <f>E24-E23</f>
        <v>0</v>
      </c>
      <c r="F25" s="85">
        <f>F24-F23</f>
        <v>0</v>
      </c>
      <c r="G25" s="86">
        <f>G24-G23</f>
        <v>0</v>
      </c>
      <c r="H25" s="204">
        <f>H24-H23</f>
        <v>0</v>
      </c>
      <c r="I25" s="205"/>
      <c r="J25" s="205"/>
      <c r="K25" s="159"/>
      <c r="L25" s="163"/>
      <c r="M25" s="163"/>
      <c r="N25" s="163"/>
      <c r="O25" s="163"/>
      <c r="P25" s="163"/>
      <c r="Q25" s="163"/>
      <c r="R25" s="163"/>
    </row>
    <row r="26" spans="2:18" s="97" customFormat="1" ht="35.4" customHeight="1" x14ac:dyDescent="0.55000000000000004">
      <c r="B26" s="80"/>
      <c r="C26" s="81"/>
      <c r="D26" s="81"/>
      <c r="E26" s="81"/>
      <c r="F26" s="81"/>
      <c r="G26" s="81"/>
      <c r="H26" s="82"/>
      <c r="I26" s="82"/>
      <c r="J26" s="5"/>
      <c r="K26" s="83"/>
      <c r="L26" s="83"/>
      <c r="M26" s="83"/>
      <c r="N26" s="83"/>
      <c r="O26" s="83"/>
      <c r="P26" s="83"/>
      <c r="Q26" s="83"/>
    </row>
    <row r="27" spans="2:18" s="97" customFormat="1" ht="265.2" customHeight="1" x14ac:dyDescent="0.55000000000000004">
      <c r="B27" s="163" t="s">
        <v>50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</row>
  </sheetData>
  <sheetProtection password="C44B" sheet="1" objects="1" scenarios="1"/>
  <mergeCells count="34">
    <mergeCell ref="P19:Q19"/>
    <mergeCell ref="C21:F21"/>
    <mergeCell ref="G21:G22"/>
    <mergeCell ref="H21:J21"/>
    <mergeCell ref="H22:J22"/>
    <mergeCell ref="L21:R25"/>
    <mergeCell ref="H23:J23"/>
    <mergeCell ref="H24:J24"/>
    <mergeCell ref="H25:J25"/>
    <mergeCell ref="D6:R6"/>
    <mergeCell ref="P8:R8"/>
    <mergeCell ref="D8:D9"/>
    <mergeCell ref="L8:L9"/>
    <mergeCell ref="M8:M9"/>
    <mergeCell ref="I8:I9"/>
    <mergeCell ref="G8:G9"/>
    <mergeCell ref="H8:H9"/>
    <mergeCell ref="K8:K9"/>
    <mergeCell ref="B27:R27"/>
    <mergeCell ref="B6:C6"/>
    <mergeCell ref="B19:C19"/>
    <mergeCell ref="B2:R2"/>
    <mergeCell ref="B3:C3"/>
    <mergeCell ref="B5:C5"/>
    <mergeCell ref="B4:C4"/>
    <mergeCell ref="J8:J9"/>
    <mergeCell ref="N8:N9"/>
    <mergeCell ref="B8:B9"/>
    <mergeCell ref="C8:C9"/>
    <mergeCell ref="E8:E9"/>
    <mergeCell ref="F8:F9"/>
    <mergeCell ref="D3:R3"/>
    <mergeCell ref="D4:R4"/>
    <mergeCell ref="D5:R5"/>
  </mergeCells>
  <printOptions horizontalCentered="1" verticalCentered="1"/>
  <pageMargins left="0.7" right="0.7" top="0.75" bottom="0.75" header="0.3" footer="0.3"/>
  <pageSetup paperSize="9" scale="32" orientation="landscape" r:id="rId1"/>
  <headerFooter alignWithMargins="0"/>
  <ignoredErrors>
    <ignoredError sqref="F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Personalstundenrechner</vt:lpstr>
      <vt:lpstr>Personalstundenrechner!Druckbereich</vt:lpstr>
    </vt:vector>
  </TitlesOfParts>
  <Company>Stadt Dinslaken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Elsner, Hartmuth</dc:creator>
  <cp:lastModifiedBy>p080r315</cp:lastModifiedBy>
  <cp:lastPrinted>2022-02-10T09:17:09Z</cp:lastPrinted>
  <dcterms:created xsi:type="dcterms:W3CDTF">2007-11-14T08:37:21Z</dcterms:created>
  <dcterms:modified xsi:type="dcterms:W3CDTF">2025-05-20T10:24:36Z</dcterms:modified>
</cp:coreProperties>
</file>