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48" windowWidth="9216" windowHeight="5856" tabRatio="839"/>
  </bookViews>
  <sheets>
    <sheet name="Bericht" sheetId="61" r:id="rId1"/>
    <sheet name="Inhaltsverzeichnis" sheetId="53" r:id="rId2"/>
    <sheet name="Tab. 1 Zuordnungstabelle" sheetId="52" r:id="rId3"/>
    <sheet name="Tab 2. Bevölkerung" sheetId="8" r:id="rId4"/>
    <sheet name="Tab. 3a Leistungen_mEB" sheetId="58" r:id="rId5"/>
    <sheet name="Tab. 3b Leistungen absolut_oEB" sheetId="47" r:id="rId6"/>
    <sheet name="Tab. 4 Inanspruchnahme" sheetId="35" r:id="rId7"/>
    <sheet name="Tab.5 Alter Inanspruchnahme" sheetId="51" r:id="rId8"/>
    <sheet name="Tab.6 Geschlecht Inanspr." sheetId="50" r:id="rId9"/>
    <sheet name="Tab. 7 Erziehungsberatung" sheetId="60" r:id="rId10"/>
    <sheet name="Tab. 8 Eingliederungshilfen" sheetId="4" r:id="rId11"/>
    <sheet name="Tab. 9  Lebenslagen" sheetId="43" r:id="rId12"/>
    <sheet name="Tab. 10 Dauer und Intensität" sheetId="45" r:id="rId13"/>
    <sheet name="Tab. 11 Ausgaben" sheetId="57" r:id="rId14"/>
  </sheets>
  <definedNames>
    <definedName name="_xlnm.Print_Area" localSheetId="0">Bericht!$A$1:$N$187</definedName>
    <definedName name="_xlnm.Print_Titles" localSheetId="0">Bericht!$1:$3</definedName>
    <definedName name="Jugendaemter_liste">'Tab. 1 Zuordnungstabelle'!$B$6:$B$191</definedName>
  </definedNames>
  <calcPr calcId="145621"/>
</workbook>
</file>

<file path=xl/calcChain.xml><?xml version="1.0" encoding="utf-8"?>
<calcChain xmlns="http://schemas.openxmlformats.org/spreadsheetml/2006/main">
  <c r="N187" i="61"/>
  <c r="N186"/>
  <c r="N184"/>
  <c r="N183"/>
  <c r="N181"/>
  <c r="N180"/>
  <c r="H187"/>
  <c r="H186"/>
  <c r="H184"/>
  <c r="H183"/>
  <c r="H181"/>
  <c r="H180"/>
  <c r="F187"/>
  <c r="F186"/>
  <c r="F184"/>
  <c r="F183"/>
  <c r="F181"/>
  <c r="F180"/>
  <c r="D187"/>
  <c r="D186"/>
  <c r="D184"/>
  <c r="D183"/>
  <c r="D181"/>
  <c r="D180"/>
  <c r="N174"/>
  <c r="N173"/>
  <c r="N172"/>
  <c r="N171"/>
  <c r="N169"/>
  <c r="H174"/>
  <c r="H173"/>
  <c r="H172"/>
  <c r="H171"/>
  <c r="H169"/>
  <c r="F174"/>
  <c r="F173"/>
  <c r="F172"/>
  <c r="F171"/>
  <c r="F169"/>
  <c r="D174"/>
  <c r="D173"/>
  <c r="D172"/>
  <c r="D171"/>
  <c r="D169"/>
  <c r="N163"/>
  <c r="N162"/>
  <c r="N161"/>
  <c r="N160"/>
  <c r="N159"/>
  <c r="N157"/>
  <c r="N156"/>
  <c r="N155"/>
  <c r="N154"/>
  <c r="N153"/>
  <c r="H163"/>
  <c r="H162"/>
  <c r="H161"/>
  <c r="H160"/>
  <c r="H159"/>
  <c r="H157"/>
  <c r="H156"/>
  <c r="H155"/>
  <c r="H154"/>
  <c r="H153"/>
  <c r="F163"/>
  <c r="F162"/>
  <c r="F161"/>
  <c r="F160"/>
  <c r="F159"/>
  <c r="F157"/>
  <c r="F156"/>
  <c r="F155"/>
  <c r="F154"/>
  <c r="F153"/>
  <c r="D163"/>
  <c r="D162"/>
  <c r="D161"/>
  <c r="D160"/>
  <c r="D159"/>
  <c r="D157"/>
  <c r="D156"/>
  <c r="D155"/>
  <c r="D154"/>
  <c r="D153"/>
  <c r="N147"/>
  <c r="N146"/>
  <c r="N145"/>
  <c r="N144"/>
  <c r="N143"/>
  <c r="N141"/>
  <c r="N140"/>
  <c r="N139"/>
  <c r="N138"/>
  <c r="N137"/>
  <c r="H147"/>
  <c r="H146"/>
  <c r="H145"/>
  <c r="H144"/>
  <c r="H143"/>
  <c r="H141"/>
  <c r="H140"/>
  <c r="H139"/>
  <c r="H138"/>
  <c r="H137"/>
  <c r="F147"/>
  <c r="F146"/>
  <c r="F145"/>
  <c r="F144"/>
  <c r="F143"/>
  <c r="F141"/>
  <c r="F140"/>
  <c r="F139"/>
  <c r="F138"/>
  <c r="F137"/>
  <c r="D147"/>
  <c r="D146"/>
  <c r="D145"/>
  <c r="D144"/>
  <c r="D143"/>
  <c r="D141"/>
  <c r="D140"/>
  <c r="D139"/>
  <c r="D138"/>
  <c r="D137"/>
  <c r="N131"/>
  <c r="N130"/>
  <c r="N129"/>
  <c r="N127"/>
  <c r="N126"/>
  <c r="N125"/>
  <c r="N123"/>
  <c r="N122"/>
  <c r="N121"/>
  <c r="N119"/>
  <c r="N118"/>
  <c r="N117"/>
  <c r="N115"/>
  <c r="N114"/>
  <c r="N113"/>
  <c r="H131"/>
  <c r="H130"/>
  <c r="H129"/>
  <c r="H127"/>
  <c r="H126"/>
  <c r="H125"/>
  <c r="H123"/>
  <c r="H122"/>
  <c r="H121"/>
  <c r="H119"/>
  <c r="H118"/>
  <c r="H117"/>
  <c r="H115"/>
  <c r="H114"/>
  <c r="H113"/>
  <c r="F131"/>
  <c r="F130"/>
  <c r="F129"/>
  <c r="F127"/>
  <c r="F126"/>
  <c r="F125"/>
  <c r="F123"/>
  <c r="F122"/>
  <c r="F121"/>
  <c r="F119"/>
  <c r="F118"/>
  <c r="F117"/>
  <c r="F115"/>
  <c r="F114"/>
  <c r="F113"/>
  <c r="D131"/>
  <c r="D130"/>
  <c r="D129"/>
  <c r="D127"/>
  <c r="D126"/>
  <c r="D125"/>
  <c r="D123"/>
  <c r="D122"/>
  <c r="D121"/>
  <c r="D119"/>
  <c r="D118"/>
  <c r="D117"/>
  <c r="D115"/>
  <c r="D114"/>
  <c r="D113"/>
  <c r="N107"/>
  <c r="N106"/>
  <c r="N105"/>
  <c r="N104"/>
  <c r="N103"/>
  <c r="N102"/>
  <c r="N100"/>
  <c r="N99"/>
  <c r="N98"/>
  <c r="N97"/>
  <c r="N96"/>
  <c r="N95"/>
  <c r="N93"/>
  <c r="N92"/>
  <c r="N91"/>
  <c r="N90"/>
  <c r="N89"/>
  <c r="N88"/>
  <c r="N86"/>
  <c r="N85"/>
  <c r="N84"/>
  <c r="N83"/>
  <c r="N82"/>
  <c r="N81"/>
  <c r="H107"/>
  <c r="H106"/>
  <c r="H105"/>
  <c r="H104"/>
  <c r="H103"/>
  <c r="H102"/>
  <c r="H100"/>
  <c r="H99"/>
  <c r="H98"/>
  <c r="H97"/>
  <c r="H96"/>
  <c r="H95"/>
  <c r="H93"/>
  <c r="H92"/>
  <c r="H91"/>
  <c r="H90"/>
  <c r="H89"/>
  <c r="H88"/>
  <c r="H86"/>
  <c r="H85"/>
  <c r="H84"/>
  <c r="H83"/>
  <c r="H82"/>
  <c r="H81"/>
  <c r="F107"/>
  <c r="F106"/>
  <c r="F105"/>
  <c r="F104"/>
  <c r="F103"/>
  <c r="F102"/>
  <c r="F100"/>
  <c r="F99"/>
  <c r="F98"/>
  <c r="F97"/>
  <c r="F96"/>
  <c r="F95"/>
  <c r="F93"/>
  <c r="F92"/>
  <c r="F91"/>
  <c r="F90"/>
  <c r="F89"/>
  <c r="F88"/>
  <c r="F86"/>
  <c r="F85"/>
  <c r="F84"/>
  <c r="F83"/>
  <c r="F82"/>
  <c r="F81"/>
  <c r="D107"/>
  <c r="D106"/>
  <c r="D105"/>
  <c r="D104"/>
  <c r="D103"/>
  <c r="D102"/>
  <c r="D100"/>
  <c r="D99"/>
  <c r="D98"/>
  <c r="D97"/>
  <c r="D96"/>
  <c r="D95"/>
  <c r="D93"/>
  <c r="D92"/>
  <c r="D91"/>
  <c r="D90"/>
  <c r="D89"/>
  <c r="D88"/>
  <c r="D86"/>
  <c r="D85"/>
  <c r="D84"/>
  <c r="D83"/>
  <c r="D82"/>
  <c r="D81"/>
  <c r="N75"/>
  <c r="N74"/>
  <c r="N73"/>
  <c r="N72"/>
  <c r="N71"/>
  <c r="N70"/>
  <c r="N69"/>
  <c r="H75"/>
  <c r="H74"/>
  <c r="H73"/>
  <c r="H72"/>
  <c r="H71"/>
  <c r="H70"/>
  <c r="H69"/>
  <c r="F75"/>
  <c r="F74"/>
  <c r="F73"/>
  <c r="F72"/>
  <c r="F71"/>
  <c r="F70"/>
  <c r="F69"/>
  <c r="D75"/>
  <c r="D74"/>
  <c r="D73"/>
  <c r="D72"/>
  <c r="D71"/>
  <c r="D70"/>
  <c r="D69"/>
  <c r="N63"/>
  <c r="N62"/>
  <c r="N61"/>
  <c r="N60"/>
  <c r="N59"/>
  <c r="N58"/>
  <c r="N57"/>
  <c r="H63"/>
  <c r="H62"/>
  <c r="H61"/>
  <c r="H60"/>
  <c r="H59"/>
  <c r="H58"/>
  <c r="H57"/>
  <c r="F63"/>
  <c r="F62"/>
  <c r="F61"/>
  <c r="F60"/>
  <c r="F59"/>
  <c r="F58"/>
  <c r="F57"/>
  <c r="D63"/>
  <c r="D62"/>
  <c r="D61"/>
  <c r="D60"/>
  <c r="D59"/>
  <c r="D58"/>
  <c r="D57"/>
  <c r="N51"/>
  <c r="N50"/>
  <c r="N49"/>
  <c r="N47"/>
  <c r="N46"/>
  <c r="N45"/>
  <c r="H51"/>
  <c r="H50"/>
  <c r="H49"/>
  <c r="H47"/>
  <c r="H46"/>
  <c r="H45"/>
  <c r="F51"/>
  <c r="F50"/>
  <c r="F49"/>
  <c r="F47"/>
  <c r="F46"/>
  <c r="F45"/>
  <c r="D51"/>
  <c r="D50"/>
  <c r="D49"/>
  <c r="D47"/>
  <c r="D46"/>
  <c r="D45"/>
  <c r="N39"/>
  <c r="N38"/>
  <c r="N37"/>
  <c r="N35"/>
  <c r="N34"/>
  <c r="N33"/>
  <c r="N32"/>
  <c r="N31"/>
  <c r="N30"/>
  <c r="N29"/>
  <c r="N28"/>
  <c r="N26"/>
  <c r="N25"/>
  <c r="N24"/>
  <c r="N22"/>
  <c r="N21"/>
  <c r="N20"/>
  <c r="N19"/>
  <c r="N18"/>
  <c r="N17"/>
  <c r="N15"/>
  <c r="H39"/>
  <c r="H38"/>
  <c r="H37"/>
  <c r="H35"/>
  <c r="H34"/>
  <c r="H33"/>
  <c r="H32"/>
  <c r="H31"/>
  <c r="H30"/>
  <c r="H29"/>
  <c r="H28"/>
  <c r="H26"/>
  <c r="H25"/>
  <c r="H24"/>
  <c r="H22"/>
  <c r="H21"/>
  <c r="H20"/>
  <c r="H19"/>
  <c r="H18"/>
  <c r="H17"/>
  <c r="H15"/>
  <c r="F39"/>
  <c r="F38"/>
  <c r="F37"/>
  <c r="F35"/>
  <c r="F34"/>
  <c r="F33"/>
  <c r="F32"/>
  <c r="F31"/>
  <c r="F30"/>
  <c r="F29"/>
  <c r="F28"/>
  <c r="F26"/>
  <c r="F25"/>
  <c r="F24"/>
  <c r="F22"/>
  <c r="F21"/>
  <c r="F20"/>
  <c r="F19"/>
  <c r="F18"/>
  <c r="F17"/>
  <c r="F15"/>
  <c r="D39"/>
  <c r="D38"/>
  <c r="D37"/>
  <c r="D35"/>
  <c r="D34"/>
  <c r="D33"/>
  <c r="D32"/>
  <c r="D31"/>
  <c r="D30"/>
  <c r="D29"/>
  <c r="D28"/>
  <c r="D26"/>
  <c r="D25"/>
  <c r="D24"/>
  <c r="D22"/>
  <c r="D21"/>
  <c r="D20"/>
  <c r="D19"/>
  <c r="D18"/>
  <c r="D17"/>
  <c r="D15"/>
  <c r="H10"/>
  <c r="F10"/>
  <c r="D9"/>
  <c r="D10"/>
  <c r="L3" s="1"/>
  <c r="L37" s="1"/>
  <c r="H9"/>
  <c r="F9"/>
  <c r="H8"/>
  <c r="F8"/>
  <c r="D8"/>
  <c r="H7"/>
  <c r="F7"/>
  <c r="D7"/>
  <c r="J3" s="1"/>
  <c r="J38" s="1"/>
  <c r="J115" l="1"/>
  <c r="L117"/>
  <c r="J140"/>
  <c r="L147"/>
  <c r="L159"/>
  <c r="L171"/>
  <c r="J181"/>
  <c r="J131"/>
  <c r="L143"/>
  <c r="L154"/>
  <c r="J172"/>
  <c r="J126"/>
  <c r="L127"/>
  <c r="L138"/>
  <c r="J161"/>
  <c r="L184"/>
  <c r="J121"/>
  <c r="L122"/>
  <c r="J145"/>
  <c r="J156"/>
  <c r="L163"/>
  <c r="J187"/>
  <c r="J114"/>
  <c r="J119"/>
  <c r="J125"/>
  <c r="J130"/>
  <c r="L115"/>
  <c r="L121"/>
  <c r="L126"/>
  <c r="L131"/>
  <c r="J139"/>
  <c r="J144"/>
  <c r="L137"/>
  <c r="L141"/>
  <c r="L146"/>
  <c r="J155"/>
  <c r="J160"/>
  <c r="L153"/>
  <c r="L157"/>
  <c r="L162"/>
  <c r="J171"/>
  <c r="L169"/>
  <c r="L174"/>
  <c r="J180"/>
  <c r="J186"/>
  <c r="L183"/>
  <c r="J113"/>
  <c r="J118"/>
  <c r="J123"/>
  <c r="J129"/>
  <c r="L114"/>
  <c r="L119"/>
  <c r="L125"/>
  <c r="L130"/>
  <c r="J138"/>
  <c r="J143"/>
  <c r="J147"/>
  <c r="L140"/>
  <c r="L145"/>
  <c r="J154"/>
  <c r="J159"/>
  <c r="J163"/>
  <c r="L156"/>
  <c r="L161"/>
  <c r="J169"/>
  <c r="J174"/>
  <c r="L173"/>
  <c r="J184"/>
  <c r="L181"/>
  <c r="L187"/>
  <c r="J117"/>
  <c r="J122"/>
  <c r="J127"/>
  <c r="L113"/>
  <c r="L118"/>
  <c r="L123"/>
  <c r="L129"/>
  <c r="J137"/>
  <c r="J141"/>
  <c r="J146"/>
  <c r="L139"/>
  <c r="L144"/>
  <c r="J153"/>
  <c r="J157"/>
  <c r="J162"/>
  <c r="L155"/>
  <c r="L160"/>
  <c r="J173"/>
  <c r="L172"/>
  <c r="J183"/>
  <c r="L180"/>
  <c r="L186"/>
  <c r="J69"/>
  <c r="J73"/>
  <c r="L70"/>
  <c r="L74"/>
  <c r="J84"/>
  <c r="J89"/>
  <c r="J93"/>
  <c r="J98"/>
  <c r="J103"/>
  <c r="J107"/>
  <c r="L84"/>
  <c r="L89"/>
  <c r="L93"/>
  <c r="L98"/>
  <c r="L103"/>
  <c r="L107"/>
  <c r="J72"/>
  <c r="L69"/>
  <c r="L73"/>
  <c r="J83"/>
  <c r="J88"/>
  <c r="J92"/>
  <c r="J97"/>
  <c r="J102"/>
  <c r="J106"/>
  <c r="L83"/>
  <c r="L88"/>
  <c r="L92"/>
  <c r="L97"/>
  <c r="L102"/>
  <c r="L106"/>
  <c r="J71"/>
  <c r="J75"/>
  <c r="L72"/>
  <c r="J82"/>
  <c r="J86"/>
  <c r="J91"/>
  <c r="J96"/>
  <c r="J100"/>
  <c r="J105"/>
  <c r="L82"/>
  <c r="L86"/>
  <c r="L91"/>
  <c r="L96"/>
  <c r="L100"/>
  <c r="L105"/>
  <c r="J70"/>
  <c r="J74"/>
  <c r="L71"/>
  <c r="L75"/>
  <c r="J81"/>
  <c r="J85"/>
  <c r="J90"/>
  <c r="J95"/>
  <c r="J99"/>
  <c r="J104"/>
  <c r="L81"/>
  <c r="L85"/>
  <c r="L90"/>
  <c r="L95"/>
  <c r="L99"/>
  <c r="L104"/>
  <c r="J57"/>
  <c r="J61"/>
  <c r="L58"/>
  <c r="L62"/>
  <c r="J60"/>
  <c r="L57"/>
  <c r="L61"/>
  <c r="J59"/>
  <c r="J63"/>
  <c r="L60"/>
  <c r="J58"/>
  <c r="J62"/>
  <c r="L59"/>
  <c r="L63"/>
  <c r="J46"/>
  <c r="J51"/>
  <c r="L49"/>
  <c r="J45"/>
  <c r="J50"/>
  <c r="L47"/>
  <c r="J49"/>
  <c r="L46"/>
  <c r="L51"/>
  <c r="J47"/>
  <c r="L45"/>
  <c r="L50"/>
  <c r="J18"/>
  <c r="J22"/>
  <c r="J28"/>
  <c r="J32"/>
  <c r="J37"/>
  <c r="L17"/>
  <c r="L21"/>
  <c r="L26"/>
  <c r="L31"/>
  <c r="L35"/>
  <c r="J17"/>
  <c r="J21"/>
  <c r="J26"/>
  <c r="J31"/>
  <c r="J35"/>
  <c r="L15"/>
  <c r="L20"/>
  <c r="L25"/>
  <c r="L30"/>
  <c r="L34"/>
  <c r="L39"/>
  <c r="J15"/>
  <c r="J20"/>
  <c r="J25"/>
  <c r="J30"/>
  <c r="J34"/>
  <c r="J39"/>
  <c r="L19"/>
  <c r="L24"/>
  <c r="L29"/>
  <c r="L33"/>
  <c r="L38"/>
  <c r="J19"/>
  <c r="J24"/>
  <c r="J29"/>
  <c r="J33"/>
  <c r="L18"/>
  <c r="L22"/>
  <c r="L28"/>
  <c r="L32"/>
  <c r="D11" i="57" l="1"/>
  <c r="D12"/>
  <c r="D13"/>
  <c r="D14"/>
  <c r="D15"/>
  <c r="D16"/>
  <c r="D17"/>
  <c r="D18"/>
  <c r="D19"/>
  <c r="D10"/>
</calcChain>
</file>

<file path=xl/comments1.xml><?xml version="1.0" encoding="utf-8"?>
<comments xmlns="http://schemas.openxmlformats.org/spreadsheetml/2006/main">
  <authors>
    <author>TF</author>
  </authors>
  <commentList>
    <comment ref="A13" authorId="0">
      <text>
        <r>
          <rPr>
            <sz val="9"/>
            <color indexed="81"/>
            <rFont val="Segoe UI"/>
            <family val="2"/>
          </rPr>
          <t>(Angaben der Bevölkerungs-fortschreibung zum 31.12.2015 basieren auf der Basis des Zensus 2011)</t>
        </r>
      </text>
    </comment>
    <comment ref="A42" authorId="0">
      <text>
        <r>
          <rPr>
            <sz val="9"/>
            <color indexed="81"/>
            <rFont val="Tahoma"/>
            <family val="2"/>
          </rPr>
          <t>Die Daten sind für Jugendämter von kreisangehörigen Gemeinden nicht verfügbar. Ebenso liegen die Daten nicht für den jeweiligen Jugendamtstyp vor!</t>
        </r>
      </text>
    </comment>
    <comment ref="A134" authorId="0">
      <text>
        <r>
          <rPr>
            <sz val="9"/>
            <color indexed="81"/>
            <rFont val="Tahoma"/>
            <family val="2"/>
          </rPr>
          <t>Die Daten sind für Jugendämter von kreisangehörigen Gemeinden nicht verfügbar. Ebenso liegen die Daten nicht für den jeweiligen Jugendamtstyp vor!</t>
        </r>
      </text>
    </comment>
    <comment ref="A166" authorId="0">
      <text>
        <r>
          <rPr>
            <sz val="9"/>
            <color indexed="81"/>
            <rFont val="Tahoma"/>
            <family val="2"/>
          </rPr>
          <t>Die Daten zum Migrationshintergrund (ausländische Herkunft und die in der Familie gesprochene Sprache) werden für Köln aufgrund einer fehlerhaften Erfassung nicht ausgewiesen. Eine Klärung steht noch aus. Deshalb wird an dieser Stelle auch auf die Ergebnisse für NRW und das Rheinland für die beiden Aufwertungsdimensionen für den Migrationshintergrund verzichtet.</t>
        </r>
      </text>
    </comment>
    <comment ref="A186" authorId="0">
      <text>
        <r>
          <rPr>
            <sz val="9"/>
            <color indexed="81"/>
            <rFont val="Segoe UI"/>
            <family val="2"/>
          </rPr>
          <t>Bei den ambulanten Hilfen  werden – wie in der Darstellung der Jugendamtstabellen in den Vorjahren – die Tagesgruppe und die ISE-Maßnahmen nicht mitberücksichtigt.</t>
        </r>
      </text>
    </comment>
  </commentList>
</comments>
</file>

<file path=xl/comments2.xml><?xml version="1.0" encoding="utf-8"?>
<comments xmlns="http://schemas.openxmlformats.org/spreadsheetml/2006/main">
  <authors>
    <author>TF</author>
  </authors>
  <commentList>
    <comment ref="B7" authorId="0">
      <text>
        <r>
          <rPr>
            <b/>
            <sz val="9"/>
            <color indexed="81"/>
            <rFont val="Tahoma"/>
            <charset val="1"/>
          </rPr>
          <t>Fußnote 4</t>
        </r>
      </text>
    </comment>
    <comment ref="B48" authorId="0">
      <text>
        <r>
          <rPr>
            <b/>
            <sz val="9"/>
            <color indexed="81"/>
            <rFont val="Tahoma"/>
            <charset val="1"/>
          </rPr>
          <t>Fußnote 5</t>
        </r>
      </text>
    </comment>
  </commentList>
</comments>
</file>

<file path=xl/comments3.xml><?xml version="1.0" encoding="utf-8"?>
<comments xmlns="http://schemas.openxmlformats.org/spreadsheetml/2006/main">
  <authors>
    <author>TF</author>
  </authors>
  <commentList>
    <comment ref="E203" authorId="0">
      <text>
        <r>
          <rPr>
            <b/>
            <sz val="9"/>
            <color indexed="81"/>
            <rFont val="Tahoma"/>
            <family val="2"/>
          </rPr>
          <t xml:space="preserve">Fußnote 1
</t>
        </r>
      </text>
    </comment>
  </commentList>
</comments>
</file>

<file path=xl/sharedStrings.xml><?xml version="1.0" encoding="utf-8"?>
<sst xmlns="http://schemas.openxmlformats.org/spreadsheetml/2006/main" count="2585" uniqueCount="408">
  <si>
    <t>Jugendamt</t>
  </si>
  <si>
    <t>Insgesamt</t>
  </si>
  <si>
    <t>Männlich</t>
  </si>
  <si>
    <t>Weiblich</t>
  </si>
  <si>
    <t>Geschlecht</t>
  </si>
  <si>
    <t>Altersgruppen</t>
  </si>
  <si>
    <t>KKZ</t>
  </si>
  <si>
    <t xml:space="preserve">Vollzeitpflege </t>
  </si>
  <si>
    <t>Heimerziehung und stationäre Hilfen gem. § 27,2</t>
  </si>
  <si>
    <t>0 bis unter 6 J.</t>
  </si>
  <si>
    <t>6 bis unter 10 J.</t>
  </si>
  <si>
    <t>14 bis unter 18 Jahren</t>
  </si>
  <si>
    <t>insgesamt</t>
  </si>
  <si>
    <r>
      <t xml:space="preserve">HzE insg, ohne Beratung </t>
    </r>
    <r>
      <rPr>
        <b/>
        <sz val="10"/>
        <rFont val="Arial"/>
        <family val="2"/>
      </rPr>
      <t>Zahl der Hilfen</t>
    </r>
  </si>
  <si>
    <r>
      <t xml:space="preserve">HzE insg, ohne Beratung </t>
    </r>
    <r>
      <rPr>
        <b/>
        <sz val="10"/>
        <rFont val="Arial"/>
        <family val="2"/>
      </rPr>
      <t>Zahl der Kinder</t>
    </r>
  </si>
  <si>
    <t>Düsseldorf, krfr. Stadt</t>
  </si>
  <si>
    <t xml:space="preserve">Duisburg, krfr. Stadt  </t>
  </si>
  <si>
    <t xml:space="preserve">Essen, krfr. Stadt </t>
  </si>
  <si>
    <t>Krefeld, krfr. Stadt</t>
  </si>
  <si>
    <t xml:space="preserve">Mönchengladbach, krfr. Stadt </t>
  </si>
  <si>
    <t xml:space="preserve">Mülheim an der Ruhr, krfr. Stadt   </t>
  </si>
  <si>
    <t xml:space="preserve">Oberhausen, krfr. Stadt  </t>
  </si>
  <si>
    <t xml:space="preserve">Remscheid, krfr. Stadt  </t>
  </si>
  <si>
    <t xml:space="preserve">Solingen, krfr. Stadt   </t>
  </si>
  <si>
    <t xml:space="preserve">Wuppertal, krfr. Stadt  </t>
  </si>
  <si>
    <t>Emmerich am Rhein, Stadt</t>
  </si>
  <si>
    <t xml:space="preserve">Geldern, Stadt  </t>
  </si>
  <si>
    <t xml:space="preserve">Goch, Stadt  </t>
  </si>
  <si>
    <t xml:space="preserve">Kevelaer, Stadt  </t>
  </si>
  <si>
    <t xml:space="preserve">Kleve, Stadt  </t>
  </si>
  <si>
    <t xml:space="preserve">Erkrath, Stadt   </t>
  </si>
  <si>
    <t xml:space="preserve">Haan, Stadt  </t>
  </si>
  <si>
    <t xml:space="preserve">Heiligenhaus, Stadt   </t>
  </si>
  <si>
    <t xml:space="preserve">Hilden, Stadt  </t>
  </si>
  <si>
    <t xml:space="preserve">Langenfeld (Rhld.), Stadt  </t>
  </si>
  <si>
    <t>Mettmann, Stadt</t>
  </si>
  <si>
    <t xml:space="preserve">Monheim am Rhein, Stadt </t>
  </si>
  <si>
    <t xml:space="preserve">Ratingen, Stadt   </t>
  </si>
  <si>
    <t xml:space="preserve">Velbert, Stadt  </t>
  </si>
  <si>
    <t xml:space="preserve">Wülfrath, Stadt </t>
  </si>
  <si>
    <t xml:space="preserve">Dormagen, Stadt </t>
  </si>
  <si>
    <t xml:space="preserve">Grevenbroich, Stadt   </t>
  </si>
  <si>
    <t xml:space="preserve">Kaarst, Stadt  </t>
  </si>
  <si>
    <t xml:space="preserve">Meerbusch, Stadt  </t>
  </si>
  <si>
    <t xml:space="preserve">Neuss, Stadt   </t>
  </si>
  <si>
    <t xml:space="preserve">Kempen, Stadt  </t>
  </si>
  <si>
    <t xml:space="preserve">Viersen, Stadt  </t>
  </si>
  <si>
    <t xml:space="preserve">Willich, Stadt  </t>
  </si>
  <si>
    <t xml:space="preserve">Dinslaken, Stadt  </t>
  </si>
  <si>
    <t xml:space="preserve">Kamp-Lintfort, Stadt  </t>
  </si>
  <si>
    <t xml:space="preserve">Moers, Stadt   </t>
  </si>
  <si>
    <t xml:space="preserve">Rheinberg, Stadt  </t>
  </si>
  <si>
    <t xml:space="preserve">Voerde (Niederrh.), Stadt </t>
  </si>
  <si>
    <t xml:space="preserve">Wesel, Stadt   </t>
  </si>
  <si>
    <t xml:space="preserve">Bonn, krfr. Stadt </t>
  </si>
  <si>
    <t>Köln, krfr. Stadt</t>
  </si>
  <si>
    <t>Leverkusen, krfr. Stadt</t>
  </si>
  <si>
    <t xml:space="preserve">Alsdorf, Stadt  </t>
  </si>
  <si>
    <t xml:space="preserve">Eschweiler, Stadt   </t>
  </si>
  <si>
    <t xml:space="preserve">Herzogenrath, Stadt   </t>
  </si>
  <si>
    <t xml:space="preserve">Stolberg (Rhld.), Stadt   </t>
  </si>
  <si>
    <t xml:space="preserve">Würselen, Stadt   </t>
  </si>
  <si>
    <t xml:space="preserve">Düren, Stadt   </t>
  </si>
  <si>
    <t xml:space="preserve">Bergheim, Stadt  </t>
  </si>
  <si>
    <t xml:space="preserve">Brühl, Stadt   </t>
  </si>
  <si>
    <t xml:space="preserve">Erftstadt, Stadt   </t>
  </si>
  <si>
    <t xml:space="preserve">Frechen, Stadt  </t>
  </si>
  <si>
    <t xml:space="preserve">Hürth, Stadt   </t>
  </si>
  <si>
    <t xml:space="preserve">Kerpen, Stadt   </t>
  </si>
  <si>
    <t xml:space="preserve">Pulheim, Stadt   </t>
  </si>
  <si>
    <t xml:space="preserve">Wesseling, Stadt   </t>
  </si>
  <si>
    <t xml:space="preserve">Erkelenz, Stadt   </t>
  </si>
  <si>
    <t>Geilenkichen, Stadt</t>
  </si>
  <si>
    <t xml:space="preserve">Heinsberg (Rhld.), Stadt  </t>
  </si>
  <si>
    <t xml:space="preserve">Hückelhoven, Stadt   </t>
  </si>
  <si>
    <t xml:space="preserve">Gummersbach, Stadt   </t>
  </si>
  <si>
    <t xml:space="preserve">Radevormwald, Stadt   </t>
  </si>
  <si>
    <t xml:space="preserve">Wiehl, Stadt   </t>
  </si>
  <si>
    <t xml:space="preserve">Wipperfürth, Stadt   </t>
  </si>
  <si>
    <t xml:space="preserve">Bergisch Gladbach, Stadt </t>
  </si>
  <si>
    <t>Leichlingen (Rhld.), Stadt</t>
  </si>
  <si>
    <t xml:space="preserve">Overath, Stadt   </t>
  </si>
  <si>
    <t xml:space="preserve">Rösrath, Stadt  </t>
  </si>
  <si>
    <t xml:space="preserve">Wermelskirchen, Stadt   </t>
  </si>
  <si>
    <t>Bad Honnef, Stadt</t>
  </si>
  <si>
    <t xml:space="preserve">Bornheim, Stadt   </t>
  </si>
  <si>
    <t xml:space="preserve">Hennef (Sieg), Stadt  </t>
  </si>
  <si>
    <t>Königswinter, Stadt</t>
  </si>
  <si>
    <t xml:space="preserve">Lohmar, Stadt   </t>
  </si>
  <si>
    <t xml:space="preserve">Meckenheim, Stadt  </t>
  </si>
  <si>
    <t xml:space="preserve">Niederkassel, Stadt  </t>
  </si>
  <si>
    <t>Rheinbach, Stadt</t>
  </si>
  <si>
    <t xml:space="preserve">Sankt Augustin, Stadt   </t>
  </si>
  <si>
    <t xml:space="preserve">Siegburg, Stadt   </t>
  </si>
  <si>
    <t xml:space="preserve">Troisdorf, Stadt   </t>
  </si>
  <si>
    <t>Bottrop, krfr. Stadt</t>
  </si>
  <si>
    <t>Gelsenkirchen, krfr. Stadt</t>
  </si>
  <si>
    <t>Münster, krfr. Stadt</t>
  </si>
  <si>
    <t xml:space="preserve">Ahaus, Stadt   </t>
  </si>
  <si>
    <t xml:space="preserve">Bocholt, Stadt   </t>
  </si>
  <si>
    <t xml:space="preserve">Borken, Stadt   </t>
  </si>
  <si>
    <t xml:space="preserve">Gronau (Westf.), Stadt   </t>
  </si>
  <si>
    <t xml:space="preserve">Coesfeld, Stadt   </t>
  </si>
  <si>
    <t xml:space="preserve">Dülmen, Stadt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</si>
  <si>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</si>
  <si>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</si>
  <si>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</si>
  <si>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</si>
  <si>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</si>
  <si>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</si>
  <si>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</si>
  <si>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Oer-Erkenschwick, Stadt</t>
  </si>
  <si>
    <t xml:space="preserve">Recklinghausen, Stadt   </t>
  </si>
  <si>
    <t xml:space="preserve">Waltrop, Stadt   </t>
  </si>
  <si>
    <t xml:space="preserve">Emsdetten, Stadt   </t>
  </si>
  <si>
    <t xml:space="preserve">Greven, Stadt   </t>
  </si>
  <si>
    <t xml:space="preserve">Ibbenbüren, Stadt   </t>
  </si>
  <si>
    <t xml:space="preserve">Rheine, Stadt   </t>
  </si>
  <si>
    <t xml:space="preserve">Ahlen, Stadt   </t>
  </si>
  <si>
    <t xml:space="preserve">Beckum, Stadt   </t>
  </si>
  <si>
    <t xml:space="preserve">Oelde, Stadt   </t>
  </si>
  <si>
    <t>Bielefeldr, krfr. Stadt</t>
  </si>
  <si>
    <t xml:space="preserve">Gütersloh, Stadt   </t>
  </si>
  <si>
    <t xml:space="preserve">Bünde, Stadt   </t>
  </si>
  <si>
    <t xml:space="preserve">Herford, Stadt   </t>
  </si>
  <si>
    <t xml:space="preserve">Löhne, Stadt   </t>
  </si>
  <si>
    <t xml:space="preserve">Bad Salzuflen, Stadt   </t>
  </si>
  <si>
    <t xml:space="preserve">Detmold, Stadt   </t>
  </si>
  <si>
    <t xml:space="preserve">Lage, Stadt   </t>
  </si>
  <si>
    <t xml:space="preserve">Lemgo, Stadt   </t>
  </si>
  <si>
    <t xml:space="preserve">Bad Oeynhausen, Stadt   </t>
  </si>
  <si>
    <t xml:space="preserve">Minden, Stadt   </t>
  </si>
  <si>
    <t xml:space="preserve">Porta Westfalica, Stadt   </t>
  </si>
  <si>
    <t xml:space="preserve">Paderborn, Stadt   </t>
  </si>
  <si>
    <t xml:space="preserve">Bochum, krfr. Stadt   </t>
  </si>
  <si>
    <t xml:space="preserve">Dortmund, krfr. Stadt   </t>
  </si>
  <si>
    <t xml:space="preserve">Hagen, krfr. Stadt   </t>
  </si>
  <si>
    <t xml:space="preserve">Hamm, krfr. Stadt   </t>
  </si>
  <si>
    <t xml:space="preserve">Herne, krfr. Stadt   </t>
  </si>
  <si>
    <t xml:space="preserve">Ennepetal, Stadt (incl. Stadt Breckerfeld)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</si>
  <si>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</si>
  <si>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</si>
  <si>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</si>
  <si>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</si>
  <si>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</si>
  <si>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</si>
  <si>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</si>
  <si>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Arnsberg, Stadt   </t>
  </si>
  <si>
    <t xml:space="preserve">Schmallenberg, Stadt   </t>
  </si>
  <si>
    <t>Sundern (Sauerland), Stadt</t>
  </si>
  <si>
    <t xml:space="preserve">Altena, Stadt   </t>
  </si>
  <si>
    <t xml:space="preserve">Hemer, Stadt   </t>
  </si>
  <si>
    <t xml:space="preserve">Iserlohn, Stadt   </t>
  </si>
  <si>
    <t xml:space="preserve">Lüdenscheid, Stadt   </t>
  </si>
  <si>
    <t xml:space="preserve">Menden (Sauerland), Stadt   </t>
  </si>
  <si>
    <t xml:space="preserve">Plettenberg, Stadt   </t>
  </si>
  <si>
    <t xml:space="preserve">Werdohl, Stadt   </t>
  </si>
  <si>
    <t xml:space="preserve">Siegen, Stadt   </t>
  </si>
  <si>
    <t xml:space="preserve">Lippstadt, Stadt   </t>
  </si>
  <si>
    <t xml:space="preserve">Soest, Stadt   </t>
  </si>
  <si>
    <t xml:space="preserve">Warstein, Stadt   </t>
  </si>
  <si>
    <t xml:space="preserve">Bergkamen, Stadt   </t>
  </si>
  <si>
    <t xml:space="preserve">Kamen, Stadt   </t>
  </si>
  <si>
    <t xml:space="preserve">Lünen, Stadt   </t>
  </si>
  <si>
    <t xml:space="preserve">Schwerte, Stadt   </t>
  </si>
  <si>
    <t xml:space="preserve">Selm, Stadt   </t>
  </si>
  <si>
    <t xml:space="preserve">Unna, Stadt   </t>
  </si>
  <si>
    <t xml:space="preserve">Werne, Stadt   </t>
  </si>
  <si>
    <t>HzE insg (ohne Beratung) Zahl der Kinder</t>
  </si>
  <si>
    <t>Stationäre Hilfen gem. §§ 27,2, 33, 34</t>
  </si>
  <si>
    <t>Jugendamtsbezirke</t>
  </si>
  <si>
    <t>insg. (unter 21 Jahren)</t>
  </si>
  <si>
    <t>Alter von … bis unter … Jahren</t>
  </si>
  <si>
    <t>0-3</t>
  </si>
  <si>
    <t>3-6</t>
  </si>
  <si>
    <t>6-10</t>
  </si>
  <si>
    <t>10-14</t>
  </si>
  <si>
    <t>14-18</t>
  </si>
  <si>
    <t>18 und älter (18 bis unter 21 J.)</t>
  </si>
  <si>
    <t>weiblich (unter 21 J.)</t>
  </si>
  <si>
    <t>Nordrhein-Westfalen</t>
  </si>
  <si>
    <t>männlich</t>
  </si>
  <si>
    <t>weiblich</t>
  </si>
  <si>
    <t>Anzahl absolut</t>
  </si>
  <si>
    <t>Unter 10 Jahre</t>
  </si>
  <si>
    <t>Anteil der Familien mit Migrationshintergrund</t>
  </si>
  <si>
    <t>Ausländische Herkunft mind. eines Elternteils</t>
  </si>
  <si>
    <t>zu Hause gesprochene Sprache vorrangig nicht deutsch</t>
  </si>
  <si>
    <t>Anteil der Familien mit Transferleistungsbezug</t>
  </si>
  <si>
    <t xml:space="preserve">darunter: </t>
  </si>
  <si>
    <t>Lebenslagen (begonnene Hilfen)</t>
  </si>
  <si>
    <t>unter 10 Jahre</t>
  </si>
  <si>
    <t>10 bis unter 21 Jahre</t>
  </si>
  <si>
    <t>0 bis unter 6 Jahre</t>
  </si>
  <si>
    <t>weitere Altersgruppen</t>
  </si>
  <si>
    <t>Dauer von Vollzeitpflege (beendete Hilfen)</t>
  </si>
  <si>
    <t>männlich (6 bis unter 10)</t>
  </si>
  <si>
    <t>weiblich (6 bis unter 10)</t>
  </si>
  <si>
    <t>männlich (6 bis unter 21)</t>
  </si>
  <si>
    <t>weiblich (6 bis unter 21)</t>
  </si>
  <si>
    <t>6 bis unter 21 Jahre</t>
  </si>
  <si>
    <t>Rheinland</t>
  </si>
  <si>
    <t>Westfalen-Lippe</t>
  </si>
  <si>
    <t>6 bis unter 10 Jahre</t>
  </si>
  <si>
    <t>10 bis unter 14 Jahren</t>
  </si>
  <si>
    <t>HzE insg. (ohne Beratung) Zahl der Kinder</t>
  </si>
  <si>
    <r>
      <t>Ambulante Hilfen gem. §§ 27,2, 29-35 SGB VIII (</t>
    </r>
    <r>
      <rPr>
        <b/>
        <sz val="10"/>
        <rFont val="Arial"/>
        <family val="2"/>
      </rPr>
      <t>Zahl der Hilfen</t>
    </r>
    <r>
      <rPr>
        <sz val="10"/>
        <rFont val="Arial"/>
        <family val="2"/>
      </rPr>
      <t>)</t>
    </r>
  </si>
  <si>
    <r>
      <t>Ambulante Hilfen gem. §§ 27,2, 29-35 SGB VIII  (</t>
    </r>
    <r>
      <rPr>
        <b/>
        <sz val="10"/>
        <rFont val="Arial"/>
        <family val="2"/>
      </rPr>
      <t>Zahl der Kinder</t>
    </r>
    <r>
      <rPr>
        <sz val="10"/>
        <rFont val="Arial"/>
        <family val="2"/>
      </rPr>
      <t>)</t>
    </r>
  </si>
  <si>
    <t>Dauer von Heimerziehung und stationären Hilfen gem. § 27,2 (beendete Hilfen)</t>
  </si>
  <si>
    <t>18 Jahre und älter</t>
  </si>
  <si>
    <t>Jugendamtstyp 1</t>
  </si>
  <si>
    <t>Jugendamtstyp 3</t>
  </si>
  <si>
    <t>Jugendamtstyp 4</t>
  </si>
  <si>
    <t>Jugendamtstyp 5</t>
  </si>
  <si>
    <t>Jugendamtstyp 6</t>
  </si>
  <si>
    <t>Jugendamtstyp 7</t>
  </si>
  <si>
    <t>Jugendamtstyp 8</t>
  </si>
  <si>
    <t>Jugendamtstyp 2</t>
  </si>
  <si>
    <t>Anzahl der Hilfen</t>
  </si>
  <si>
    <t>Jugendamtstyp 9</t>
  </si>
  <si>
    <t>Kreiskennzahl</t>
  </si>
  <si>
    <t>Verl, Stadt</t>
  </si>
  <si>
    <t>(St. = Stadt;</t>
  </si>
  <si>
    <t>Kr. = Kreis)</t>
  </si>
  <si>
    <t>LVR (1) oder LWL (2)</t>
  </si>
  <si>
    <t>Die ursprünglich kreisfreie Stadt Aachen hat mit der Gründung des Kommunalverbandes „Städteregion Aachen“ als regionsangehörige Stadt mit teilweisen Rechten einer kreisfreien Stadt einen Sonderstatus. Für die Ergebnisdarstellung nach den Jugendamtsbezirken wird die Stadt Aachen als kreisfreie Stadt behandelt.</t>
  </si>
  <si>
    <t>Inhaltsverzeichnis</t>
  </si>
  <si>
    <t>Quelle: IT.NRW,  Zusammenstellung und Berechnung Arbeitsstelle Kinder- und Jugendhilfestatistik</t>
  </si>
  <si>
    <t>Tabelle 1</t>
  </si>
  <si>
    <t>Tabelle 2</t>
  </si>
  <si>
    <t>Tabelle 4</t>
  </si>
  <si>
    <t>Tabell 5</t>
  </si>
  <si>
    <t>Tabell 6</t>
  </si>
  <si>
    <t>Tabell 7</t>
  </si>
  <si>
    <t>Tabelle 8</t>
  </si>
  <si>
    <t>Tabelle 9</t>
  </si>
  <si>
    <t>Tabelle 10</t>
  </si>
  <si>
    <t xml:space="preserve">Eckwerte des Leistungsspektrums der Hilfen zur Erziehung in den Jugendämtern Nordrhein-Westfalens </t>
  </si>
  <si>
    <t>Quelle: Zusammenstellung und Berechnung Arbeitsstelle Kinder- und Jugendhilfestatistik</t>
  </si>
  <si>
    <t>Bedburg, Stadt</t>
  </si>
  <si>
    <t>Elsdorf, Stadt</t>
  </si>
  <si>
    <t>Tabelle 11</t>
  </si>
  <si>
    <t>Anteil Allein-
erziehende</t>
  </si>
  <si>
    <t>Sortierung nach Jugendamtstypen und innerhalb der Jugendamtstypen alphabetisch</t>
  </si>
  <si>
    <t>Erziehungs-beratung</t>
  </si>
  <si>
    <t xml:space="preserve">Vollzeit-pflege </t>
  </si>
  <si>
    <t>Heim-erziehung und stationäre Hilfen gem. § 27,2</t>
  </si>
  <si>
    <t>Kreis-kennzahl</t>
  </si>
  <si>
    <t>durch-schnittliche Dauer in Monaten</t>
  </si>
  <si>
    <t>Ambulante Hilfen gem. §§ 27,2; 29-32, 35 SGB VIII (Anzahl der Kinder)</t>
  </si>
  <si>
    <t>Aachen, Stadt</t>
  </si>
  <si>
    <t>Ambulante Hilfen gem. §§ 27,2, 29-32, 35 SGB VIII</t>
  </si>
  <si>
    <t>Hilfen zur Erziehung (ohne Erziehungsberatung) insg. (Zahl der begonnenen Hilfen)</t>
  </si>
  <si>
    <t>Kleve, Kreis</t>
  </si>
  <si>
    <t>Neuss, Kreis</t>
  </si>
  <si>
    <t>Viersen, Kreis</t>
  </si>
  <si>
    <t>Nettetal, Stadt</t>
  </si>
  <si>
    <t>Wesel, Kreis</t>
  </si>
  <si>
    <t>Aachen, Kreis</t>
  </si>
  <si>
    <t>Düren, Kreis</t>
  </si>
  <si>
    <t>Euskirchen, Kreis</t>
  </si>
  <si>
    <t>Heinsberg, Kreis</t>
  </si>
  <si>
    <t>Oberbergischer Kreis</t>
  </si>
  <si>
    <t>Rheinisch-Bergischer Kreis</t>
  </si>
  <si>
    <t>Rhein-Sieg-Kreis</t>
  </si>
  <si>
    <t>Borken, Kreis</t>
  </si>
  <si>
    <t>Coesfeld, Kreis</t>
  </si>
  <si>
    <t>Steinfurt, Kreis</t>
  </si>
  <si>
    <t>Warendorf, Kreis</t>
  </si>
  <si>
    <t>Gütersloh, Kreis</t>
  </si>
  <si>
    <t>Rheda-Wiedenbrück, Stadt</t>
  </si>
  <si>
    <t>Herford, Kreis</t>
  </si>
  <si>
    <t>Höxter, Kreis</t>
  </si>
  <si>
    <t>Lippe, Kreis</t>
  </si>
  <si>
    <t>Minden-Lübbecke, Kreis</t>
  </si>
  <si>
    <t>Paderborn, Kreis</t>
  </si>
  <si>
    <t>Hochsauerlandkreis</t>
  </si>
  <si>
    <t xml:space="preserve">Märkischer Kreis </t>
  </si>
  <si>
    <t>Olpe, Kreis</t>
  </si>
  <si>
    <t>Siegen-Wittgenstein, Kreis</t>
  </si>
  <si>
    <t>Soest, Kreis</t>
  </si>
  <si>
    <t>Unna, Kreis</t>
  </si>
  <si>
    <t>Aachen, krfr. Stadt</t>
  </si>
  <si>
    <t>Die Gemeinde Breckerfeld im Ennepe-Ruhr-Kreis ist die einzige kreisangehörige Gemeinde im Kreis ohne ein eigenes Jugendamt. Da ein Kreisjugendamt nicht mehr besteht, ist das Jugendamt Ennepetal auch für Breckerfeld zuständig.</t>
  </si>
  <si>
    <t>männlich (unter 21 J.)</t>
  </si>
  <si>
    <t>weiblich (10 bis unter 
21 J.)</t>
  </si>
  <si>
    <t>männlich (10 bis unter 
21 J.)</t>
  </si>
  <si>
    <t>Jugendamtstabellen 2015, Datengrundlage für das Hze Berichtswesen NRW 2017</t>
  </si>
  <si>
    <t>Bevölkerung in den Jugendamtsbezirken in Nordrhein-Westfalen 2015</t>
  </si>
  <si>
    <t>Inanspruchnahme von Leistungen der Hilfen zur Erziehung nach Leistungssegmenten in den Jugendamtsbezirken Nordrhein-Westfalens; 2015 (Aufsummierung der am 31.12. eines Jahres andauernden und der innerhalb eines Jahres beendeten Hilfen; Angaben pro 10.000 der unter 21-jährigen Bevölkerung) (Jugendamtsbezirke sind innerhalb der Jugendamtstypen alphabetisch sortiert)</t>
  </si>
  <si>
    <t>Inanspruchnahme von Leistungen der Hilfen zur Erziehung nach Geschlecht und Leistungssegmenten in den Jugendamtsbezirken Nordrhein-Westfalens; 2015 (Aufsummierung der zum 31.12. eines Jahres andauernden und der innerhalb eines Jahres beendeten Leistungen; Angaben pro 10.000 der unter 21-jährigen Bevölkerung) (Jugendamtsbezirke sind innerhalb der Jugendamtstypen alphabetisch sortiert)</t>
  </si>
  <si>
    <t>Lebenslagen von Hilfen zur Erziehung in Anspruch nehmenden jungen Menschen (ohne Erziehungsberatung) in den Jugendamtsbezirken Nordrhein-Westfalens; 2015 (begonnene Hilfen, Angaben absolut und in %) (Jugendamtsbezirke sind innerhalb der Jugendamtstypen alphabetisch sortiert)</t>
  </si>
  <si>
    <t>Eckwerte zur Höhe der Pro-Kopf-Ausgaben der Jugendämter für die Hilfen zur Erziehung (einschl. der Hilfen für junge Volljährige) nach Jugendamtstypen in Nordrhein-Westfalen; 2015 (Angaben pro unter 21-Jährigen)</t>
  </si>
  <si>
    <t>Tabelle 2: Bevölkerung in den Jugendamtsbezirken in Nordrhein-Westfalen 2015</t>
  </si>
  <si>
    <t>(Angaben der Bevölkerungsfortschreibung zum 31.12.2015 basieren auf der Basis des Zensus 2011)</t>
  </si>
  <si>
    <t>Tabelle 6: Inanspruchnahme von Leistungen der Hilfen zur Erziehung nach Geschlecht und Leistungssegmenten in den Jugendamtsbezirken Nordrhein-Westfalens; 2015 (Aufsummierung der zum 31.12. eines Jahres andauernden und der innerhalb eines Jahres beendeten Leistungen; Angaben pro 10.000 der unter 21-jährigen Bevölkerung) (Jugendamtsbezirke sind innerhalb der Jugendamtstypen alphabetisch sortiert)</t>
  </si>
  <si>
    <t>Tabelle 9: Lebenslagen von Hilfen zur Erziehung in Anspruch nehmenden jungen Menschen (ohne Erziehungsberatung) in den Jugendamtsbezirken Nordrhein-Westfalens; 2015 (begonnene Hilfen, Angaben absolut und in %) (Jugendamtsbezirke sind innerhalb der Jugendamtstypen alphabetisch sortiert)</t>
  </si>
  <si>
    <r>
      <t>Jugend-amtstyp [JAT] (2014)</t>
    </r>
    <r>
      <rPr>
        <sz val="10"/>
        <rFont val="Arial"/>
        <family val="2"/>
      </rPr>
      <t xml:space="preserve">
(1-10)</t>
    </r>
  </si>
  <si>
    <t>Strukturtyp (2014) (1-4)</t>
  </si>
  <si>
    <t>Jugendamtstyp 10</t>
  </si>
  <si>
    <t>Jugend-amtstyp [JAT] (2014) 
(1-10)</t>
  </si>
  <si>
    <t>Jugend-amtstyp [JAT] (2014) (1-10)</t>
  </si>
  <si>
    <t>Intensität von ambulanten Hilfen (andauernde Hilfen)</t>
  </si>
  <si>
    <t>durchschnittliche Dauer in FLS pro Woche</t>
  </si>
  <si>
    <r>
      <t>Strukturtyp (1-4)</t>
    </r>
    <r>
      <rPr>
        <sz val="10"/>
        <rFont val="Calibri"/>
        <family val="2"/>
      </rPr>
      <t>³</t>
    </r>
  </si>
  <si>
    <r>
      <t>Jugendamts-typ [JAT] (2014)</t>
    </r>
    <r>
      <rPr>
        <sz val="10"/>
        <rFont val="Calibri"/>
        <family val="2"/>
      </rPr>
      <t xml:space="preserve">¹
</t>
    </r>
    <r>
      <rPr>
        <sz val="10"/>
        <rFont val="Arial"/>
        <family val="2"/>
      </rPr>
      <t>(1-10)²</t>
    </r>
  </si>
  <si>
    <t xml:space="preserve">Siehe zur näheren Erläuterung die Analysen in Tabel, A./Pothmann, J./Fendrich, S.: HzE Bericht 2017, Dortmund 2017. </t>
  </si>
  <si>
    <t xml:space="preserve">1: Kreisfreie Städte; 2: Landkreise; 3: kreisangehörige Jugendämter mit weniger als 50.000 Einwohner(inne)n; 4: kreisangehörige Jugendämter mit 50.000 und mehr Einwohner(inne)n. </t>
  </si>
  <si>
    <t>Tabelle 1: Zuordnungstabelle für die Jugendämter in Nordrhein-Westfalen nach Jugendamtstyp, Belastungsklasse, Strukturtyp und Landesjugendamtsbezirk (alphabetisch sortiert)</t>
  </si>
  <si>
    <t>Strukturtyp (2014) 
(1-4)</t>
  </si>
  <si>
    <t xml:space="preserve">Zusammenfassung der Kreise </t>
  </si>
  <si>
    <t>Tabelle 4: Inanspruchnahme von Leistungen der Hilfen zur Erziehung (ohne Erziehungsberatung) nach Leistungssegmenten in den Jugendamtsbezirken Nordrhein-Westfalens; 2015 (Aufsummierung der am 31.12. eines Jahres andauernden und der innerhalb eines Jahres beendeten Hilfen; Angaben pro 10.000 der unter 21-jährigen Bevölkerung) (Jugendamtsbezirke sind innerhalb der Jugendamtstypen alphabetisch sortiert)</t>
  </si>
  <si>
    <r>
      <t>/</t>
    </r>
    <r>
      <rPr>
        <sz val="10"/>
        <color indexed="8"/>
        <rFont val="Calibri"/>
        <family val="2"/>
      </rPr>
      <t>¹</t>
    </r>
  </si>
  <si>
    <t>Tabelle 10: Dauer von familienersetzenden Hilfen und Intensität von ambulanten Leistungen in den Jugendamtsbezirken Nordrhein-Westfalens; 2015 (andauernde und beendete Hilfen, Anzahl der Hilfen absolut und durchschnittliche Dauer der Leistungen)</t>
  </si>
  <si>
    <t>Tabelle 3b: Leistungen der Hilfen zur Erziehung (ohne Erziehungsberatung) nach Leistungssegmenten in den Jugendamtsbezirken Nordrhein-Westfalens; 2015 (Aufsummierung der zum 31.12. eines Jahres andauernden und der innerhalb eines Jahres beendeten Hilfen; Angaben absolut) (Jugendamtsbezirke sind innerhalb der Jugendamtstypen alphabetisch sortiert)</t>
  </si>
  <si>
    <t>Tabelle 3b</t>
  </si>
  <si>
    <t>Tabelle 3a</t>
  </si>
  <si>
    <t>Leistungen der Hilfen zur Erziehung (ohne Erziehungsberatung) nach Leistungssegmenten in den Jugendamtsbezirken Nordrhein-Westfalens; 2015 (Aufsummierung der zum 31.12. eines Jahres andauernden und der innerhalb eines Jahres beendeten Hilfen; Angaben absolut) (Jugendamtsbezirke sind innerhalb der Jugendamtstypen alphabetisch sortiert)</t>
  </si>
  <si>
    <t>Zuordnungstabelle für die Jugendämter in Nordrhein-Westfalen nach Jugendamtstyp, Belastungsklasse, Strukturtyp und Landesjugendamtsbezirk 
(alphabetisch sortiert)</t>
  </si>
  <si>
    <t>Dauer von familienersetzenden Hilfen und Intensität von ambulanten Leistungen in den Jugendamtsbezirken Nordrhein-Westfalens; 2015 (andauernde und beendete Hilfen, Anzahl der Hilfen absolut und durchschnittliche Dauer der Leistungen)</t>
  </si>
  <si>
    <t xml:space="preserve">Belastungs-klasse 2014 (Grundlage für JAT) </t>
  </si>
  <si>
    <t>10 Jahre und älter</t>
  </si>
  <si>
    <t>Inanspruchnahme pro 10.000 der unter 21-Jährigen</t>
  </si>
  <si>
    <t>HzE insg. (einschl. Beratung) Zahl der Hilfen</t>
  </si>
  <si>
    <t>HzE insg. (einschl. Beratung) Zahl der Kinder</t>
  </si>
  <si>
    <t>Die Daten zum Migrationshintergrund (ausländische Herkunft und die in der Familie gesprochene Sprache) werden für Köln aufgrund einer fehlerhaften Erfassung nicht ausgewiesen. Eine Klärung steht noch aus. Deshalb wird an dieser Stelle auch auf die Ergebnisse für NRW und das Rheinland für die beiden Aufwertungsdimensionen für den Migrationshintergrund verzichtet.</t>
  </si>
  <si>
    <t>Belastungs-klasse 2014 (Grundlage für JAT) 
(1-4)</t>
  </si>
  <si>
    <t>Belastungs-klasse 2014¹ (1-4)²</t>
  </si>
  <si>
    <t>Stationäre Hilfen</t>
  </si>
  <si>
    <t xml:space="preserve">Datenbasis ist das Jahr 2014; siehe zur näheren Erläuterung Tabel, A./Pothmann, J./Fendrich, S.: HzE Bericht 2017, Dortmund 2017. </t>
  </si>
  <si>
    <t>Minimum</t>
  </si>
  <si>
    <t>Maximum</t>
  </si>
  <si>
    <t>Mittelwert</t>
  </si>
  <si>
    <t>Median</t>
  </si>
  <si>
    <t>KS-1 (1)</t>
  </si>
  <si>
    <t>LK-4 (3)</t>
  </si>
  <si>
    <t>Quelle: Forschungsdatenzentrum der Statistischen Ämter des Bundes und der Länder (FDZ): Statistiken der Kinder- und Jugendhilfe – Ausgaben und Einnahmen, 2015; eig. Berechnungen</t>
  </si>
  <si>
    <t>1 Eine Erläuterung zu den Abkürzungen für die Jugendamtstypen findet sich im Anhang des HzE Berichtes 2017.</t>
  </si>
  <si>
    <t>Tabelle 11: Eckwerte zur Höhe der Pro-Kopf-Ausgaben der Jugendämter für die Hilfen zur Erziehung (einschl. der Hilfen für junge Volljährige)  nach Jugendamtstypen in Nordrhein-Westfalen; 2015 (Angaben in EUR pro unter 21-Jährigen)</t>
  </si>
  <si>
    <t>Spannweite</t>
  </si>
  <si>
    <t>KS-2 (2)</t>
  </si>
  <si>
    <t>KGu50-2 (4)</t>
  </si>
  <si>
    <t>KGu50-3 (5)</t>
  </si>
  <si>
    <t>KGu50-4 (6)</t>
  </si>
  <si>
    <t>KGü50-1 (7)</t>
  </si>
  <si>
    <t>KGü50-2 (8)</t>
  </si>
  <si>
    <t>KGü50-3 (9)</t>
  </si>
  <si>
    <t>KGü50-4 (10)</t>
  </si>
  <si>
    <t>N (Anzahl)</t>
  </si>
  <si>
    <t>Inanspruchnahme pro 10.000 der 6 bis unter 21-Jährigen</t>
  </si>
  <si>
    <t>Jugendamt
(St. = Stadt;
Kr. = Kreis)</t>
  </si>
  <si>
    <t>Anmerkung: Der Gesamtwert für die Jugendamtsbezirke weicht um 4 Fälle (Anzahl der Kinder) von dem NRW-Ergebnis der Standardtabellen von IT.NRW ab.</t>
  </si>
  <si>
    <t>Tabelle 5: Inanspruchnahme von Leistungen der Hilfen zur Erziehung nach Altersgruppen und Leistungssegmenten in den Jugendamtsbezirken Nordrhein-Westfalens; 2015 (am 31.12. andauernde Hilfen; Angaben pro 10.000 der altersgleichen Bevölkerung) (Jugendamtsbezirke sind innerhalb der Jugendamtstypen alphabetisch sortiert)</t>
  </si>
  <si>
    <r>
      <t>Jugendamts-
typ</t>
    </r>
    <r>
      <rPr>
        <sz val="12"/>
        <color indexed="8"/>
        <rFont val="Calibri"/>
        <family val="2"/>
      </rPr>
      <t>¹</t>
    </r>
  </si>
  <si>
    <t>Anmerkung: Ergebnisse zu den Jugendamtstypen liegen für diese Auswertung nicht vor.</t>
  </si>
  <si>
    <t>Mettmann, Kreis</t>
  </si>
  <si>
    <t>Rhein-Erft-Kreis</t>
  </si>
  <si>
    <t>Recklinghausen, Kreis</t>
  </si>
  <si>
    <t>Ennepe-Ruhr-Kreis</t>
  </si>
  <si>
    <t>Inanspruchnahme von Leistungen der Hilfen zur Erziehung nach Altersgruppen und Leistungssegmenten in den Jugendamtsbezirken Nordrhein-Westfalens; 2015 (am 31.12. andauernde Hilfen; Angaben pro 10.000 der altersgleichen Bevölkerung) (Jugendamtsbezirke sind innerhalb der Jugendamtstypen alphabetisch sortiert)</t>
  </si>
  <si>
    <t>Leistungen der Hilfen zur Erziehung (einschl. Erziehungsberatung) und der Erziehungsberatung in den Jugendamtsbezirken der Kreise und kreisfreien Städte Nordrhein-Westfalens; 2015 (Aufsummierung der zum 31.12. eines Jahres andauernden und der innerhalb eines Jahres beendeten Hilfen; Angaben absolut, Inanspruchnahme pro 10.000 der unter 21-jährigen Bevölkerung) (Jugendamtsbezirke sind alphabetisch sortiert)</t>
  </si>
  <si>
    <t>Erziehungsberatung (§ 28 SGB VIII) nach Altersgruppen und Geschlecht  in den Jugendamtsbezirken der Kreise und kreisfreien Städte Nordrhein-Westfalens; 2015 (andauernde Hilfen am 31.12; Angaben absolut, Inanspruchnahme pro 10.000 der altersgleichen Bevölkerung) (Jugendamtsbezirke sind alphabetisch sortiert)</t>
  </si>
  <si>
    <t>Eingliederungshilfen (§ 35a SGB VIII) nach Altersgruppen und Geschlecht in den Jugendamtsbezirken Nordrhein-Westfalens; 2015 (Aufsummierung der zum 31.12. eines Jahres andauernden und der innerhalb eines Jahres beendeten Leistungen; Angaben absolut, Inanspruchnahme pro 10.000 der altersgleichen Bevölkerung) (Jugendamtsbezirke sind innerhalb der Jugendamtstypen alphabetisch sortiert)</t>
  </si>
  <si>
    <t>Tabelle 3a: Leistungen der Hilfen zur Erziehung (einschl. Erziehungsberatung) und der Erziehungsberatung in den Jugendamtsbezirken der Kreise und kreisfreien Städte Nordrhein-Westfalens; 2015 (Aufsummierung der zum 31.12. eines Jahres andauernden und der innerhalb eines Jahres beendeten Hilfen; Angaben absolut, Inanspruchnahme pro 10.000 der unter 21-jährigen Bevölkerung) (Jugendamtsbezirke sind alphabetisch sortiert)</t>
  </si>
  <si>
    <t>Tabelle 7: Erziehungsberatung (§ 28 SGB VIII) nach Altersgruppen und Geschlecht  in den Jugendamtsbezirken der Kreise und kreisfreien Städte Nordrhein-Westfalens; 2015 (andauernde Hilfen am 31.12; Angaben absolut, Inanspruchnahme pro 10.000 der altersgleichen Bevölkerung) (Jugendamtsbezirke sind alphabetisch sortiert)</t>
  </si>
  <si>
    <t>Tabelle 8: Eingliederungshilfen (§ 35a SGB VIII) nach Altersgruppen und Geschlecht in den Jugendamtsbezirken Nordrhein-Westfalens; 2015 (Aufsummierung der zum 31.12. eines Jahres andauernden und der innerhalb eines Jahres beendeten Leistungen; Angaben absolut, Inanspruchnahme pro 10.000 der altersgleichen Bevölkerung) (Jugendamtsbezirke sind innerhalb der Jugendamtstypen alphabetisch sortiert)</t>
  </si>
  <si>
    <t>Basisjugendamt</t>
  </si>
  <si>
    <t>2 Vergleichsjugendämter / Jugendamtstyp / Landesjugendamtsbezirk / NRW</t>
  </si>
  <si>
    <t>1. Zuordnung der Jugendämter in Nordrhein-Westfalen nach Jugendamtstyp, Belastungsklasse, Strukturtyp und Landesjugendamtsbezirk</t>
  </si>
  <si>
    <t>Jugendamtstyp</t>
  </si>
  <si>
    <t>-</t>
  </si>
  <si>
    <t>Strukturtyp</t>
  </si>
  <si>
    <t>18 bis unter 21</t>
  </si>
  <si>
    <t>männlich (6 bis u. 10)</t>
  </si>
  <si>
    <t>weiblich (6 bis u. 10)</t>
  </si>
  <si>
    <t>männlich (10 bis u. 21 J.)</t>
  </si>
  <si>
    <t>weiblich (10 bis u. 21 J.)</t>
  </si>
  <si>
    <t>männlich (6 bis u. 21 J.)</t>
  </si>
  <si>
    <t>weiblich (6 bis u. 21 J.)</t>
  </si>
  <si>
    <t>Erziehungsberatung</t>
  </si>
  <si>
    <t>Vollzeitpflege</t>
  </si>
  <si>
    <t>Heimerziehung und stat. Hilfen gem. § 27,2</t>
  </si>
  <si>
    <t>Inanspruchnahme pro 10.000</t>
  </si>
  <si>
    <t>HzE (ohne Erziehungsber.) insg. (Zahl der begonnenen Hilfen)</t>
  </si>
  <si>
    <t>darunter….</t>
  </si>
  <si>
    <t>Anteil Alleinerziehende</t>
  </si>
  <si>
    <t>Dauer von Vollzeitpflege</t>
  </si>
  <si>
    <t>durchschnittliche Dauer in Monaten</t>
  </si>
  <si>
    <t>Dauer von Heimerziehung und stat. Hilfen gem. § 27,2</t>
  </si>
  <si>
    <t>Intensität von amb. Hilfen</t>
  </si>
  <si>
    <t>durch. Dauer in Fachleistungsst. p. Woche</t>
  </si>
  <si>
    <t>Belastungsklasse</t>
  </si>
  <si>
    <t>2. Bevölkerung in den Jugendamtsbezirken in Nordrhein-Westfalen 2015</t>
  </si>
  <si>
    <t>HzE insg. (einschl. EB) Zahl der Kinder</t>
  </si>
  <si>
    <t>Ambulante Hilfen gem. §§ 27,2, 29-35 SGB VIII (Zahl der Hilfen)</t>
  </si>
  <si>
    <t>Ambulante Hilfen gem. §§ 27,2, 29-35 SGB VIII  (Zahl der Kinder)</t>
  </si>
  <si>
    <r>
      <t>3a. Leistungen der Hilfen zur Erziehung (</t>
    </r>
    <r>
      <rPr>
        <b/>
        <u/>
        <sz val="10"/>
        <rFont val="Segoe UI"/>
        <family val="2"/>
      </rPr>
      <t>einschl. Erziehungsberatung</t>
    </r>
    <r>
      <rPr>
        <b/>
        <sz val="10"/>
        <rFont val="Segoe UI"/>
        <family val="2"/>
      </rPr>
      <t>) und der Erziehungsberatung in den Jugendamtsbezirken der Kreise und kreisfreien Städte Nordrhein-Westfalens; 2015 (Aufsummierung der zum 31.12. eines Jahres andauernden und der innerhalb eines Jahres beendeten Hilfen; Angaben absolut, Inanspruchnahme pro 10.000 der unter 21-jährigen Bevölkerung)</t>
    </r>
  </si>
  <si>
    <t>3b. Leistungen der Hilfen zur Erziehung (ohne Erziehungsberatung) nach Leistungssegmenten in den Jugendamtsbezirken Nordrhein-Westfalens; 2015 (Aufsummierung der zum 31.12. eines Jahres andauernden und der innerhalb eines Jahres beendeten Hilfen; Angaben absolut)</t>
  </si>
  <si>
    <t>4. Inanspruchnahme von Leistungen der Hilfen zur Erziehung (ohne Erziehungsberatung) nach Leistungssegmenten in den Jugendamtsbezirken Nordrhein-Westfalens; 2015 (Aufsummierung der am 31.12. eines Jahres andauernden und der innerhalb eines Jahres beendeten Hilfen; Angaben pro 10.000 der unter 21-jährigen Bevölkerung)</t>
  </si>
  <si>
    <t>5. Inanspruchnahme von Leistungen der Hilfen zur Erziehung nach Altersgruppen und Leistungssegmenten in den Jugendamtsbezirken Nordrhein-Westfalens; 2015 (am 31.12. andauernde Hilfen; Angaben pro 10.000 der altersgleichen Bevölkerung)</t>
  </si>
  <si>
    <t>Rückfragen/Anregungen zum Excel-Tool an:
thomas.fink@lwl.org</t>
  </si>
  <si>
    <t xml:space="preserve">6. Inanspruchnahme von Leistungen der Hilfen zur Erziehung nach Geschlecht und Leistungssegmenten in den Jugendamtsbezirken Nordrhein-Westfalens; 2015 (Aufsummierung der zum 31.12. eines Jahres andauernden und der innerhalb eines Jahres beendeten Leistungen; Angaben pro 10.000 der unter 21-jährigen Bevölkerung) </t>
  </si>
  <si>
    <t>7. Erziehungsberatung (§ 28 SGB VIII) nach Altersgruppen und Geschlecht  in den Jugendamtsbezirken der Kreise und kreisfreien Städte Nordrhein-Westfalens; 2015 (andauernde Hilfen am 31.12; Angaben absolut, Inanspruchnahme pro 10.000 der altersgleichen Bevölkerung)</t>
  </si>
  <si>
    <t xml:space="preserve">8. Eingliederungshilfen (§ 35a SGB VIII) nach Altersgruppen und Geschlecht in den Jugendamtsbezirken Nordrhein-Westfalens; 2015 (Aufsummierung der zum 31.12. eines Jahres andauernden und der innerhalb eines Jahres beendeten Leistungen; Angaben absolut, Inanspruchnahme pro 10.000 der altersgleichen Bevölkerung) </t>
  </si>
  <si>
    <t xml:space="preserve">9. Lebenslagen von Hilfen zur Erziehung in Anspruch nehmenden jungen Menschen (ohne Erziehungsberatung) in den Jugendamtsbezirken Nordrhein-Westfalens; 2015 (begonnene Hilfen, Angaben absolut und in %) </t>
  </si>
  <si>
    <t>10. Dauer von familienersetzenden Hilfen und Intensität von ambulanten Leistungen in den Jugendamtsbezirken Nordrhein-Westfalens; 2015 (andauernde und beendete Hilfen, Anzahl der Hilfen absolut und durchschnittliche Dauer der Leistungen)</t>
  </si>
  <si>
    <t>HzE insg. (einschl. EB) Zahl der Hilfen</t>
  </si>
  <si>
    <t>HzE insg (ohne Beratung) Zahl der Hilfen</t>
  </si>
</sst>
</file>

<file path=xl/styles.xml><?xml version="1.0" encoding="utf-8"?>
<styleSheet xmlns="http://schemas.openxmlformats.org/spreadsheetml/2006/main">
  <numFmts count="8">
    <numFmt numFmtId="164" formatCode="0.0"/>
    <numFmt numFmtId="165" formatCode="###0"/>
    <numFmt numFmtId="166" formatCode="#,##0.0"/>
    <numFmt numFmtId="167" formatCode="##\ ##"/>
    <numFmt numFmtId="168" formatCode="##\ ##\ #"/>
    <numFmt numFmtId="169" formatCode="##\ ##\ ##"/>
    <numFmt numFmtId="170" formatCode="##\ ##\ ##\ ###"/>
    <numFmt numFmtId="171" formatCode="\5######"/>
  </numFmts>
  <fonts count="5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Arial"/>
      <family val="2"/>
    </font>
    <font>
      <b/>
      <sz val="11"/>
      <name val="Times New Roman"/>
      <family val="1"/>
    </font>
    <font>
      <sz val="11"/>
      <name val="Times New Roman"/>
      <family val="1"/>
    </font>
    <font>
      <b/>
      <sz val="14"/>
      <name val="Times New Roman"/>
      <family val="1"/>
    </font>
    <font>
      <b/>
      <sz val="8"/>
      <name val="Times New Roman"/>
      <family val="1"/>
    </font>
    <font>
      <b/>
      <sz val="10"/>
      <name val="Arial"/>
      <family val="2"/>
    </font>
    <font>
      <sz val="10"/>
      <name val="Arial"/>
      <family val="2"/>
    </font>
    <font>
      <sz val="10"/>
      <color indexed="8"/>
      <name val="Arial"/>
      <family val="2"/>
    </font>
    <font>
      <b/>
      <sz val="10"/>
      <color indexed="8"/>
      <name val="Arial"/>
      <family val="2"/>
    </font>
    <font>
      <sz val="10"/>
      <name val="Arial"/>
      <family val="2"/>
    </font>
    <font>
      <sz val="11"/>
      <color rgb="FF006100"/>
      <name val="Calibri"/>
      <family val="2"/>
      <scheme val="minor"/>
    </font>
    <font>
      <sz val="11"/>
      <name val="Calibri"/>
      <family val="2"/>
    </font>
    <font>
      <sz val="10"/>
      <name val="MetaNormalLF-Roman"/>
    </font>
    <font>
      <sz val="11"/>
      <name val="Arial"/>
      <family val="2"/>
    </font>
    <font>
      <sz val="10"/>
      <name val="Arial"/>
      <family val="2"/>
    </font>
    <font>
      <b/>
      <sz val="16"/>
      <name val="Arial"/>
      <family val="2"/>
    </font>
    <font>
      <sz val="10"/>
      <name val="Arial"/>
      <family val="2"/>
    </font>
    <font>
      <sz val="9"/>
      <name val="Arial"/>
      <family val="2"/>
    </font>
    <font>
      <b/>
      <sz val="14"/>
      <name val="Arial"/>
      <family val="2"/>
    </font>
    <font>
      <b/>
      <sz val="12"/>
      <name val="Arial"/>
      <family val="2"/>
    </font>
    <font>
      <i/>
      <sz val="9"/>
      <name val="Arial"/>
      <family val="2"/>
    </font>
    <font>
      <b/>
      <i/>
      <sz val="14"/>
      <name val="Arial"/>
      <family val="2"/>
    </font>
    <font>
      <sz val="8"/>
      <name val="Arial"/>
      <family val="2"/>
    </font>
    <font>
      <sz val="10"/>
      <name val="Calibri"/>
      <family val="2"/>
    </font>
    <font>
      <sz val="10"/>
      <color indexed="8"/>
      <name val="Calibri"/>
      <family val="2"/>
    </font>
    <font>
      <sz val="10"/>
      <color rgb="FFFF0000"/>
      <name val="Arial"/>
      <family val="2"/>
    </font>
    <font>
      <sz val="9"/>
      <name val="Futura Lt BT"/>
      <family val="2"/>
    </font>
    <font>
      <i/>
      <sz val="10"/>
      <name val="Arial"/>
      <family val="2"/>
    </font>
    <font>
      <sz val="12"/>
      <color indexed="8"/>
      <name val="Arial"/>
      <family val="2"/>
    </font>
    <font>
      <sz val="12"/>
      <color indexed="8"/>
      <name val="Calibri"/>
      <family val="2"/>
    </font>
    <font>
      <b/>
      <sz val="9"/>
      <color indexed="81"/>
      <name val="Tahoma"/>
      <charset val="1"/>
    </font>
    <font>
      <u/>
      <sz val="10"/>
      <color theme="10"/>
      <name val="Arial"/>
      <family val="2"/>
    </font>
    <font>
      <sz val="10"/>
      <name val="Segoe UI"/>
      <family val="2"/>
    </font>
    <font>
      <b/>
      <sz val="10"/>
      <name val="Segoe UI"/>
      <family val="2"/>
    </font>
    <font>
      <sz val="9"/>
      <color indexed="81"/>
      <name val="Segoe UI"/>
      <family val="2"/>
    </font>
    <font>
      <b/>
      <u/>
      <sz val="10"/>
      <name val="Segoe UI"/>
      <family val="2"/>
    </font>
    <font>
      <sz val="9"/>
      <color indexed="81"/>
      <name val="Tahoma"/>
      <family val="2"/>
    </font>
    <font>
      <b/>
      <sz val="9"/>
      <color indexed="8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22"/>
      </left>
      <right style="thin">
        <color indexed="64"/>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3314">
    <xf numFmtId="0" fontId="0" fillId="0" borderId="0"/>
    <xf numFmtId="0" fontId="25" fillId="0" borderId="0"/>
    <xf numFmtId="0" fontId="18"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167" fontId="29" fillId="0" borderId="1">
      <alignment horizontal="left"/>
    </xf>
    <xf numFmtId="167" fontId="28" fillId="0" borderId="1">
      <alignment horizontal="left"/>
    </xf>
    <xf numFmtId="167" fontId="28" fillId="0" borderId="1">
      <alignment horizontal="left"/>
    </xf>
    <xf numFmtId="167" fontId="28" fillId="0" borderId="1">
      <alignment horizontal="left"/>
    </xf>
    <xf numFmtId="167" fontId="28" fillId="0" borderId="1">
      <alignment horizontal="left"/>
    </xf>
    <xf numFmtId="167" fontId="17" fillId="0" borderId="1">
      <alignment horizontal="left"/>
    </xf>
    <xf numFmtId="167" fontId="29" fillId="0" borderId="1">
      <alignment horizontal="left"/>
    </xf>
    <xf numFmtId="167" fontId="29" fillId="0" borderId="1">
      <alignment horizontal="left"/>
    </xf>
    <xf numFmtId="167" fontId="29" fillId="0" borderId="1">
      <alignment horizontal="left"/>
    </xf>
    <xf numFmtId="167" fontId="29" fillId="0" borderId="1">
      <alignment horizontal="left"/>
    </xf>
    <xf numFmtId="167" fontId="29" fillId="0" borderId="1">
      <alignment horizontal="left"/>
    </xf>
    <xf numFmtId="167" fontId="29" fillId="0" borderId="1">
      <alignment horizontal="left"/>
    </xf>
    <xf numFmtId="167" fontId="29" fillId="0" borderId="1">
      <alignment horizontal="left"/>
    </xf>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168" fontId="29" fillId="0" borderId="1">
      <alignment horizontal="left"/>
    </xf>
    <xf numFmtId="168" fontId="28" fillId="0" borderId="1">
      <alignment horizontal="left"/>
    </xf>
    <xf numFmtId="168" fontId="28" fillId="0" borderId="1">
      <alignment horizontal="left"/>
    </xf>
    <xf numFmtId="168" fontId="28" fillId="0" borderId="1">
      <alignment horizontal="left"/>
    </xf>
    <xf numFmtId="168" fontId="28" fillId="0" borderId="1">
      <alignment horizontal="left"/>
    </xf>
    <xf numFmtId="168" fontId="17" fillId="0" borderId="1">
      <alignment horizontal="left"/>
    </xf>
    <xf numFmtId="168" fontId="29" fillId="0" borderId="1">
      <alignment horizontal="left"/>
    </xf>
    <xf numFmtId="168" fontId="29" fillId="0" borderId="1">
      <alignment horizontal="left"/>
    </xf>
    <xf numFmtId="168" fontId="29" fillId="0" borderId="1">
      <alignment horizontal="left"/>
    </xf>
    <xf numFmtId="168" fontId="29" fillId="0" borderId="1">
      <alignment horizontal="left"/>
    </xf>
    <xf numFmtId="168" fontId="29" fillId="0" borderId="1">
      <alignment horizontal="left"/>
    </xf>
    <xf numFmtId="168" fontId="29" fillId="0" borderId="1">
      <alignment horizontal="left"/>
    </xf>
    <xf numFmtId="168" fontId="29" fillId="0" borderId="1">
      <alignment horizontal="left"/>
    </xf>
    <xf numFmtId="169" fontId="29" fillId="0" borderId="1">
      <alignment horizontal="left"/>
    </xf>
    <xf numFmtId="169" fontId="28" fillId="0" borderId="1">
      <alignment horizontal="left"/>
    </xf>
    <xf numFmtId="169" fontId="28" fillId="0" borderId="1">
      <alignment horizontal="left"/>
    </xf>
    <xf numFmtId="169" fontId="28" fillId="0" borderId="1">
      <alignment horizontal="left"/>
    </xf>
    <xf numFmtId="169" fontId="28" fillId="0" borderId="1">
      <alignment horizontal="left"/>
    </xf>
    <xf numFmtId="169" fontId="17" fillId="0" borderId="1">
      <alignment horizontal="left"/>
    </xf>
    <xf numFmtId="169" fontId="29" fillId="0" borderId="1">
      <alignment horizontal="left"/>
    </xf>
    <xf numFmtId="169" fontId="29" fillId="0" borderId="1">
      <alignment horizontal="left"/>
    </xf>
    <xf numFmtId="169" fontId="29" fillId="0" borderId="1">
      <alignment horizontal="left"/>
    </xf>
    <xf numFmtId="169" fontId="29" fillId="0" borderId="1">
      <alignment horizontal="left"/>
    </xf>
    <xf numFmtId="169" fontId="29" fillId="0" borderId="1">
      <alignment horizontal="left"/>
    </xf>
    <xf numFmtId="169" fontId="29" fillId="0" borderId="1">
      <alignment horizontal="left"/>
    </xf>
    <xf numFmtId="169" fontId="29" fillId="0" borderId="1">
      <alignment horizontal="left"/>
    </xf>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70" fontId="29" fillId="0" borderId="1">
      <alignment horizontal="left"/>
    </xf>
    <xf numFmtId="170" fontId="28" fillId="0" borderId="1">
      <alignment horizontal="left"/>
    </xf>
    <xf numFmtId="170" fontId="28" fillId="0" borderId="1">
      <alignment horizontal="left"/>
    </xf>
    <xf numFmtId="170" fontId="28" fillId="0" borderId="1">
      <alignment horizontal="left"/>
    </xf>
    <xf numFmtId="170" fontId="28" fillId="0" borderId="1">
      <alignment horizontal="left"/>
    </xf>
    <xf numFmtId="170" fontId="17" fillId="0" borderId="1">
      <alignment horizontal="left"/>
    </xf>
    <xf numFmtId="170" fontId="29" fillId="0" borderId="1">
      <alignment horizontal="left"/>
    </xf>
    <xf numFmtId="170" fontId="29" fillId="0" borderId="1">
      <alignment horizontal="left"/>
    </xf>
    <xf numFmtId="170" fontId="29" fillId="0" borderId="1">
      <alignment horizontal="left"/>
    </xf>
    <xf numFmtId="170" fontId="29" fillId="0" borderId="1">
      <alignment horizontal="left"/>
    </xf>
    <xf numFmtId="170" fontId="29" fillId="0" borderId="1">
      <alignment horizontal="left"/>
    </xf>
    <xf numFmtId="170" fontId="29" fillId="0" borderId="1">
      <alignment horizontal="left"/>
    </xf>
    <xf numFmtId="170" fontId="29" fillId="0" borderId="1">
      <alignment horizontal="left"/>
    </xf>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16" applyNumberFormat="0" applyAlignment="0" applyProtection="0"/>
    <xf numFmtId="0" fontId="29" fillId="20" borderId="16" applyNumberFormat="0" applyAlignment="0" applyProtection="0"/>
    <xf numFmtId="0" fontId="29" fillId="20" borderId="16" applyNumberFormat="0" applyAlignment="0" applyProtection="0"/>
    <xf numFmtId="0" fontId="29" fillId="20" borderId="17" applyNumberFormat="0" applyAlignment="0" applyProtection="0"/>
    <xf numFmtId="0" fontId="29" fillId="20" borderId="17" applyNumberFormat="0" applyAlignment="0" applyProtection="0"/>
    <xf numFmtId="0" fontId="29" fillId="20" borderId="17" applyNumberFormat="0" applyAlignment="0" applyProtection="0"/>
    <xf numFmtId="0" fontId="29" fillId="7" borderId="17" applyNumberFormat="0" applyAlignment="0" applyProtection="0"/>
    <xf numFmtId="0" fontId="29" fillId="7" borderId="17" applyNumberFormat="0" applyAlignment="0" applyProtection="0"/>
    <xf numFmtId="0" fontId="29" fillId="7" borderId="17" applyNumberFormat="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19" applyNumberFormat="0" applyFont="0" applyAlignment="0" applyProtection="0"/>
    <xf numFmtId="0" fontId="29" fillId="22" borderId="19" applyNumberFormat="0" applyFont="0" applyAlignment="0" applyProtection="0"/>
    <xf numFmtId="0" fontId="29" fillId="22" borderId="19" applyNumberFormat="0" applyFont="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9" fillId="0" borderId="0"/>
    <xf numFmtId="0" fontId="30" fillId="0" borderId="0"/>
    <xf numFmtId="0" fontId="28" fillId="0" borderId="0"/>
    <xf numFmtId="0" fontId="29" fillId="0" borderId="0"/>
    <xf numFmtId="0" fontId="29" fillId="0" borderId="0"/>
    <xf numFmtId="0" fontId="28" fillId="0" borderId="0"/>
    <xf numFmtId="0" fontId="28" fillId="0" borderId="0"/>
    <xf numFmtId="0" fontId="28" fillId="0" borderId="0"/>
    <xf numFmtId="0" fontId="28" fillId="0" borderId="0"/>
    <xf numFmtId="0" fontId="30"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28" fillId="0" borderId="0"/>
    <xf numFmtId="0" fontId="28" fillId="0" borderId="0"/>
    <xf numFmtId="0" fontId="28" fillId="0" borderId="0"/>
    <xf numFmtId="0" fontId="28" fillId="0" borderId="0"/>
    <xf numFmtId="0" fontId="29" fillId="0" borderId="0" applyNumberFormat="0" applyFill="0" applyBorder="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2" applyNumberFormat="0" applyFill="0" applyAlignment="0" applyProtection="0"/>
    <xf numFmtId="0" fontId="29" fillId="0" borderId="22" applyNumberFormat="0" applyFill="0" applyAlignment="0" applyProtection="0"/>
    <xf numFmtId="0" fontId="29" fillId="0" borderId="2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23"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23" borderId="24" applyNumberFormat="0" applyAlignment="0" applyProtection="0"/>
    <xf numFmtId="0" fontId="29" fillId="23" borderId="24" applyNumberFormat="0" applyAlignment="0" applyProtection="0"/>
    <xf numFmtId="0" fontId="29" fillId="23" borderId="24" applyNumberFormat="0" applyAlignment="0" applyProtection="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5" fillId="0" borderId="0"/>
    <xf numFmtId="0" fontId="14"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3" fillId="0" borderId="0"/>
    <xf numFmtId="0" fontId="18" fillId="0" borderId="0"/>
    <xf numFmtId="0" fontId="13" fillId="0" borderId="0"/>
    <xf numFmtId="0" fontId="1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3" fillId="0" borderId="0"/>
    <xf numFmtId="0" fontId="13" fillId="0" borderId="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2"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2" fillId="0" borderId="0"/>
    <xf numFmtId="0" fontId="18" fillId="0" borderId="0"/>
    <xf numFmtId="0" fontId="12" fillId="0" borderId="0"/>
    <xf numFmtId="0" fontId="12" fillId="0" borderId="0"/>
    <xf numFmtId="0" fontId="18" fillId="0" borderId="0"/>
    <xf numFmtId="0" fontId="18" fillId="0" borderId="0"/>
    <xf numFmtId="0" fontId="12" fillId="0" borderId="0"/>
    <xf numFmtId="0" fontId="18" fillId="0" borderId="0"/>
    <xf numFmtId="0" fontId="18" fillId="0" borderId="0"/>
    <xf numFmtId="0" fontId="18"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pplyNumberFormat="0" applyFont="0" applyFill="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2" fillId="0" borderId="0"/>
    <xf numFmtId="0" fontId="12" fillId="0" borderId="0"/>
    <xf numFmtId="0" fontId="18" fillId="0" borderId="0"/>
    <xf numFmtId="0" fontId="12"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2" fillId="0" borderId="0"/>
    <xf numFmtId="0" fontId="18" fillId="0" borderId="0"/>
    <xf numFmtId="0" fontId="12" fillId="0" borderId="0"/>
    <xf numFmtId="0" fontId="12" fillId="0" borderId="0"/>
    <xf numFmtId="0" fontId="12" fillId="0" borderId="0"/>
    <xf numFmtId="0" fontId="12" fillId="0" borderId="0"/>
    <xf numFmtId="0" fontId="18" fillId="0" borderId="0" applyNumberFormat="0" applyFont="0" applyFill="0" applyBorder="0" applyAlignment="0" applyProtection="0"/>
    <xf numFmtId="0" fontId="12"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0" fillId="0" borderId="0"/>
    <xf numFmtId="0" fontId="32" fillId="0" borderId="0"/>
    <xf numFmtId="0" fontId="32" fillId="0" borderId="0"/>
    <xf numFmtId="0" fontId="18" fillId="0" borderId="0"/>
    <xf numFmtId="0" fontId="10" fillId="0" borderId="0"/>
    <xf numFmtId="0" fontId="18" fillId="0" borderId="0"/>
    <xf numFmtId="0" fontId="3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9" fillId="0" borderId="0"/>
    <xf numFmtId="0" fontId="32" fillId="0" borderId="0"/>
    <xf numFmtId="0" fontId="32"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32" fillId="0" borderId="0" applyNumberFormat="0" applyFont="0" applyFill="0" applyBorder="0" applyAlignment="0" applyProtection="0"/>
    <xf numFmtId="0" fontId="32" fillId="0" borderId="0"/>
    <xf numFmtId="0" fontId="32" fillId="0" borderId="0" applyNumberFormat="0" applyFont="0" applyFill="0" applyBorder="0" applyAlignment="0" applyProtection="0"/>
    <xf numFmtId="0" fontId="9" fillId="0" borderId="0"/>
    <xf numFmtId="0" fontId="32" fillId="0" borderId="0" applyNumberFormat="0" applyFont="0" applyFill="0" applyBorder="0" applyAlignment="0" applyProtection="0"/>
    <xf numFmtId="0" fontId="9" fillId="0" borderId="0"/>
    <xf numFmtId="0" fontId="9" fillId="0" borderId="0"/>
    <xf numFmtId="0" fontId="32"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32" fillId="0" borderId="0" applyNumberFormat="0" applyFont="0" applyFill="0" applyBorder="0" applyAlignment="0" applyProtection="0"/>
    <xf numFmtId="0" fontId="18" fillId="0" borderId="0"/>
    <xf numFmtId="0" fontId="9" fillId="0" borderId="0"/>
    <xf numFmtId="0" fontId="9" fillId="0" borderId="0"/>
    <xf numFmtId="0" fontId="18" fillId="0" borderId="0" applyNumberFormat="0" applyFont="0" applyFill="0" applyBorder="0" applyAlignment="0" applyProtection="0"/>
    <xf numFmtId="0" fontId="9" fillId="0" borderId="0"/>
    <xf numFmtId="0" fontId="9" fillId="0" borderId="0"/>
    <xf numFmtId="0" fontId="9" fillId="0" borderId="0"/>
    <xf numFmtId="0" fontId="32" fillId="0" borderId="0"/>
    <xf numFmtId="0" fontId="9" fillId="0" borderId="0"/>
    <xf numFmtId="0" fontId="18" fillId="0" borderId="0"/>
    <xf numFmtId="0" fontId="18" fillId="0" borderId="0"/>
    <xf numFmtId="0" fontId="32" fillId="0" borderId="0" applyNumberFormat="0" applyFont="0" applyFill="0" applyBorder="0" applyAlignment="0" applyProtection="0"/>
    <xf numFmtId="0" fontId="32" fillId="0" borderId="0" applyNumberFormat="0" applyFont="0" applyFill="0" applyBorder="0" applyAlignment="0" applyProtection="0"/>
    <xf numFmtId="0" fontId="18" fillId="0" borderId="0"/>
    <xf numFmtId="0" fontId="18" fillId="0" borderId="0"/>
    <xf numFmtId="0" fontId="1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8" fillId="0" borderId="0"/>
    <xf numFmtId="0" fontId="18" fillId="0" borderId="0" applyNumberFormat="0" applyFont="0" applyFill="0" applyBorder="0" applyAlignment="0" applyProtection="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xf numFmtId="0" fontId="8" fillId="0" borderId="0"/>
    <xf numFmtId="0" fontId="18" fillId="0" borderId="0"/>
    <xf numFmtId="0" fontId="7" fillId="0" borderId="0"/>
    <xf numFmtId="0" fontId="7" fillId="0" borderId="0"/>
    <xf numFmtId="0" fontId="7" fillId="0" borderId="0"/>
    <xf numFmtId="0" fontId="6" fillId="0" borderId="0"/>
    <xf numFmtId="0" fontId="6"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pplyNumberFormat="0" applyFill="0" applyBorder="0" applyAlignment="0" applyProtection="0"/>
  </cellStyleXfs>
  <cellXfs count="425">
    <xf numFmtId="0" fontId="0" fillId="0" borderId="0" xfId="0"/>
    <xf numFmtId="0" fontId="17" fillId="0" borderId="0" xfId="0" applyFont="1"/>
    <xf numFmtId="0" fontId="17" fillId="0" borderId="0" xfId="0" applyFont="1" applyAlignment="1">
      <alignment horizontal="left" vertical="center" wrapText="1"/>
    </xf>
    <xf numFmtId="0" fontId="17" fillId="0" borderId="0" xfId="0" applyFont="1" applyAlignment="1">
      <alignment horizontal="center"/>
    </xf>
    <xf numFmtId="0" fontId="17" fillId="0" borderId="0" xfId="0" applyFont="1" applyBorder="1"/>
    <xf numFmtId="0" fontId="21" fillId="0" borderId="0" xfId="0" applyFont="1" applyAlignment="1">
      <alignment horizontal="left"/>
    </xf>
    <xf numFmtId="0" fontId="22" fillId="0" borderId="0" xfId="0" applyFont="1"/>
    <xf numFmtId="0" fontId="24" fillId="0" borderId="1" xfId="0" applyFont="1" applyBorder="1" applyAlignment="1">
      <alignment horizontal="center" vertical="top" wrapText="1"/>
    </xf>
    <xf numFmtId="3" fontId="17" fillId="0" borderId="0" xfId="0" applyNumberFormat="1" applyFont="1"/>
    <xf numFmtId="0" fontId="23" fillId="0" borderId="0" xfId="0" applyFont="1" applyFill="1"/>
    <xf numFmtId="49" fontId="0" fillId="0" borderId="1" xfId="0" applyNumberFormat="1" applyFill="1" applyBorder="1" applyAlignment="1">
      <alignment horizontal="center" wrapText="1"/>
    </xf>
    <xf numFmtId="49" fontId="24" fillId="0" borderId="1" xfId="0" applyNumberFormat="1" applyFont="1" applyFill="1" applyBorder="1" applyAlignment="1">
      <alignment horizontal="center" wrapText="1"/>
    </xf>
    <xf numFmtId="49" fontId="23" fillId="0" borderId="0" xfId="0" applyNumberFormat="1" applyFont="1" applyFill="1"/>
    <xf numFmtId="0" fontId="0" fillId="0" borderId="0" xfId="0" applyFill="1" applyAlignment="1">
      <alignment horizontal="center" vertical="top" wrapText="1"/>
    </xf>
    <xf numFmtId="0" fontId="0" fillId="0" borderId="0" xfId="0"/>
    <xf numFmtId="49" fontId="18" fillId="0" borderId="1" xfId="0" applyNumberFormat="1" applyFont="1" applyFill="1" applyBorder="1" applyAlignment="1">
      <alignment horizontal="center" wrapText="1"/>
    </xf>
    <xf numFmtId="165" fontId="23" fillId="0" borderId="0" xfId="0" applyNumberFormat="1" applyFont="1" applyFill="1"/>
    <xf numFmtId="165" fontId="23" fillId="0" borderId="0" xfId="0" applyNumberFormat="1" applyFont="1" applyFill="1" applyBorder="1"/>
    <xf numFmtId="0" fontId="17" fillId="0" borderId="0" xfId="0" applyFont="1" applyFill="1"/>
    <xf numFmtId="0" fontId="18" fillId="0" borderId="1" xfId="0" applyFont="1" applyFill="1" applyBorder="1" applyAlignment="1">
      <alignment horizontal="center" vertical="top" wrapText="1"/>
    </xf>
    <xf numFmtId="0" fontId="24" fillId="0" borderId="0" xfId="0" applyFont="1" applyBorder="1" applyAlignment="1">
      <alignment horizontal="center" vertical="top" wrapText="1"/>
    </xf>
    <xf numFmtId="0" fontId="17" fillId="0" borderId="0" xfId="0" applyFont="1" applyFill="1" applyBorder="1"/>
    <xf numFmtId="0" fontId="0" fillId="0" borderId="0" xfId="0" applyBorder="1" applyAlignment="1">
      <alignment horizontal="center" vertical="top" wrapText="1"/>
    </xf>
    <xf numFmtId="0" fontId="18" fillId="0" borderId="0" xfId="0" applyFont="1" applyFill="1" applyBorder="1" applyAlignment="1">
      <alignment horizontal="center" vertical="top" wrapText="1"/>
    </xf>
    <xf numFmtId="3" fontId="17" fillId="0" borderId="0" xfId="0" applyNumberFormat="1" applyFont="1" applyBorder="1"/>
    <xf numFmtId="3" fontId="0" fillId="0" borderId="0" xfId="0" applyNumberFormat="1" applyFont="1" applyBorder="1"/>
    <xf numFmtId="165" fontId="0" fillId="0" borderId="0" xfId="0" applyNumberFormat="1" applyFill="1"/>
    <xf numFmtId="1" fontId="0" fillId="0" borderId="0" xfId="0" applyNumberFormat="1" applyFill="1"/>
    <xf numFmtId="3" fontId="0" fillId="0" borderId="0" xfId="0" applyNumberFormat="1" applyFill="1"/>
    <xf numFmtId="0" fontId="17" fillId="0" borderId="0" xfId="0" applyFont="1"/>
    <xf numFmtId="0" fontId="21" fillId="0" borderId="0" xfId="0" applyFont="1" applyAlignment="1">
      <alignment horizontal="left"/>
    </xf>
    <xf numFmtId="0" fontId="17" fillId="0" borderId="0" xfId="0" applyFont="1" applyAlignment="1">
      <alignment horizontal="left" vertical="center" wrapText="1"/>
    </xf>
    <xf numFmtId="0" fontId="17" fillId="0" borderId="0" xfId="0" applyFont="1" applyAlignment="1">
      <alignment horizontal="center"/>
    </xf>
    <xf numFmtId="0" fontId="20" fillId="0" borderId="0" xfId="0" applyFont="1"/>
    <xf numFmtId="0" fontId="19" fillId="0" borderId="1" xfId="0" applyFont="1" applyBorder="1" applyAlignment="1">
      <alignment horizontal="center" vertical="center" wrapText="1"/>
    </xf>
    <xf numFmtId="0" fontId="18" fillId="0" borderId="1" xfId="0" applyFont="1" applyBorder="1" applyAlignment="1">
      <alignment horizontal="center" vertical="top" wrapText="1"/>
    </xf>
    <xf numFmtId="0" fontId="0" fillId="0" borderId="1" xfId="0" applyBorder="1" applyAlignment="1">
      <alignment horizontal="center" vertical="top" wrapText="1"/>
    </xf>
    <xf numFmtId="0" fontId="19" fillId="0" borderId="1" xfId="0" applyFont="1" applyBorder="1" applyAlignment="1">
      <alignment horizontal="center" vertical="center" wrapText="1"/>
    </xf>
    <xf numFmtId="0" fontId="18"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0" xfId="0"/>
    <xf numFmtId="0" fontId="0" fillId="0" borderId="0" xfId="0" applyFill="1"/>
    <xf numFmtId="0" fontId="17" fillId="0" borderId="0" xfId="0" applyFont="1" applyFill="1"/>
    <xf numFmtId="0" fontId="33" fillId="0" borderId="0" xfId="0" applyFont="1" applyFill="1"/>
    <xf numFmtId="0" fontId="0" fillId="0" borderId="0" xfId="0" applyFill="1" applyBorder="1"/>
    <xf numFmtId="0" fontId="18" fillId="0" borderId="1" xfId="0" applyFont="1" applyBorder="1" applyAlignment="1">
      <alignment horizontal="center" vertical="top" wrapText="1"/>
    </xf>
    <xf numFmtId="0" fontId="0" fillId="0" borderId="1" xfId="0" applyBorder="1" applyAlignment="1">
      <alignment horizontal="center" vertical="top" wrapText="1"/>
    </xf>
    <xf numFmtId="0" fontId="24" fillId="0" borderId="11" xfId="0" applyFont="1" applyBorder="1" applyAlignment="1">
      <alignment horizontal="center" vertical="top" wrapText="1"/>
    </xf>
    <xf numFmtId="0" fontId="22" fillId="0" borderId="0" xfId="0" applyFont="1" applyFill="1"/>
    <xf numFmtId="0" fontId="17" fillId="0" borderId="0" xfId="0" applyFont="1" applyFill="1" applyAlignment="1">
      <alignment horizontal="center"/>
    </xf>
    <xf numFmtId="0" fontId="36" fillId="0" borderId="0" xfId="0" applyFont="1" applyAlignment="1">
      <alignment horizontal="left"/>
    </xf>
    <xf numFmtId="0" fontId="26" fillId="0" borderId="0" xfId="1" applyFont="1" applyFill="1" applyBorder="1" applyAlignment="1">
      <alignment wrapText="1"/>
    </xf>
    <xf numFmtId="3" fontId="18" fillId="0" borderId="0" xfId="0" applyNumberFormat="1" applyFont="1" applyFill="1" applyBorder="1" applyAlignment="1">
      <alignment vertical="center"/>
    </xf>
    <xf numFmtId="49" fontId="0" fillId="0" borderId="25" xfId="0" applyNumberFormat="1" applyFill="1" applyBorder="1" applyAlignment="1">
      <alignment horizontal="center" wrapText="1"/>
    </xf>
    <xf numFmtId="3" fontId="0" fillId="0" borderId="0" xfId="0" applyNumberFormat="1" applyFill="1" applyBorder="1"/>
    <xf numFmtId="49" fontId="24" fillId="0" borderId="11" xfId="0" applyNumberFormat="1" applyFont="1" applyFill="1" applyBorder="1" applyAlignment="1">
      <alignment horizontal="center" wrapText="1"/>
    </xf>
    <xf numFmtId="0" fontId="24" fillId="0" borderId="11" xfId="0" applyFont="1" applyFill="1" applyBorder="1" applyAlignment="1">
      <alignment horizontal="center" wrapText="1"/>
    </xf>
    <xf numFmtId="49" fontId="18" fillId="0" borderId="25" xfId="0" applyNumberFormat="1" applyFont="1" applyFill="1" applyBorder="1" applyAlignment="1">
      <alignment horizontal="center" wrapText="1"/>
    </xf>
    <xf numFmtId="0" fontId="18" fillId="0" borderId="11" xfId="0" applyFont="1" applyFill="1" applyBorder="1" applyAlignment="1">
      <alignment horizontal="center" wrapText="1"/>
    </xf>
    <xf numFmtId="0" fontId="36" fillId="0" borderId="0" xfId="0" applyNumberFormat="1" applyFont="1" applyAlignment="1">
      <alignment horizontal="left"/>
    </xf>
    <xf numFmtId="0" fontId="37" fillId="0" borderId="0" xfId="0" applyFont="1"/>
    <xf numFmtId="0" fontId="36" fillId="0" borderId="0" xfId="0" applyFont="1"/>
    <xf numFmtId="0" fontId="38" fillId="0" borderId="0" xfId="0" applyFont="1"/>
    <xf numFmtId="0" fontId="39" fillId="0" borderId="0" xfId="0" applyFont="1" applyAlignment="1">
      <alignment horizontal="left"/>
    </xf>
    <xf numFmtId="0" fontId="39" fillId="0" borderId="0" xfId="0" applyNumberFormat="1" applyFont="1" applyAlignment="1">
      <alignment horizontal="left"/>
    </xf>
    <xf numFmtId="0" fontId="0" fillId="0" borderId="0" xfId="0" applyAlignment="1">
      <alignment vertical="top"/>
    </xf>
    <xf numFmtId="0" fontId="18" fillId="0" borderId="0" xfId="0" applyFont="1" applyAlignment="1">
      <alignment vertical="top"/>
    </xf>
    <xf numFmtId="171" fontId="18" fillId="0" borderId="0" xfId="0" applyNumberFormat="1" applyFont="1" applyFill="1" applyBorder="1" applyAlignment="1">
      <alignment horizontal="center"/>
    </xf>
    <xf numFmtId="171" fontId="18" fillId="0" borderId="1" xfId="0" applyNumberFormat="1" applyFont="1" applyBorder="1"/>
    <xf numFmtId="0" fontId="25" fillId="0" borderId="1" xfId="1" applyFont="1" applyFill="1" applyBorder="1" applyAlignment="1">
      <alignment wrapText="1"/>
    </xf>
    <xf numFmtId="0" fontId="18" fillId="0" borderId="0" xfId="0" applyFont="1" applyFill="1" applyBorder="1"/>
    <xf numFmtId="0" fontId="0" fillId="0" borderId="1" xfId="0" applyBorder="1" applyAlignment="1">
      <alignment horizontal="center" vertical="top" wrapText="1"/>
    </xf>
    <xf numFmtId="0" fontId="18" fillId="0" borderId="6" xfId="0" applyFont="1" applyBorder="1" applyAlignment="1">
      <alignment horizontal="center" vertical="top" wrapText="1"/>
    </xf>
    <xf numFmtId="0" fontId="38" fillId="0" borderId="0" xfId="0" applyFont="1" applyFill="1"/>
    <xf numFmtId="0" fontId="40" fillId="0" borderId="0" xfId="0" applyFont="1" applyFill="1" applyAlignment="1">
      <alignment horizontal="left" vertical="top" wrapText="1"/>
    </xf>
    <xf numFmtId="49" fontId="24" fillId="0" borderId="8" xfId="0" applyNumberFormat="1" applyFont="1" applyFill="1" applyBorder="1" applyAlignment="1">
      <alignment horizontal="center" wrapText="1"/>
    </xf>
    <xf numFmtId="49" fontId="0" fillId="0" borderId="11" xfId="0" applyNumberFormat="1" applyFill="1" applyBorder="1" applyAlignment="1">
      <alignment horizontal="center" wrapText="1"/>
    </xf>
    <xf numFmtId="3" fontId="18" fillId="0" borderId="0" xfId="0" applyNumberFormat="1" applyFont="1" applyFill="1"/>
    <xf numFmtId="3" fontId="18" fillId="0" borderId="27" xfId="0" applyNumberFormat="1" applyFont="1" applyFill="1" applyBorder="1"/>
    <xf numFmtId="0" fontId="18" fillId="0" borderId="10" xfId="0" applyFont="1" applyFill="1" applyBorder="1"/>
    <xf numFmtId="0" fontId="0" fillId="0" borderId="32" xfId="0" applyFill="1" applyBorder="1"/>
    <xf numFmtId="3" fontId="18" fillId="0" borderId="0" xfId="685" applyNumberFormat="1" applyFont="1" applyFill="1" applyBorder="1" applyAlignment="1">
      <alignment horizontal="right"/>
    </xf>
    <xf numFmtId="0" fontId="18" fillId="0" borderId="5" xfId="0" applyFont="1" applyFill="1" applyBorder="1" applyAlignment="1">
      <alignment horizontal="center" vertical="top" wrapText="1"/>
    </xf>
    <xf numFmtId="0" fontId="18" fillId="0" borderId="13" xfId="0" applyFont="1" applyFill="1" applyBorder="1" applyAlignment="1">
      <alignment horizontal="center" vertical="top" wrapText="1"/>
    </xf>
    <xf numFmtId="0" fontId="24" fillId="0" borderId="8" xfId="0" applyFont="1" applyBorder="1" applyAlignment="1">
      <alignment horizontal="center" vertical="top" wrapText="1"/>
    </xf>
    <xf numFmtId="0" fontId="18" fillId="0" borderId="8" xfId="0" applyFont="1" applyBorder="1" applyAlignment="1">
      <alignment horizontal="center" vertical="top" wrapText="1"/>
    </xf>
    <xf numFmtId="0" fontId="18" fillId="0" borderId="11" xfId="0" applyFont="1" applyBorder="1" applyAlignment="1">
      <alignment horizontal="center" vertical="top" wrapText="1"/>
    </xf>
    <xf numFmtId="0" fontId="18" fillId="0" borderId="1" xfId="0" applyFont="1" applyBorder="1" applyAlignment="1">
      <alignment horizontal="center" vertical="top"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0" fillId="0" borderId="32" xfId="0" applyBorder="1"/>
    <xf numFmtId="0" fontId="18" fillId="0" borderId="0" xfId="0" applyFont="1" applyFill="1" applyBorder="1" applyAlignment="1">
      <alignment horizontal="right"/>
    </xf>
    <xf numFmtId="0" fontId="24" fillId="0" borderId="3" xfId="0" applyFont="1" applyBorder="1" applyAlignment="1">
      <alignment horizontal="center" vertical="top" wrapText="1"/>
    </xf>
    <xf numFmtId="0" fontId="0" fillId="0" borderId="0" xfId="0" applyBorder="1"/>
    <xf numFmtId="0" fontId="17" fillId="0" borderId="32" xfId="0" applyFont="1" applyBorder="1"/>
    <xf numFmtId="0" fontId="17" fillId="0" borderId="32" xfId="0" applyFont="1" applyFill="1" applyBorder="1"/>
    <xf numFmtId="0" fontId="18" fillId="0" borderId="11" xfId="0" applyFont="1" applyBorder="1" applyAlignment="1">
      <alignment horizontal="center" vertical="center" wrapText="1"/>
    </xf>
    <xf numFmtId="0" fontId="17" fillId="0" borderId="32" xfId="0" applyFont="1" applyBorder="1" applyAlignment="1">
      <alignment horizontal="left" vertical="center" wrapText="1"/>
    </xf>
    <xf numFmtId="0" fontId="35" fillId="0" borderId="0" xfId="0" applyFont="1" applyFill="1" applyAlignment="1">
      <alignment horizontal="justify"/>
    </xf>
    <xf numFmtId="0" fontId="18" fillId="0" borderId="0" xfId="0" applyFont="1" applyFill="1"/>
    <xf numFmtId="0" fontId="18" fillId="0" borderId="1" xfId="0" applyFont="1" applyBorder="1"/>
    <xf numFmtId="3" fontId="23" fillId="0" borderId="0" xfId="0" applyNumberFormat="1" applyFont="1" applyFill="1" applyBorder="1"/>
    <xf numFmtId="166" fontId="26" fillId="0" borderId="0" xfId="2" applyNumberFormat="1" applyFont="1" applyFill="1" applyBorder="1" applyAlignment="1">
      <alignment horizontal="right" vertical="top"/>
    </xf>
    <xf numFmtId="0" fontId="18" fillId="0" borderId="1" xfId="0" applyFont="1" applyBorder="1" applyAlignment="1">
      <alignment horizontal="center" vertical="top" wrapText="1"/>
    </xf>
    <xf numFmtId="0" fontId="24" fillId="0" borderId="8" xfId="0" applyFont="1" applyBorder="1" applyAlignment="1">
      <alignment horizontal="center" vertical="top" wrapText="1"/>
    </xf>
    <xf numFmtId="0" fontId="24" fillId="0" borderId="1" xfId="0" applyFont="1" applyFill="1" applyBorder="1" applyAlignment="1">
      <alignment horizontal="center" vertical="top" wrapText="1"/>
    </xf>
    <xf numFmtId="0" fontId="24" fillId="0" borderId="2" xfId="0" applyFont="1" applyBorder="1" applyAlignment="1">
      <alignment horizontal="center" vertical="top" wrapText="1"/>
    </xf>
    <xf numFmtId="0" fontId="24" fillId="0" borderId="7" xfId="0" applyFont="1" applyBorder="1" applyAlignment="1">
      <alignment horizontal="center" vertical="top" wrapText="1"/>
    </xf>
    <xf numFmtId="0" fontId="18" fillId="0" borderId="7" xfId="0" applyFont="1" applyBorder="1" applyAlignment="1">
      <alignment horizontal="center" vertical="top" wrapText="1"/>
    </xf>
    <xf numFmtId="0" fontId="18" fillId="0" borderId="7" xfId="0" applyFont="1" applyFill="1" applyBorder="1" applyAlignment="1">
      <alignment horizontal="center" vertical="top" wrapText="1"/>
    </xf>
    <xf numFmtId="0" fontId="0" fillId="0" borderId="28" xfId="0" applyFill="1" applyBorder="1"/>
    <xf numFmtId="164" fontId="18" fillId="0" borderId="0" xfId="0" applyNumberFormat="1" applyFont="1" applyFill="1"/>
    <xf numFmtId="3" fontId="23" fillId="0" borderId="0" xfId="0" applyNumberFormat="1" applyFont="1" applyFill="1"/>
    <xf numFmtId="3" fontId="23" fillId="0" borderId="27" xfId="0" applyNumberFormat="1" applyFont="1" applyFill="1" applyBorder="1"/>
    <xf numFmtId="166" fontId="23" fillId="0" borderId="0" xfId="0" applyNumberFormat="1" applyFont="1" applyFill="1"/>
    <xf numFmtId="166" fontId="23" fillId="0" borderId="34" xfId="0" applyNumberFormat="1" applyFont="1" applyFill="1" applyBorder="1"/>
    <xf numFmtId="171" fontId="18" fillId="0" borderId="1" xfId="0" applyNumberFormat="1" applyFont="1" applyFill="1" applyBorder="1"/>
    <xf numFmtId="0" fontId="18" fillId="0" borderId="1" xfId="0" applyFont="1" applyFill="1" applyBorder="1"/>
    <xf numFmtId="3" fontId="0" fillId="0" borderId="0" xfId="0" applyNumberFormat="1"/>
    <xf numFmtId="0" fontId="18" fillId="0" borderId="6" xfId="0" applyFont="1" applyFill="1" applyBorder="1" applyAlignment="1">
      <alignment horizontal="center" vertical="top" wrapText="1"/>
    </xf>
    <xf numFmtId="0" fontId="18" fillId="0" borderId="2" xfId="0" applyFont="1" applyFill="1" applyBorder="1" applyAlignment="1">
      <alignment horizontal="center" vertical="top" wrapText="1"/>
    </xf>
    <xf numFmtId="166" fontId="26" fillId="0" borderId="0" xfId="368" applyNumberFormat="1" applyFont="1" applyFill="1" applyBorder="1" applyAlignment="1">
      <alignment horizontal="right" vertical="top"/>
    </xf>
    <xf numFmtId="0" fontId="26" fillId="0" borderId="5" xfId="1" applyFont="1" applyFill="1" applyBorder="1" applyAlignment="1">
      <alignment vertical="center" wrapText="1"/>
    </xf>
    <xf numFmtId="0" fontId="26" fillId="0" borderId="29" xfId="1" applyFont="1" applyFill="1" applyBorder="1" applyAlignment="1">
      <alignment wrapText="1"/>
    </xf>
    <xf numFmtId="0" fontId="26" fillId="0" borderId="30" xfId="1" applyFont="1" applyFill="1" applyBorder="1" applyAlignment="1">
      <alignment wrapText="1"/>
    </xf>
    <xf numFmtId="0" fontId="25" fillId="0" borderId="30" xfId="1" applyFont="1" applyFill="1" applyBorder="1" applyAlignment="1">
      <alignment wrapText="1"/>
    </xf>
    <xf numFmtId="0" fontId="25" fillId="0" borderId="31" xfId="1" applyFont="1" applyFill="1" applyBorder="1" applyAlignment="1">
      <alignment wrapText="1"/>
    </xf>
    <xf numFmtId="0" fontId="25" fillId="0" borderId="0" xfId="1" applyFont="1" applyFill="1" applyBorder="1" applyAlignment="1">
      <alignment wrapText="1"/>
    </xf>
    <xf numFmtId="0" fontId="20" fillId="0" borderId="0" xfId="0" applyFont="1" applyFill="1"/>
    <xf numFmtId="0" fontId="0" fillId="0" borderId="2" xfId="0" applyFill="1" applyBorder="1" applyAlignment="1">
      <alignment horizontal="center" vertical="top" wrapText="1"/>
    </xf>
    <xf numFmtId="0" fontId="19" fillId="0" borderId="2" xfId="0" applyFont="1" applyFill="1" applyBorder="1" applyAlignment="1">
      <alignment horizontal="center" vertical="center" wrapText="1"/>
    </xf>
    <xf numFmtId="166" fontId="23" fillId="0" borderId="0" xfId="0" applyNumberFormat="1" applyFont="1" applyFill="1" applyBorder="1" applyAlignment="1">
      <alignment horizontal="right"/>
    </xf>
    <xf numFmtId="164" fontId="23" fillId="0" borderId="0" xfId="0" applyNumberFormat="1" applyFont="1" applyFill="1"/>
    <xf numFmtId="164" fontId="23" fillId="0" borderId="27" xfId="0" applyNumberFormat="1" applyFont="1" applyFill="1" applyBorder="1" applyAlignment="1">
      <alignment horizontal="right"/>
    </xf>
    <xf numFmtId="164" fontId="23" fillId="0" borderId="0" xfId="0" applyNumberFormat="1" applyFont="1" applyFill="1" applyBorder="1"/>
    <xf numFmtId="164" fontId="23" fillId="0" borderId="26" xfId="0" applyNumberFormat="1" applyFont="1" applyFill="1" applyBorder="1"/>
    <xf numFmtId="166" fontId="23" fillId="0" borderId="34" xfId="0" applyNumberFormat="1" applyFont="1" applyFill="1" applyBorder="1" applyAlignment="1">
      <alignment horizontal="right"/>
    </xf>
    <xf numFmtId="166" fontId="23" fillId="0" borderId="32" xfId="0" applyNumberFormat="1" applyFont="1" applyFill="1" applyBorder="1" applyAlignment="1">
      <alignment horizontal="right"/>
    </xf>
    <xf numFmtId="0" fontId="39" fillId="0" borderId="0" xfId="2" applyFont="1" applyFill="1" applyAlignment="1">
      <alignment horizontal="left"/>
    </xf>
    <xf numFmtId="0" fontId="39" fillId="0" borderId="0" xfId="0" applyFont="1" applyFill="1" applyAlignment="1">
      <alignment horizontal="left"/>
    </xf>
    <xf numFmtId="0" fontId="18" fillId="0" borderId="1" xfId="0" applyFont="1" applyFill="1" applyBorder="1" applyAlignment="1">
      <alignment horizontal="center" vertical="top" wrapText="1"/>
    </xf>
    <xf numFmtId="0" fontId="39" fillId="0" borderId="0" xfId="0" applyFont="1" applyFill="1"/>
    <xf numFmtId="0" fontId="18" fillId="0" borderId="1" xfId="0" applyFont="1" applyFill="1" applyBorder="1" applyAlignment="1">
      <alignment horizontal="center"/>
    </xf>
    <xf numFmtId="0" fontId="0" fillId="0" borderId="0" xfId="0" applyFill="1" applyAlignment="1">
      <alignment vertical="top"/>
    </xf>
    <xf numFmtId="0" fontId="31" fillId="0" borderId="0" xfId="0" applyFont="1" applyFill="1" applyAlignment="1">
      <alignment horizontal="left" vertical="top"/>
    </xf>
    <xf numFmtId="171" fontId="23" fillId="0" borderId="10" xfId="0" applyNumberFormat="1" applyFont="1" applyFill="1" applyBorder="1" applyAlignment="1">
      <alignment horizontal="center" vertical="center"/>
    </xf>
    <xf numFmtId="171" fontId="23" fillId="0" borderId="0" xfId="0" applyNumberFormat="1" applyFont="1" applyFill="1" applyBorder="1" applyAlignment="1">
      <alignment horizontal="center"/>
    </xf>
    <xf numFmtId="171" fontId="18" fillId="0" borderId="28" xfId="0" applyNumberFormat="1" applyFont="1" applyFill="1" applyBorder="1" applyAlignment="1">
      <alignment horizontal="center"/>
    </xf>
    <xf numFmtId="0" fontId="18" fillId="0" borderId="9" xfId="2" applyFont="1" applyFill="1" applyBorder="1"/>
    <xf numFmtId="0" fontId="18" fillId="0" borderId="10" xfId="2" applyFont="1" applyFill="1" applyBorder="1"/>
    <xf numFmtId="0" fontId="18" fillId="0" borderId="32" xfId="2" applyFont="1" applyFill="1" applyBorder="1"/>
    <xf numFmtId="0" fontId="18" fillId="0" borderId="0" xfId="2" applyFont="1" applyFill="1" applyBorder="1"/>
    <xf numFmtId="0" fontId="18" fillId="0" borderId="33" xfId="2" applyFont="1" applyFill="1" applyBorder="1"/>
    <xf numFmtId="0" fontId="18" fillId="0" borderId="28" xfId="2" applyFont="1" applyFill="1" applyBorder="1"/>
    <xf numFmtId="3" fontId="18" fillId="0" borderId="13" xfId="0" applyNumberFormat="1" applyFont="1" applyFill="1" applyBorder="1" applyAlignment="1">
      <alignment horizontal="right"/>
    </xf>
    <xf numFmtId="3" fontId="18" fillId="0" borderId="10" xfId="0" applyNumberFormat="1" applyFont="1" applyFill="1" applyBorder="1" applyAlignment="1">
      <alignment horizontal="right"/>
    </xf>
    <xf numFmtId="3" fontId="18" fillId="0" borderId="36" xfId="0" applyNumberFormat="1" applyFont="1" applyFill="1" applyBorder="1" applyAlignment="1">
      <alignment horizontal="right"/>
    </xf>
    <xf numFmtId="3" fontId="18" fillId="0" borderId="14" xfId="0" applyNumberFormat="1" applyFont="1" applyFill="1" applyBorder="1" applyAlignment="1">
      <alignment horizontal="right"/>
    </xf>
    <xf numFmtId="3" fontId="18" fillId="0" borderId="0" xfId="0" applyNumberFormat="1" applyFont="1" applyFill="1" applyBorder="1" applyAlignment="1">
      <alignment horizontal="right"/>
    </xf>
    <xf numFmtId="3" fontId="18" fillId="0" borderId="27" xfId="0" applyNumberFormat="1" applyFont="1" applyFill="1" applyBorder="1" applyAlignment="1">
      <alignment horizontal="right"/>
    </xf>
    <xf numFmtId="3" fontId="18" fillId="0" borderId="14" xfId="2" applyNumberFormat="1" applyFont="1" applyFill="1" applyBorder="1" applyAlignment="1">
      <alignment horizontal="right"/>
    </xf>
    <xf numFmtId="3" fontId="18" fillId="0" borderId="0" xfId="2" applyNumberFormat="1" applyFont="1" applyFill="1" applyBorder="1" applyAlignment="1">
      <alignment horizontal="right"/>
    </xf>
    <xf numFmtId="3" fontId="18" fillId="0" borderId="27" xfId="2" applyNumberFormat="1" applyFont="1" applyFill="1" applyBorder="1" applyAlignment="1">
      <alignment horizontal="right"/>
    </xf>
    <xf numFmtId="3" fontId="18" fillId="0" borderId="15" xfId="0" applyNumberFormat="1" applyFont="1" applyFill="1" applyBorder="1" applyAlignment="1">
      <alignment horizontal="right"/>
    </xf>
    <xf numFmtId="3" fontId="18" fillId="0" borderId="28" xfId="0" applyNumberFormat="1" applyFont="1" applyFill="1" applyBorder="1" applyAlignment="1">
      <alignment horizontal="right"/>
    </xf>
    <xf numFmtId="3" fontId="18" fillId="0" borderId="37" xfId="0" applyNumberFormat="1" applyFont="1" applyFill="1" applyBorder="1" applyAlignment="1">
      <alignment horizontal="right"/>
    </xf>
    <xf numFmtId="3" fontId="18" fillId="0" borderId="14" xfId="0" applyNumberFormat="1" applyFont="1" applyFill="1" applyBorder="1"/>
    <xf numFmtId="3" fontId="18" fillId="0" borderId="10" xfId="455" applyNumberFormat="1" applyFont="1" applyFill="1" applyBorder="1" applyAlignment="1">
      <alignment horizontal="right"/>
    </xf>
    <xf numFmtId="3" fontId="18" fillId="0" borderId="0" xfId="455" applyNumberFormat="1" applyFont="1" applyFill="1" applyBorder="1" applyAlignment="1">
      <alignment horizontal="right"/>
    </xf>
    <xf numFmtId="0" fontId="23" fillId="24" borderId="2" xfId="0" applyFont="1" applyFill="1" applyBorder="1"/>
    <xf numFmtId="3" fontId="23" fillId="24" borderId="1" xfId="0" applyNumberFormat="1" applyFont="1" applyFill="1" applyBorder="1" applyAlignment="1">
      <alignment horizontal="right"/>
    </xf>
    <xf numFmtId="3" fontId="23" fillId="24" borderId="7" xfId="0" applyNumberFormat="1" applyFont="1" applyFill="1" applyBorder="1" applyAlignment="1">
      <alignment horizontal="right"/>
    </xf>
    <xf numFmtId="3" fontId="23" fillId="24" borderId="2" xfId="0" applyNumberFormat="1" applyFont="1" applyFill="1" applyBorder="1" applyAlignment="1">
      <alignment horizontal="right"/>
    </xf>
    <xf numFmtId="3" fontId="18" fillId="0" borderId="0" xfId="374" applyNumberFormat="1" applyFont="1" applyFill="1" applyBorder="1" applyAlignment="1">
      <alignment horizontal="right"/>
    </xf>
    <xf numFmtId="0" fontId="25" fillId="0" borderId="34" xfId="1" applyFont="1" applyFill="1" applyBorder="1" applyAlignment="1">
      <alignment wrapText="1"/>
    </xf>
    <xf numFmtId="3" fontId="23" fillId="24" borderId="1" xfId="374" applyNumberFormat="1" applyFont="1" applyFill="1" applyBorder="1" applyAlignment="1">
      <alignment horizontal="right"/>
    </xf>
    <xf numFmtId="3" fontId="18" fillId="0" borderId="0" xfId="0" applyNumberFormat="1" applyFont="1" applyFill="1" applyAlignment="1">
      <alignment horizontal="right"/>
    </xf>
    <xf numFmtId="0" fontId="18" fillId="0" borderId="9" xfId="0" applyFont="1" applyFill="1" applyBorder="1"/>
    <xf numFmtId="171" fontId="18" fillId="0" borderId="0" xfId="0" applyNumberFormat="1" applyFont="1" applyFill="1" applyBorder="1" applyAlignment="1">
      <alignment horizontal="right"/>
    </xf>
    <xf numFmtId="0" fontId="18" fillId="0" borderId="32" xfId="0" applyFont="1" applyFill="1" applyBorder="1"/>
    <xf numFmtId="0" fontId="18" fillId="24" borderId="32" xfId="0" applyFont="1" applyFill="1" applyBorder="1"/>
    <xf numFmtId="0" fontId="18" fillId="24" borderId="0" xfId="0" applyFont="1" applyFill="1" applyBorder="1"/>
    <xf numFmtId="0" fontId="18" fillId="24" borderId="0" xfId="0" applyFont="1" applyFill="1" applyBorder="1" applyAlignment="1">
      <alignment horizontal="right"/>
    </xf>
    <xf numFmtId="0" fontId="18" fillId="24" borderId="33" xfId="0" applyFont="1" applyFill="1" applyBorder="1"/>
    <xf numFmtId="0" fontId="18" fillId="24" borderId="28" xfId="0" applyFont="1" applyFill="1" applyBorder="1"/>
    <xf numFmtId="0" fontId="18" fillId="0" borderId="1" xfId="0" applyFont="1" applyFill="1" applyBorder="1" applyAlignment="1"/>
    <xf numFmtId="171" fontId="18" fillId="0" borderId="1" xfId="0" applyNumberFormat="1" applyFont="1" applyFill="1" applyBorder="1" applyAlignment="1">
      <alignment horizontal="right"/>
    </xf>
    <xf numFmtId="3" fontId="18" fillId="0" borderId="1" xfId="685" applyNumberFormat="1" applyFont="1" applyFill="1" applyBorder="1" applyAlignment="1"/>
    <xf numFmtId="3" fontId="25" fillId="0" borderId="1" xfId="685" applyNumberFormat="1" applyFont="1" applyFill="1" applyBorder="1" applyAlignment="1"/>
    <xf numFmtId="0" fontId="18" fillId="24" borderId="1" xfId="0" applyFont="1" applyFill="1" applyBorder="1" applyAlignment="1"/>
    <xf numFmtId="0" fontId="18" fillId="24" borderId="1" xfId="0" applyFont="1" applyFill="1" applyBorder="1" applyAlignment="1">
      <alignment horizontal="center"/>
    </xf>
    <xf numFmtId="3" fontId="23" fillId="24" borderId="1" xfId="326" applyNumberFormat="1" applyFont="1" applyFill="1" applyBorder="1" applyAlignment="1"/>
    <xf numFmtId="0" fontId="25" fillId="0" borderId="2" xfId="1" applyFont="1" applyFill="1" applyBorder="1" applyAlignment="1">
      <alignment wrapText="1"/>
    </xf>
    <xf numFmtId="0" fontId="18" fillId="0" borderId="0" xfId="0" applyFont="1" applyFill="1" applyAlignment="1"/>
    <xf numFmtId="0" fontId="23" fillId="24" borderId="1" xfId="0" applyFont="1" applyFill="1" applyBorder="1"/>
    <xf numFmtId="0" fontId="40" fillId="24" borderId="1" xfId="0" applyFont="1" applyFill="1" applyBorder="1" applyAlignment="1"/>
    <xf numFmtId="0" fontId="40" fillId="24" borderId="1" xfId="0" applyFont="1" applyFill="1" applyBorder="1" applyAlignment="1">
      <alignment horizontal="center"/>
    </xf>
    <xf numFmtId="0" fontId="18" fillId="0" borderId="1" xfId="1063" applyFont="1" applyFill="1" applyBorder="1" applyAlignment="1">
      <alignment wrapText="1"/>
    </xf>
    <xf numFmtId="0" fontId="18" fillId="0" borderId="2" xfId="1063" applyFont="1" applyFill="1" applyBorder="1" applyAlignment="1">
      <alignment wrapText="1"/>
    </xf>
    <xf numFmtId="166" fontId="18" fillId="0" borderId="1" xfId="0" applyNumberFormat="1" applyFont="1" applyFill="1" applyBorder="1" applyAlignment="1">
      <alignment horizontal="right"/>
    </xf>
    <xf numFmtId="0" fontId="18" fillId="24" borderId="1" xfId="0" applyFont="1" applyFill="1" applyBorder="1" applyAlignment="1">
      <alignment horizontal="right"/>
    </xf>
    <xf numFmtId="166" fontId="23" fillId="24" borderId="1" xfId="0" applyNumberFormat="1" applyFont="1" applyFill="1" applyBorder="1" applyAlignment="1">
      <alignment horizontal="right"/>
    </xf>
    <xf numFmtId="0" fontId="18" fillId="0" borderId="0" xfId="1063" applyFont="1" applyFill="1" applyBorder="1" applyAlignment="1">
      <alignment wrapText="1"/>
    </xf>
    <xf numFmtId="0" fontId="18" fillId="0" borderId="2" xfId="0" applyFont="1" applyFill="1" applyBorder="1"/>
    <xf numFmtId="0" fontId="18" fillId="0" borderId="1" xfId="0" applyFont="1" applyFill="1" applyBorder="1" applyAlignment="1" applyProtection="1">
      <alignment horizontal="right"/>
    </xf>
    <xf numFmtId="0" fontId="18" fillId="24" borderId="1" xfId="0" applyFont="1" applyFill="1" applyBorder="1" applyAlignment="1" applyProtection="1">
      <alignment horizontal="right"/>
    </xf>
    <xf numFmtId="0" fontId="18" fillId="24" borderId="1" xfId="0" applyFont="1" applyFill="1" applyBorder="1" applyAlignment="1" applyProtection="1">
      <alignment horizontal="center"/>
    </xf>
    <xf numFmtId="0" fontId="23" fillId="24" borderId="1" xfId="0" applyFont="1" applyFill="1" applyBorder="1" applyAlignment="1">
      <alignment horizontal="right"/>
    </xf>
    <xf numFmtId="0" fontId="23" fillId="24" borderId="1" xfId="0" applyFont="1" applyFill="1" applyBorder="1" applyAlignment="1">
      <alignment horizontal="center"/>
    </xf>
    <xf numFmtId="164" fontId="18" fillId="0" borderId="1" xfId="0" applyNumberFormat="1" applyFont="1" applyFill="1" applyBorder="1" applyAlignment="1">
      <alignment horizontal="right"/>
    </xf>
    <xf numFmtId="166" fontId="23" fillId="24" borderId="1" xfId="455" applyNumberFormat="1" applyFont="1" applyFill="1" applyBorder="1" applyAlignment="1">
      <alignment horizontal="right"/>
    </xf>
    <xf numFmtId="3" fontId="25" fillId="0" borderId="1" xfId="1063" applyNumberFormat="1" applyFont="1" applyFill="1" applyBorder="1" applyAlignment="1">
      <alignment horizontal="right"/>
    </xf>
    <xf numFmtId="3" fontId="18" fillId="0" borderId="1" xfId="0" applyNumberFormat="1" applyFont="1" applyFill="1" applyBorder="1" applyAlignment="1">
      <alignment horizontal="right"/>
    </xf>
    <xf numFmtId="166" fontId="18" fillId="0" borderId="1" xfId="665" applyNumberFormat="1" applyFont="1" applyFill="1" applyBorder="1" applyAlignment="1">
      <alignment horizontal="right"/>
    </xf>
    <xf numFmtId="3" fontId="25" fillId="0" borderId="0" xfId="1063" applyNumberFormat="1" applyFont="1" applyFill="1" applyBorder="1" applyAlignment="1">
      <alignment horizontal="right"/>
    </xf>
    <xf numFmtId="166" fontId="18" fillId="0" borderId="1" xfId="683" applyNumberFormat="1" applyFont="1" applyFill="1" applyBorder="1" applyAlignment="1">
      <alignment horizontal="right"/>
    </xf>
    <xf numFmtId="3" fontId="25" fillId="0" borderId="1" xfId="368" applyNumberFormat="1" applyFont="1" applyFill="1" applyBorder="1" applyAlignment="1">
      <alignment horizontal="right" vertical="top" wrapText="1"/>
    </xf>
    <xf numFmtId="166" fontId="25" fillId="0" borderId="8" xfId="368" applyNumberFormat="1" applyFont="1" applyFill="1" applyBorder="1" applyAlignment="1">
      <alignment horizontal="right" vertical="top"/>
    </xf>
    <xf numFmtId="166" fontId="25" fillId="0" borderId="1" xfId="368" applyNumberFormat="1" applyFont="1" applyFill="1" applyBorder="1" applyAlignment="1">
      <alignment horizontal="right" vertical="top"/>
    </xf>
    <xf numFmtId="3" fontId="26" fillId="24" borderId="1" xfId="0" applyNumberFormat="1" applyFont="1" applyFill="1" applyBorder="1" applyAlignment="1">
      <alignment horizontal="right" vertical="top" wrapText="1"/>
    </xf>
    <xf numFmtId="166" fontId="26" fillId="24" borderId="8" xfId="368" applyNumberFormat="1" applyFont="1" applyFill="1" applyBorder="1" applyAlignment="1">
      <alignment horizontal="right" vertical="top"/>
    </xf>
    <xf numFmtId="166" fontId="26" fillId="24" borderId="1" xfId="368" applyNumberFormat="1" applyFont="1" applyFill="1" applyBorder="1" applyAlignment="1">
      <alignment horizontal="right" vertical="top"/>
    </xf>
    <xf numFmtId="3" fontId="23" fillId="24" borderId="1" xfId="0" applyNumberFormat="1" applyFont="1" applyFill="1" applyBorder="1"/>
    <xf numFmtId="0" fontId="0" fillId="0" borderId="0" xfId="0" applyFill="1" applyBorder="1" applyAlignment="1"/>
    <xf numFmtId="165" fontId="25" fillId="0" borderId="1" xfId="53279" applyNumberFormat="1" applyFont="1" applyFill="1" applyBorder="1" applyAlignment="1">
      <alignment horizontal="right" vertical="top"/>
    </xf>
    <xf numFmtId="164" fontId="25" fillId="0" borderId="1" xfId="53279" applyNumberFormat="1" applyFont="1" applyFill="1" applyBorder="1" applyAlignment="1">
      <alignment horizontal="right" vertical="top"/>
    </xf>
    <xf numFmtId="165" fontId="25" fillId="0" borderId="1" xfId="53280" applyNumberFormat="1" applyFont="1" applyFill="1" applyBorder="1" applyAlignment="1">
      <alignment horizontal="right" vertical="top"/>
    </xf>
    <xf numFmtId="164" fontId="25" fillId="0" borderId="11" xfId="53280" applyNumberFormat="1" applyFont="1" applyFill="1" applyBorder="1" applyAlignment="1">
      <alignment horizontal="right" vertical="top"/>
    </xf>
    <xf numFmtId="165" fontId="25" fillId="0" borderId="8" xfId="53280" applyNumberFormat="1" applyFont="1" applyFill="1" applyBorder="1" applyAlignment="1">
      <alignment horizontal="right" vertical="top"/>
    </xf>
    <xf numFmtId="164" fontId="25" fillId="0" borderId="1" xfId="53280" applyNumberFormat="1" applyFont="1" applyFill="1" applyBorder="1" applyAlignment="1">
      <alignment horizontal="right" vertical="top"/>
    </xf>
    <xf numFmtId="164" fontId="25" fillId="0" borderId="1" xfId="53279" applyNumberFormat="1" applyFont="1" applyFill="1" applyBorder="1" applyAlignment="1">
      <alignment horizontal="right" vertical="top" wrapText="1"/>
    </xf>
    <xf numFmtId="3" fontId="25" fillId="0" borderId="1" xfId="53279" applyNumberFormat="1" applyFont="1" applyFill="1" applyBorder="1" applyAlignment="1">
      <alignment horizontal="right" vertical="top"/>
    </xf>
    <xf numFmtId="3" fontId="25" fillId="0" borderId="1" xfId="53280" applyNumberFormat="1" applyFont="1" applyFill="1" applyBorder="1" applyAlignment="1">
      <alignment horizontal="right" vertical="top"/>
    </xf>
    <xf numFmtId="3" fontId="25" fillId="0" borderId="8" xfId="53280" applyNumberFormat="1" applyFont="1" applyFill="1" applyBorder="1" applyAlignment="1">
      <alignment horizontal="right" vertical="top"/>
    </xf>
    <xf numFmtId="0" fontId="40" fillId="0" borderId="0" xfId="0" applyFont="1" applyFill="1" applyBorder="1"/>
    <xf numFmtId="0" fontId="40" fillId="0" borderId="0" xfId="0" applyFont="1" applyFill="1" applyBorder="1" applyAlignment="1">
      <alignment horizontal="center"/>
    </xf>
    <xf numFmtId="0" fontId="18" fillId="0" borderId="1" xfId="0" applyFont="1" applyFill="1" applyBorder="1" applyAlignment="1">
      <alignment horizontal="center" vertical="top" wrapText="1"/>
    </xf>
    <xf numFmtId="0" fontId="31" fillId="0" borderId="0" xfId="0" applyFont="1" applyFill="1" applyAlignment="1">
      <alignment vertical="top" wrapText="1"/>
    </xf>
    <xf numFmtId="3" fontId="0" fillId="0" borderId="28" xfId="0" applyNumberFormat="1" applyFill="1" applyBorder="1"/>
    <xf numFmtId="0" fontId="18" fillId="0" borderId="28" xfId="0" applyFont="1" applyFill="1" applyBorder="1"/>
    <xf numFmtId="164" fontId="23" fillId="0" borderId="0" xfId="0" applyNumberFormat="1" applyFont="1" applyFill="1" applyBorder="1" applyAlignment="1">
      <alignment horizontal="right"/>
    </xf>
    <xf numFmtId="3" fontId="18" fillId="0" borderId="0" xfId="0" applyNumberFormat="1" applyFont="1" applyFill="1" applyBorder="1"/>
    <xf numFmtId="164" fontId="18" fillId="0" borderId="0" xfId="0" applyNumberFormat="1" applyFont="1" applyFill="1" applyBorder="1"/>
    <xf numFmtId="166" fontId="23" fillId="0" borderId="0" xfId="0" applyNumberFormat="1" applyFont="1" applyFill="1" applyBorder="1"/>
    <xf numFmtId="166" fontId="25" fillId="0" borderId="0" xfId="368" applyNumberFormat="1" applyFont="1" applyFill="1" applyBorder="1" applyAlignment="1">
      <alignment horizontal="right" vertical="top"/>
    </xf>
    <xf numFmtId="3" fontId="23" fillId="0" borderId="0" xfId="0" applyNumberFormat="1" applyFont="1" applyBorder="1"/>
    <xf numFmtId="0" fontId="0" fillId="0" borderId="1" xfId="0" applyFill="1" applyBorder="1"/>
    <xf numFmtId="3" fontId="0" fillId="0" borderId="1" xfId="0" applyNumberFormat="1" applyFill="1" applyBorder="1"/>
    <xf numFmtId="3" fontId="18" fillId="0" borderId="1" xfId="0" applyNumberFormat="1" applyFont="1" applyFill="1" applyBorder="1"/>
    <xf numFmtId="3" fontId="18" fillId="0" borderId="1" xfId="685" applyNumberFormat="1" applyFont="1" applyFill="1" applyBorder="1" applyAlignment="1">
      <alignment horizontal="center" vertical="center" wrapText="1"/>
    </xf>
    <xf numFmtId="0" fontId="18" fillId="0" borderId="1" xfId="0" applyFont="1" applyBorder="1" applyAlignment="1">
      <alignment horizontal="center"/>
    </xf>
    <xf numFmtId="3" fontId="18" fillId="0" borderId="1" xfId="0" applyNumberFormat="1" applyFont="1" applyBorder="1"/>
    <xf numFmtId="3" fontId="43" fillId="0" borderId="0" xfId="685" applyNumberFormat="1" applyFont="1" applyFill="1" applyBorder="1" applyAlignment="1">
      <alignment horizontal="left"/>
    </xf>
    <xf numFmtId="0" fontId="24" fillId="0" borderId="1" xfId="0" applyFont="1" applyBorder="1" applyAlignment="1">
      <alignment horizontal="center" vertical="top" wrapText="1"/>
    </xf>
    <xf numFmtId="164" fontId="18" fillId="0" borderId="1" xfId="0" applyNumberFormat="1" applyFont="1" applyBorder="1"/>
    <xf numFmtId="164" fontId="23" fillId="0" borderId="36" xfId="0" applyNumberFormat="1" applyFont="1" applyFill="1" applyBorder="1" applyAlignment="1">
      <alignment horizontal="right"/>
    </xf>
    <xf numFmtId="0" fontId="0" fillId="0" borderId="1" xfId="0" applyFill="1" applyBorder="1" applyAlignment="1">
      <alignment horizontal="center" vertical="top" wrapText="1"/>
    </xf>
    <xf numFmtId="0" fontId="18" fillId="0" borderId="0" xfId="2" applyFont="1" applyFill="1" applyAlignment="1">
      <alignment horizontal="left" vertical="top"/>
    </xf>
    <xf numFmtId="0" fontId="44" fillId="0" borderId="0" xfId="2" applyFont="1" applyFill="1" applyAlignment="1">
      <alignment horizontal="justify" vertical="center"/>
    </xf>
    <xf numFmtId="0" fontId="18" fillId="0" borderId="0" xfId="2" applyFill="1"/>
    <xf numFmtId="0" fontId="45" fillId="0" borderId="0" xfId="2" applyFont="1" applyFill="1" applyAlignment="1">
      <alignment vertical="center"/>
    </xf>
    <xf numFmtId="0" fontId="46" fillId="0" borderId="1" xfId="0" applyFont="1" applyBorder="1" applyAlignment="1">
      <alignment horizontal="center" vertical="center" wrapText="1"/>
    </xf>
    <xf numFmtId="165" fontId="46" fillId="0" borderId="1" xfId="0" applyNumberFormat="1" applyFont="1" applyBorder="1" applyAlignment="1">
      <alignment horizontal="right" vertical="center"/>
    </xf>
    <xf numFmtId="0" fontId="46" fillId="0" borderId="1" xfId="0" applyFont="1" applyBorder="1" applyAlignment="1">
      <alignment vertical="center" wrapText="1"/>
    </xf>
    <xf numFmtId="3" fontId="46" fillId="0" borderId="1" xfId="0" applyNumberFormat="1" applyFont="1" applyBorder="1" applyAlignment="1">
      <alignment horizontal="right" vertical="center"/>
    </xf>
    <xf numFmtId="165" fontId="0" fillId="0" borderId="0" xfId="0" applyNumberFormat="1"/>
    <xf numFmtId="166" fontId="18" fillId="0" borderId="1" xfId="685" applyNumberFormat="1" applyFont="1" applyFill="1" applyBorder="1" applyAlignment="1">
      <alignment horizontal="right"/>
    </xf>
    <xf numFmtId="166" fontId="18" fillId="0" borderId="0" xfId="685" applyNumberFormat="1" applyFont="1" applyFill="1" applyBorder="1" applyAlignment="1">
      <alignment horizontal="right"/>
    </xf>
    <xf numFmtId="3" fontId="25" fillId="24" borderId="1" xfId="53279" applyNumberFormat="1" applyFont="1" applyFill="1" applyBorder="1" applyAlignment="1">
      <alignment horizontal="right" vertical="top"/>
    </xf>
    <xf numFmtId="164" fontId="25" fillId="24" borderId="1" xfId="53279" applyNumberFormat="1" applyFont="1" applyFill="1" applyBorder="1" applyAlignment="1">
      <alignment horizontal="right" vertical="top"/>
    </xf>
    <xf numFmtId="3" fontId="25" fillId="24" borderId="1" xfId="53280" applyNumberFormat="1" applyFont="1" applyFill="1" applyBorder="1" applyAlignment="1">
      <alignment horizontal="right" vertical="top"/>
    </xf>
    <xf numFmtId="164" fontId="25" fillId="24" borderId="11" xfId="53280" applyNumberFormat="1" applyFont="1" applyFill="1" applyBorder="1" applyAlignment="1">
      <alignment horizontal="right" vertical="top"/>
    </xf>
    <xf numFmtId="3" fontId="25" fillId="24" borderId="8" xfId="53280" applyNumberFormat="1" applyFont="1" applyFill="1" applyBorder="1" applyAlignment="1">
      <alignment horizontal="right" vertical="top"/>
    </xf>
    <xf numFmtId="164" fontId="25" fillId="24" borderId="1" xfId="53280" applyNumberFormat="1" applyFont="1" applyFill="1" applyBorder="1" applyAlignment="1">
      <alignment horizontal="right" vertical="top"/>
    </xf>
    <xf numFmtId="0" fontId="18" fillId="24" borderId="1" xfId="1063" applyFont="1" applyFill="1" applyBorder="1" applyAlignment="1">
      <alignment wrapText="1"/>
    </xf>
    <xf numFmtId="0" fontId="18" fillId="24" borderId="2" xfId="1063" applyFont="1" applyFill="1" applyBorder="1" applyAlignment="1">
      <alignment wrapText="1"/>
    </xf>
    <xf numFmtId="171" fontId="18" fillId="24" borderId="1" xfId="0" applyNumberFormat="1" applyFont="1" applyFill="1" applyBorder="1" applyAlignment="1">
      <alignment horizontal="right"/>
    </xf>
    <xf numFmtId="165" fontId="25" fillId="24" borderId="1" xfId="53279" applyNumberFormat="1" applyFont="1" applyFill="1" applyBorder="1" applyAlignment="1">
      <alignment horizontal="right" vertical="top"/>
    </xf>
    <xf numFmtId="165" fontId="25" fillId="24" borderId="1" xfId="53280" applyNumberFormat="1" applyFont="1" applyFill="1" applyBorder="1" applyAlignment="1">
      <alignment horizontal="right" vertical="top"/>
    </xf>
    <xf numFmtId="165" fontId="25" fillId="24" borderId="8" xfId="53280" applyNumberFormat="1" applyFont="1" applyFill="1" applyBorder="1" applyAlignment="1">
      <alignment horizontal="right" vertical="top"/>
    </xf>
    <xf numFmtId="3" fontId="23" fillId="24" borderId="8" xfId="0" applyNumberFormat="1" applyFont="1" applyFill="1" applyBorder="1" applyAlignment="1">
      <alignment horizontal="right"/>
    </xf>
    <xf numFmtId="3" fontId="23" fillId="24" borderId="8" xfId="374" applyNumberFormat="1" applyFont="1" applyFill="1" applyBorder="1" applyAlignment="1">
      <alignment horizontal="right"/>
    </xf>
    <xf numFmtId="3" fontId="18" fillId="0" borderId="36" xfId="455" applyNumberFormat="1" applyFont="1" applyFill="1" applyBorder="1" applyAlignment="1">
      <alignment horizontal="right"/>
    </xf>
    <xf numFmtId="3" fontId="18" fillId="0" borderId="27" xfId="455" applyNumberFormat="1" applyFont="1" applyFill="1" applyBorder="1" applyAlignment="1">
      <alignment horizontal="right"/>
    </xf>
    <xf numFmtId="3" fontId="23" fillId="24" borderId="11" xfId="0" applyNumberFormat="1" applyFont="1" applyFill="1" applyBorder="1" applyAlignment="1">
      <alignment horizontal="right"/>
    </xf>
    <xf numFmtId="3" fontId="18" fillId="0" borderId="27" xfId="374" applyNumberFormat="1" applyFont="1" applyFill="1" applyBorder="1" applyAlignment="1">
      <alignment horizontal="right"/>
    </xf>
    <xf numFmtId="3" fontId="23" fillId="24" borderId="11" xfId="374" applyNumberFormat="1" applyFont="1" applyFill="1" applyBorder="1" applyAlignment="1">
      <alignment horizontal="right"/>
    </xf>
    <xf numFmtId="3" fontId="18" fillId="0" borderId="13" xfId="455" applyNumberFormat="1" applyFont="1" applyFill="1" applyBorder="1" applyAlignment="1">
      <alignment horizontal="right"/>
    </xf>
    <xf numFmtId="3" fontId="18" fillId="0" borderId="14" xfId="455" applyNumberFormat="1" applyFont="1" applyFill="1" applyBorder="1" applyAlignment="1">
      <alignment horizontal="right"/>
    </xf>
    <xf numFmtId="3" fontId="18" fillId="0" borderId="14" xfId="374" applyNumberFormat="1" applyFont="1" applyFill="1" applyBorder="1" applyAlignment="1">
      <alignment horizontal="right"/>
    </xf>
    <xf numFmtId="3" fontId="0" fillId="0" borderId="13" xfId="0" applyNumberFormat="1" applyFill="1" applyBorder="1"/>
    <xf numFmtId="3" fontId="0" fillId="0" borderId="14" xfId="0" applyNumberFormat="1" applyFill="1" applyBorder="1"/>
    <xf numFmtId="3" fontId="0" fillId="0" borderId="15" xfId="0" applyNumberFormat="1" applyFill="1" applyBorder="1"/>
    <xf numFmtId="3" fontId="0" fillId="0" borderId="36" xfId="0" applyNumberFormat="1" applyFill="1" applyBorder="1"/>
    <xf numFmtId="3" fontId="0" fillId="0" borderId="27" xfId="0" applyNumberFormat="1" applyFill="1" applyBorder="1"/>
    <xf numFmtId="3" fontId="0" fillId="0" borderId="37" xfId="0" applyNumberFormat="1" applyFill="1" applyBorder="1"/>
    <xf numFmtId="49" fontId="18" fillId="0" borderId="35" xfId="0" applyNumberFormat="1" applyFont="1" applyFill="1" applyBorder="1" applyAlignment="1">
      <alignment horizontal="center" wrapText="1"/>
    </xf>
    <xf numFmtId="49" fontId="18" fillId="0" borderId="4" xfId="0" applyNumberFormat="1" applyFont="1" applyFill="1" applyBorder="1" applyAlignment="1">
      <alignment horizontal="center" wrapText="1"/>
    </xf>
    <xf numFmtId="49" fontId="18" fillId="0" borderId="14" xfId="0" applyNumberFormat="1" applyFont="1" applyFill="1" applyBorder="1" applyAlignment="1">
      <alignment horizontal="center" wrapText="1"/>
    </xf>
    <xf numFmtId="3" fontId="23" fillId="24" borderId="2" xfId="374" applyNumberFormat="1" applyFont="1" applyFill="1" applyBorder="1" applyAlignment="1">
      <alignment horizontal="right"/>
    </xf>
    <xf numFmtId="3" fontId="23" fillId="24" borderId="27" xfId="0" applyNumberFormat="1" applyFont="1" applyFill="1" applyBorder="1" applyAlignment="1">
      <alignment horizontal="right"/>
    </xf>
    <xf numFmtId="3" fontId="23" fillId="24" borderId="27" xfId="374" applyNumberFormat="1" applyFont="1" applyFill="1" applyBorder="1" applyAlignment="1">
      <alignment horizontal="right"/>
    </xf>
    <xf numFmtId="0" fontId="18" fillId="0" borderId="0" xfId="0" applyNumberFormat="1" applyFont="1" applyFill="1" applyAlignment="1">
      <alignment horizontal="right"/>
    </xf>
    <xf numFmtId="0" fontId="18" fillId="0" borderId="0" xfId="0" applyFont="1" applyFill="1" applyAlignment="1">
      <alignment horizontal="right"/>
    </xf>
    <xf numFmtId="1" fontId="18" fillId="0" borderId="0" xfId="685" applyNumberFormat="1" applyFont="1" applyFill="1" applyBorder="1" applyAlignment="1">
      <alignment horizontal="right"/>
    </xf>
    <xf numFmtId="164" fontId="18" fillId="0" borderId="10" xfId="0" applyNumberFormat="1" applyFont="1" applyFill="1" applyBorder="1"/>
    <xf numFmtId="0" fontId="18" fillId="0" borderId="0" xfId="0" applyFont="1" applyFill="1" applyBorder="1" applyAlignment="1">
      <alignment vertical="top" wrapText="1"/>
    </xf>
    <xf numFmtId="0" fontId="18" fillId="0" borderId="6" xfId="0" applyFont="1" applyFill="1" applyBorder="1" applyAlignment="1">
      <alignment horizontal="center" vertical="top" wrapText="1"/>
    </xf>
    <xf numFmtId="0" fontId="25" fillId="0" borderId="1" xfId="1" applyFont="1" applyFill="1" applyBorder="1" applyAlignment="1">
      <alignment vertical="center" wrapText="1"/>
    </xf>
    <xf numFmtId="0" fontId="50" fillId="25" borderId="0" xfId="0" applyFont="1" applyFill="1" applyProtection="1"/>
    <xf numFmtId="0" fontId="51" fillId="25" borderId="3" xfId="0" applyFont="1" applyFill="1" applyBorder="1" applyAlignment="1" applyProtection="1">
      <alignment horizont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center" vertical="center" wrapText="1"/>
    </xf>
    <xf numFmtId="0" fontId="50" fillId="26" borderId="1" xfId="0" applyFont="1" applyFill="1" applyBorder="1" applyAlignment="1" applyProtection="1">
      <alignment horizontal="center" vertical="center" wrapText="1"/>
      <protection locked="0"/>
    </xf>
    <xf numFmtId="0" fontId="50" fillId="27" borderId="1" xfId="0" applyFont="1" applyFill="1" applyBorder="1" applyAlignment="1" applyProtection="1">
      <alignment horizontal="center" vertical="center" wrapText="1"/>
    </xf>
    <xf numFmtId="0" fontId="51" fillId="25" borderId="0" xfId="0" applyFont="1" applyFill="1" applyProtection="1"/>
    <xf numFmtId="0" fontId="50" fillId="25" borderId="0" xfId="0" applyFont="1" applyFill="1" applyAlignment="1" applyProtection="1">
      <alignment horizontal="right" vertical="center"/>
    </xf>
    <xf numFmtId="0" fontId="50" fillId="25" borderId="0" xfId="0" applyFont="1" applyFill="1" applyAlignment="1" applyProtection="1">
      <alignment horizontal="center"/>
    </xf>
    <xf numFmtId="0" fontId="50" fillId="25" borderId="0" xfId="0" applyFont="1" applyFill="1" applyAlignment="1" applyProtection="1">
      <alignment horizontal="right"/>
    </xf>
    <xf numFmtId="3" fontId="50" fillId="25" borderId="1" xfId="0" applyNumberFormat="1" applyFont="1" applyFill="1" applyBorder="1" applyAlignment="1" applyProtection="1">
      <alignment horizontal="center"/>
    </xf>
    <xf numFmtId="49" fontId="50" fillId="25" borderId="0" xfId="0" applyNumberFormat="1" applyFont="1" applyFill="1" applyBorder="1" applyAlignment="1" applyProtection="1">
      <alignment horizontal="right" vertical="center" wrapText="1"/>
    </xf>
    <xf numFmtId="166" fontId="50" fillId="25" borderId="1" xfId="0" applyNumberFormat="1" applyFont="1" applyFill="1" applyBorder="1" applyAlignment="1" applyProtection="1">
      <alignment horizontal="center"/>
    </xf>
    <xf numFmtId="0" fontId="50" fillId="28" borderId="1" xfId="0" applyFont="1" applyFill="1" applyBorder="1" applyAlignment="1" applyProtection="1">
      <alignment horizontal="center"/>
    </xf>
    <xf numFmtId="0" fontId="51" fillId="25" borderId="0" xfId="0" applyFont="1" applyFill="1" applyAlignment="1" applyProtection="1">
      <alignment vertical="center" wrapText="1"/>
    </xf>
    <xf numFmtId="49" fontId="50" fillId="25" borderId="0" xfId="0" applyNumberFormat="1" applyFont="1" applyFill="1" applyBorder="1" applyAlignment="1" applyProtection="1">
      <alignment vertical="center" wrapText="1"/>
    </xf>
    <xf numFmtId="49" fontId="50" fillId="25" borderId="0" xfId="0" applyNumberFormat="1" applyFont="1" applyFill="1" applyBorder="1" applyAlignment="1" applyProtection="1">
      <alignment horizontal="center" vertical="center" wrapText="1"/>
    </xf>
    <xf numFmtId="3" fontId="50" fillId="28" borderId="1" xfId="0" applyNumberFormat="1" applyFont="1" applyFill="1" applyBorder="1" applyAlignment="1" applyProtection="1">
      <alignment horizontal="center"/>
    </xf>
    <xf numFmtId="0" fontId="51" fillId="29" borderId="1" xfId="0" applyFont="1" applyFill="1" applyBorder="1" applyAlignment="1" applyProtection="1">
      <alignment horizontal="center" vertical="center" wrapText="1"/>
      <protection locked="0"/>
    </xf>
    <xf numFmtId="0" fontId="50" fillId="25" borderId="0" xfId="0" applyFont="1" applyFill="1" applyAlignment="1" applyProtection="1">
      <alignment horizontal="center" vertical="center"/>
    </xf>
    <xf numFmtId="0" fontId="49" fillId="0" borderId="0" xfId="53313" applyAlignment="1">
      <alignment vertical="top"/>
    </xf>
    <xf numFmtId="0" fontId="49" fillId="0" borderId="0" xfId="53313"/>
    <xf numFmtId="0" fontId="49" fillId="0" borderId="0" xfId="53313" applyFill="1"/>
    <xf numFmtId="0" fontId="50" fillId="25" borderId="1" xfId="0" applyFont="1" applyFill="1" applyBorder="1" applyAlignment="1" applyProtection="1">
      <alignment horizontal="center" vertical="center"/>
    </xf>
    <xf numFmtId="0" fontId="50" fillId="30" borderId="1" xfId="0" applyFont="1" applyFill="1" applyBorder="1" applyAlignment="1" applyProtection="1">
      <alignment horizontal="center" vertical="center"/>
    </xf>
    <xf numFmtId="3" fontId="50" fillId="30" borderId="1" xfId="0" applyNumberFormat="1" applyFont="1" applyFill="1" applyBorder="1" applyAlignment="1" applyProtection="1">
      <alignment horizontal="center"/>
    </xf>
    <xf numFmtId="166" fontId="50" fillId="30" borderId="1" xfId="0" applyNumberFormat="1" applyFont="1" applyFill="1" applyBorder="1" applyAlignment="1" applyProtection="1">
      <alignment horizontal="center"/>
    </xf>
    <xf numFmtId="0" fontId="50" fillId="25" borderId="0" xfId="0" applyFont="1" applyFill="1" applyAlignment="1" applyProtection="1">
      <alignment horizontal="center" vertical="center"/>
    </xf>
    <xf numFmtId="0" fontId="51" fillId="25" borderId="32" xfId="0" applyFont="1" applyFill="1" applyBorder="1" applyAlignment="1" applyProtection="1">
      <alignment horizontal="center"/>
    </xf>
    <xf numFmtId="0" fontId="51" fillId="25" borderId="0" xfId="0" applyFont="1" applyFill="1" applyBorder="1" applyAlignment="1" applyProtection="1">
      <alignment horizontal="center"/>
    </xf>
    <xf numFmtId="0" fontId="51" fillId="25" borderId="34" xfId="0" applyFont="1" applyFill="1" applyBorder="1" applyAlignment="1" applyProtection="1">
      <alignment horizontal="center"/>
    </xf>
    <xf numFmtId="0" fontId="51" fillId="25" borderId="0" xfId="0" applyFont="1" applyFill="1" applyAlignment="1" applyProtection="1">
      <alignment horizontal="left"/>
    </xf>
    <xf numFmtId="0" fontId="50" fillId="25" borderId="0" xfId="0" applyFont="1" applyFill="1" applyAlignment="1" applyProtection="1">
      <alignment horizontal="center" vertical="center" wrapText="1"/>
    </xf>
    <xf numFmtId="0" fontId="49" fillId="25" borderId="0" xfId="53313" applyFill="1" applyAlignment="1" applyProtection="1">
      <alignment horizontal="center" vertical="center" wrapText="1"/>
    </xf>
    <xf numFmtId="49" fontId="50" fillId="25" borderId="0" xfId="0" applyNumberFormat="1" applyFont="1" applyFill="1" applyBorder="1" applyAlignment="1" applyProtection="1">
      <alignment horizontal="right" vertical="center" wrapText="1"/>
    </xf>
    <xf numFmtId="0" fontId="51" fillId="25" borderId="0" xfId="0" applyFont="1" applyFill="1" applyAlignment="1" applyProtection="1">
      <alignment horizontal="left" vertical="center" wrapText="1"/>
    </xf>
    <xf numFmtId="0" fontId="51" fillId="25" borderId="0" xfId="0" applyFont="1" applyFill="1" applyAlignment="1" applyProtection="1">
      <alignment vertical="center" wrapText="1"/>
    </xf>
    <xf numFmtId="49" fontId="50" fillId="25" borderId="0" xfId="0" applyNumberFormat="1" applyFont="1" applyFill="1" applyBorder="1" applyAlignment="1" applyProtection="1">
      <alignment horizontal="center" vertical="center" wrapText="1"/>
    </xf>
    <xf numFmtId="0" fontId="31" fillId="0" borderId="0" xfId="0" applyFont="1" applyFill="1" applyAlignment="1">
      <alignment horizontal="left" vertical="top" wrapText="1"/>
    </xf>
    <xf numFmtId="0" fontId="0" fillId="0" borderId="0" xfId="0" applyFill="1" applyAlignment="1">
      <alignment vertical="top" wrapText="1"/>
    </xf>
    <xf numFmtId="0" fontId="18" fillId="0" borderId="6"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10" xfId="0" applyFont="1" applyFill="1" applyBorder="1" applyAlignment="1">
      <alignment horizontal="left" wrapText="1"/>
    </xf>
    <xf numFmtId="0" fontId="18" fillId="0" borderId="0" xfId="0" applyFont="1" applyFill="1" applyBorder="1" applyAlignment="1">
      <alignment horizontal="left" wrapText="1"/>
    </xf>
    <xf numFmtId="0" fontId="18" fillId="0" borderId="0" xfId="0" applyFont="1" applyFill="1" applyAlignment="1">
      <alignment horizontal="left" wrapText="1"/>
    </xf>
    <xf numFmtId="0" fontId="18" fillId="0" borderId="0" xfId="0" applyFont="1" applyFill="1" applyBorder="1" applyAlignment="1">
      <alignment horizontal="left" vertical="top" wrapText="1"/>
    </xf>
    <xf numFmtId="0" fontId="18" fillId="0" borderId="38" xfId="0" applyFont="1" applyFill="1" applyBorder="1" applyAlignment="1">
      <alignment horizontal="center" wrapText="1"/>
    </xf>
    <xf numFmtId="0" fontId="18" fillId="0" borderId="10" xfId="0" applyFont="1" applyBorder="1" applyAlignment="1"/>
    <xf numFmtId="0" fontId="18" fillId="0" borderId="36" xfId="0" applyFont="1" applyBorder="1" applyAlignment="1"/>
    <xf numFmtId="0" fontId="18" fillId="0" borderId="39" xfId="0" applyFont="1" applyBorder="1" applyAlignment="1"/>
    <xf numFmtId="0" fontId="18" fillId="0" borderId="28" xfId="0" applyFont="1" applyBorder="1" applyAlignment="1"/>
    <xf numFmtId="0" fontId="18" fillId="0" borderId="37" xfId="0" applyFont="1" applyBorder="1" applyAlignment="1"/>
    <xf numFmtId="0" fontId="24" fillId="0" borderId="13" xfId="0" applyFont="1" applyFill="1" applyBorder="1" applyAlignment="1">
      <alignment vertical="top" wrapText="1"/>
    </xf>
    <xf numFmtId="0" fontId="0" fillId="0" borderId="14" xfId="0" applyFill="1" applyBorder="1" applyAlignment="1">
      <alignment vertical="top"/>
    </xf>
    <xf numFmtId="0" fontId="0" fillId="0" borderId="15" xfId="0" applyFill="1" applyBorder="1" applyAlignment="1">
      <alignment vertical="top"/>
    </xf>
    <xf numFmtId="0" fontId="18" fillId="0" borderId="10" xfId="0" applyFont="1" applyFill="1" applyBorder="1" applyAlignment="1">
      <alignment horizontal="center" wrapText="1"/>
    </xf>
    <xf numFmtId="49" fontId="18" fillId="0" borderId="6" xfId="0" applyNumberFormat="1" applyFont="1" applyFill="1" applyBorder="1" applyAlignment="1">
      <alignment horizontal="center" vertical="top"/>
    </xf>
    <xf numFmtId="49" fontId="18" fillId="0" borderId="3" xfId="0" applyNumberFormat="1" applyFont="1" applyFill="1" applyBorder="1" applyAlignment="1">
      <alignment horizontal="center" vertical="top"/>
    </xf>
    <xf numFmtId="49" fontId="18" fillId="0" borderId="4" xfId="0" applyNumberFormat="1" applyFont="1" applyFill="1" applyBorder="1" applyAlignment="1">
      <alignment horizontal="center" vertical="top"/>
    </xf>
    <xf numFmtId="49" fontId="0" fillId="0" borderId="6" xfId="0" applyNumberFormat="1" applyFill="1" applyBorder="1" applyAlignment="1">
      <alignment horizontal="center" vertical="top" wrapText="1"/>
    </xf>
    <xf numFmtId="49" fontId="0" fillId="0" borderId="3" xfId="0" applyNumberFormat="1" applyFill="1" applyBorder="1" applyAlignment="1">
      <alignment horizontal="center" vertical="top" wrapText="1"/>
    </xf>
    <xf numFmtId="49" fontId="0" fillId="0" borderId="4" xfId="0" applyNumberFormat="1" applyFill="1" applyBorder="1" applyAlignment="1">
      <alignment horizontal="center" vertical="top" wrapText="1"/>
    </xf>
    <xf numFmtId="0" fontId="18" fillId="0" borderId="1" xfId="0" applyFont="1" applyBorder="1" applyAlignment="1">
      <alignment horizontal="center" vertical="center"/>
    </xf>
    <xf numFmtId="0" fontId="18" fillId="0" borderId="1" xfId="0" applyFont="1" applyBorder="1" applyAlignment="1">
      <alignment horizontal="center" wrapText="1"/>
    </xf>
    <xf numFmtId="0" fontId="0" fillId="0" borderId="1" xfId="0"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applyAlignment="1">
      <alignment horizontal="center" vertical="top" wrapText="1"/>
    </xf>
    <xf numFmtId="0" fontId="24" fillId="0" borderId="1" xfId="0" applyFont="1" applyBorder="1" applyAlignment="1">
      <alignment horizontal="center" vertical="top" wrapText="1"/>
    </xf>
    <xf numFmtId="0" fontId="24" fillId="0" borderId="2" xfId="0" applyFont="1" applyBorder="1" applyAlignment="1">
      <alignment horizontal="center" vertical="top" wrapText="1"/>
    </xf>
    <xf numFmtId="0" fontId="24" fillId="0" borderId="7" xfId="0" applyFont="1" applyBorder="1" applyAlignment="1">
      <alignment horizontal="center" vertical="top" wrapText="1"/>
    </xf>
    <xf numFmtId="0" fontId="24" fillId="0" borderId="8" xfId="0" applyFont="1" applyBorder="1" applyAlignment="1">
      <alignment horizontal="center" vertical="top" wrapText="1"/>
    </xf>
    <xf numFmtId="0" fontId="18" fillId="0" borderId="1" xfId="2" applyFont="1" applyFill="1" applyBorder="1" applyAlignment="1">
      <alignment horizontal="center" vertical="top" wrapText="1"/>
    </xf>
    <xf numFmtId="0" fontId="24" fillId="0" borderId="11" xfId="0" applyFont="1" applyBorder="1" applyAlignment="1">
      <alignment horizontal="center" vertical="top" wrapText="1"/>
    </xf>
    <xf numFmtId="0" fontId="18" fillId="0" borderId="8" xfId="0" applyFont="1" applyFill="1" applyBorder="1" applyAlignment="1">
      <alignment horizontal="center" vertical="top" wrapText="1"/>
    </xf>
    <xf numFmtId="0" fontId="18" fillId="0" borderId="1"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8" xfId="0" applyFont="1" applyBorder="1" applyAlignment="1">
      <alignment horizontal="center" vertical="top" wrapText="1"/>
    </xf>
    <xf numFmtId="0" fontId="0" fillId="0" borderId="1" xfId="0" applyBorder="1" applyAlignment="1"/>
    <xf numFmtId="0" fontId="0" fillId="0" borderId="1" xfId="0" applyFill="1" applyBorder="1" applyAlignment="1">
      <alignment horizontal="center" vertical="top" wrapText="1"/>
    </xf>
    <xf numFmtId="0" fontId="0" fillId="0" borderId="1" xfId="0" applyFill="1" applyBorder="1" applyAlignment="1"/>
    <xf numFmtId="0" fontId="23" fillId="0" borderId="8" xfId="0" applyFont="1" applyBorder="1" applyAlignment="1">
      <alignment horizontal="center" vertical="center"/>
    </xf>
    <xf numFmtId="0" fontId="23" fillId="0" borderId="1" xfId="0" applyFont="1" applyBorder="1" applyAlignment="1">
      <alignment horizontal="center" vertical="center"/>
    </xf>
    <xf numFmtId="0" fontId="23"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5" xfId="0" applyFont="1" applyBorder="1" applyAlignment="1">
      <alignment horizontal="center" vertical="center" wrapText="1"/>
    </xf>
    <xf numFmtId="0" fontId="18" fillId="0" borderId="35" xfId="0" applyFont="1" applyBorder="1" applyAlignment="1">
      <alignment horizontal="center" vertical="center" wrapText="1"/>
    </xf>
    <xf numFmtId="0" fontId="23" fillId="0" borderId="11" xfId="0" applyFont="1" applyBorder="1" applyAlignment="1">
      <alignment horizontal="center" vertical="center"/>
    </xf>
    <xf numFmtId="0" fontId="24" fillId="0" borderId="3" xfId="0" applyFont="1" applyBorder="1" applyAlignment="1">
      <alignment horizontal="center" vertical="top" wrapText="1"/>
    </xf>
    <xf numFmtId="0" fontId="0" fillId="0" borderId="3" xfId="0" applyBorder="1" applyAlignment="1">
      <alignment horizontal="center" vertical="top" wrapText="1"/>
    </xf>
    <xf numFmtId="0" fontId="18" fillId="0" borderId="3" xfId="0" applyFont="1" applyFill="1" applyBorder="1" applyAlignment="1"/>
    <xf numFmtId="0" fontId="18" fillId="0" borderId="4" xfId="0" applyFont="1" applyFill="1" applyBorder="1" applyAlignment="1"/>
    <xf numFmtId="0" fontId="18" fillId="0" borderId="6" xfId="0" applyFont="1" applyBorder="1" applyAlignment="1">
      <alignment horizontal="center" vertical="top" wrapText="1"/>
    </xf>
    <xf numFmtId="0" fontId="0" fillId="0" borderId="3" xfId="0" applyBorder="1" applyAlignment="1"/>
    <xf numFmtId="0" fontId="0" fillId="0" borderId="4" xfId="0" applyBorder="1" applyAlignment="1"/>
    <xf numFmtId="0" fontId="0" fillId="0" borderId="6" xfId="0" applyFill="1" applyBorder="1" applyAlignment="1">
      <alignment horizontal="center" vertical="top" wrapText="1"/>
    </xf>
    <xf numFmtId="0" fontId="0" fillId="0" borderId="3" xfId="0" applyFill="1" applyBorder="1" applyAlignment="1"/>
    <xf numFmtId="0" fontId="0" fillId="0" borderId="4" xfId="0" applyFill="1" applyBorder="1" applyAlignment="1"/>
    <xf numFmtId="0" fontId="24" fillId="0" borderId="1" xfId="0" applyFont="1" applyBorder="1" applyAlignment="1">
      <alignment horizontal="center" wrapText="1"/>
    </xf>
    <xf numFmtId="0" fontId="0" fillId="0" borderId="1" xfId="0" applyBorder="1" applyAlignment="1">
      <alignment horizontal="center" wrapText="1"/>
    </xf>
    <xf numFmtId="0" fontId="24" fillId="0" borderId="9" xfId="0" applyFont="1" applyBorder="1" applyAlignment="1"/>
    <xf numFmtId="0" fontId="0" fillId="0" borderId="10" xfId="0" applyBorder="1" applyAlignment="1"/>
    <xf numFmtId="0" fontId="0" fillId="0" borderId="5" xfId="0" applyBorder="1" applyAlignment="1"/>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8" fillId="0" borderId="13" xfId="0" applyFont="1" applyBorder="1" applyAlignment="1">
      <alignment horizontal="center" vertical="top" wrapText="1"/>
    </xf>
    <xf numFmtId="0" fontId="18" fillId="0" borderId="15" xfId="0" applyFont="1" applyBorder="1" applyAlignment="1">
      <alignment horizontal="center" vertical="top" wrapText="1"/>
    </xf>
    <xf numFmtId="0" fontId="18" fillId="0" borderId="40" xfId="0" applyFont="1" applyFill="1" applyBorder="1" applyAlignment="1">
      <alignment horizontal="center" vertical="top" wrapText="1"/>
    </xf>
    <xf numFmtId="0" fontId="0" fillId="0" borderId="41" xfId="0" applyBorder="1" applyAlignment="1"/>
    <xf numFmtId="0" fontId="18" fillId="0" borderId="2" xfId="0" applyFont="1" applyFill="1" applyBorder="1" applyAlignment="1">
      <alignment horizontal="center" vertical="top" wrapText="1"/>
    </xf>
    <xf numFmtId="0" fontId="0" fillId="0" borderId="12" xfId="0" applyBorder="1" applyAlignment="1">
      <alignment horizontal="center" vertical="top" wrapText="1"/>
    </xf>
    <xf numFmtId="0" fontId="0" fillId="0" borderId="8" xfId="0" applyBorder="1" applyAlignment="1">
      <alignment horizontal="center" vertical="top" wrapText="1"/>
    </xf>
  </cellXfs>
  <cellStyles count="53314">
    <cellStyle name="20% - Akzent1 2" xfId="8"/>
    <cellStyle name="20% - Akzent1 3" xfId="9"/>
    <cellStyle name="20% - Akzent1 4" xfId="7"/>
    <cellStyle name="20% - Akzent2 2" xfId="11"/>
    <cellStyle name="20% - Akzent2 3" xfId="12"/>
    <cellStyle name="20% - Akzent2 4" xfId="10"/>
    <cellStyle name="20% - Akzent3 2" xfId="14"/>
    <cellStyle name="20% - Akzent3 3" xfId="15"/>
    <cellStyle name="20% - Akzent3 4" xfId="13"/>
    <cellStyle name="20% - Akzent4 2" xfId="17"/>
    <cellStyle name="20% - Akzent4 3" xfId="18"/>
    <cellStyle name="20% - Akzent4 4" xfId="16"/>
    <cellStyle name="20% - Akzent5 2" xfId="20"/>
    <cellStyle name="20% - Akzent5 3" xfId="21"/>
    <cellStyle name="20% - Akzent5 4" xfId="19"/>
    <cellStyle name="20% - Akzent6 2" xfId="23"/>
    <cellStyle name="20% - Akzent6 3" xfId="24"/>
    <cellStyle name="20% - Akzent6 4" xfId="22"/>
    <cellStyle name="4" xfId="25"/>
    <cellStyle name="4 2" xfId="26"/>
    <cellStyle name="4 3" xfId="27"/>
    <cellStyle name="4 4" xfId="28"/>
    <cellStyle name="4 5" xfId="29"/>
    <cellStyle name="4 6" xfId="30"/>
    <cellStyle name="4 7" xfId="31"/>
    <cellStyle name="4_Familienstatus" xfId="32"/>
    <cellStyle name="4_Familienstatus 2" xfId="33"/>
    <cellStyle name="4_Migrationshintergrund(Sprache)" xfId="34"/>
    <cellStyle name="4_Migrationshintergrund(Sprache) 2" xfId="35"/>
    <cellStyle name="4_Transfergeldbezug" xfId="36"/>
    <cellStyle name="4_Transfergeldbezug 2" xfId="37"/>
    <cellStyle name="40% - Akzent1 2" xfId="39"/>
    <cellStyle name="40% - Akzent1 3" xfId="40"/>
    <cellStyle name="40% - Akzent1 4" xfId="38"/>
    <cellStyle name="40% - Akzent2 2" xfId="42"/>
    <cellStyle name="40% - Akzent2 3" xfId="43"/>
    <cellStyle name="40% - Akzent2 4" xfId="41"/>
    <cellStyle name="40% - Akzent3 2" xfId="45"/>
    <cellStyle name="40% - Akzent3 3" xfId="46"/>
    <cellStyle name="40% - Akzent3 4" xfId="44"/>
    <cellStyle name="40% - Akzent4 2" xfId="48"/>
    <cellStyle name="40% - Akzent4 3" xfId="49"/>
    <cellStyle name="40% - Akzent4 4" xfId="47"/>
    <cellStyle name="40% - Akzent5 2" xfId="51"/>
    <cellStyle name="40% - Akzent5 3" xfId="52"/>
    <cellStyle name="40% - Akzent5 4" xfId="50"/>
    <cellStyle name="40% - Akzent6 2" xfId="54"/>
    <cellStyle name="40% - Akzent6 3" xfId="55"/>
    <cellStyle name="40% - Akzent6 4" xfId="53"/>
    <cellStyle name="5" xfId="56"/>
    <cellStyle name="5 2" xfId="57"/>
    <cellStyle name="5 3" xfId="58"/>
    <cellStyle name="5 4" xfId="59"/>
    <cellStyle name="5 5" xfId="60"/>
    <cellStyle name="5 6" xfId="61"/>
    <cellStyle name="5 7" xfId="62"/>
    <cellStyle name="5_Familienstatus" xfId="63"/>
    <cellStyle name="5_Familienstatus 2" xfId="64"/>
    <cellStyle name="5_Migrationshintergrund(Sprache)" xfId="65"/>
    <cellStyle name="5_Migrationshintergrund(Sprache) 2" xfId="66"/>
    <cellStyle name="5_Transfergeldbezug" xfId="67"/>
    <cellStyle name="5_Transfergeldbezug 2" xfId="68"/>
    <cellStyle name="6" xfId="69"/>
    <cellStyle name="6 2" xfId="70"/>
    <cellStyle name="6 3" xfId="71"/>
    <cellStyle name="6 4" xfId="72"/>
    <cellStyle name="6 5" xfId="73"/>
    <cellStyle name="6 6" xfId="74"/>
    <cellStyle name="6 7" xfId="75"/>
    <cellStyle name="6_Familienstatus" xfId="76"/>
    <cellStyle name="6_Familienstatus 2" xfId="77"/>
    <cellStyle name="6_Migrationshintergrund(Sprache)" xfId="78"/>
    <cellStyle name="6_Migrationshintergrund(Sprache) 2" xfId="79"/>
    <cellStyle name="6_Transfergeldbezug" xfId="80"/>
    <cellStyle name="6_Transfergeldbezug 2" xfId="81"/>
    <cellStyle name="60% - Akzent1 2" xfId="83"/>
    <cellStyle name="60% - Akzent1 3" xfId="84"/>
    <cellStyle name="60% - Akzent1 4" xfId="82"/>
    <cellStyle name="60% - Akzent2 2" xfId="86"/>
    <cellStyle name="60% - Akzent2 3" xfId="87"/>
    <cellStyle name="60% - Akzent2 4" xfId="85"/>
    <cellStyle name="60% - Akzent3 2" xfId="89"/>
    <cellStyle name="60% - Akzent3 3" xfId="90"/>
    <cellStyle name="60% - Akzent3 4" xfId="88"/>
    <cellStyle name="60% - Akzent4 2" xfId="92"/>
    <cellStyle name="60% - Akzent4 3" xfId="93"/>
    <cellStyle name="60% - Akzent4 4" xfId="91"/>
    <cellStyle name="60% - Akzent5 2" xfId="95"/>
    <cellStyle name="60% - Akzent5 3" xfId="96"/>
    <cellStyle name="60% - Akzent5 4" xfId="94"/>
    <cellStyle name="60% - Akzent6 2" xfId="98"/>
    <cellStyle name="60% - Akzent6 3" xfId="99"/>
    <cellStyle name="60% - Akzent6 4" xfId="97"/>
    <cellStyle name="9" xfId="100"/>
    <cellStyle name="9 2" xfId="101"/>
    <cellStyle name="9 3" xfId="102"/>
    <cellStyle name="9 4" xfId="103"/>
    <cellStyle name="9 5" xfId="104"/>
    <cellStyle name="9 6" xfId="105"/>
    <cellStyle name="9 7" xfId="106"/>
    <cellStyle name="9_Familienstatus" xfId="107"/>
    <cellStyle name="9_Familienstatus 2" xfId="108"/>
    <cellStyle name="9_Migrationshintergrund(Sprache)" xfId="109"/>
    <cellStyle name="9_Migrationshintergrund(Sprache) 2" xfId="110"/>
    <cellStyle name="9_Transfergeldbezug" xfId="111"/>
    <cellStyle name="9_Transfergeldbezug 2" xfId="112"/>
    <cellStyle name="Akzent1 2" xfId="114"/>
    <cellStyle name="Akzent1 3" xfId="115"/>
    <cellStyle name="Akzent1 4" xfId="113"/>
    <cellStyle name="Akzent2 2" xfId="117"/>
    <cellStyle name="Akzent2 3" xfId="118"/>
    <cellStyle name="Akzent2 4" xfId="116"/>
    <cellStyle name="Akzent3 2" xfId="120"/>
    <cellStyle name="Akzent3 3" xfId="121"/>
    <cellStyle name="Akzent3 4" xfId="119"/>
    <cellStyle name="Akzent4 2" xfId="123"/>
    <cellStyle name="Akzent4 3" xfId="124"/>
    <cellStyle name="Akzent4 4" xfId="122"/>
    <cellStyle name="Akzent5 2" xfId="126"/>
    <cellStyle name="Akzent5 3" xfId="127"/>
    <cellStyle name="Akzent5 4" xfId="125"/>
    <cellStyle name="Akzent6 2" xfId="129"/>
    <cellStyle name="Akzent6 3" xfId="130"/>
    <cellStyle name="Akzent6 4" xfId="128"/>
    <cellStyle name="Ausgabe 2" xfId="132"/>
    <cellStyle name="Ausgabe 3" xfId="133"/>
    <cellStyle name="Ausgabe 4" xfId="131"/>
    <cellStyle name="Berechnung 2" xfId="135"/>
    <cellStyle name="Berechnung 3" xfId="136"/>
    <cellStyle name="Berechnung 4" xfId="134"/>
    <cellStyle name="Eingabe 2" xfId="138"/>
    <cellStyle name="Eingabe 3" xfId="139"/>
    <cellStyle name="Eingabe 4" xfId="137"/>
    <cellStyle name="Ergebnis 2" xfId="141"/>
    <cellStyle name="Ergebnis 3" xfId="142"/>
    <cellStyle name="Ergebnis 4" xfId="140"/>
    <cellStyle name="Erklärender Text 2" xfId="144"/>
    <cellStyle name="Erklärender Text 3" xfId="145"/>
    <cellStyle name="Erklärender Text 4" xfId="143"/>
    <cellStyle name="Gut 2" xfId="147"/>
    <cellStyle name="Gut 3" xfId="148"/>
    <cellStyle name="Gut 4" xfId="146"/>
    <cellStyle name="Hyperlink" xfId="53313" builtinId="8"/>
    <cellStyle name="Neutral 2" xfId="150"/>
    <cellStyle name="Neutral 3" xfId="151"/>
    <cellStyle name="Neutral 4" xfId="149"/>
    <cellStyle name="Notiz 2" xfId="153"/>
    <cellStyle name="Notiz 3" xfId="154"/>
    <cellStyle name="Notiz 4" xfId="152"/>
    <cellStyle name="Schlecht 2" xfId="156"/>
    <cellStyle name="Schlecht 3" xfId="157"/>
    <cellStyle name="Schlecht 4" xfId="155"/>
    <cellStyle name="Standard" xfId="0" builtinId="0"/>
    <cellStyle name="Standard 10" xfId="158"/>
    <cellStyle name="Standard 11" xfId="159"/>
    <cellStyle name="Standard 12" xfId="160"/>
    <cellStyle name="Standard 13" xfId="161"/>
    <cellStyle name="Standard 14" xfId="162"/>
    <cellStyle name="Standard 15" xfId="163"/>
    <cellStyle name="Standard 16" xfId="164"/>
    <cellStyle name="Standard 17" xfId="165"/>
    <cellStyle name="Standard 18" xfId="166"/>
    <cellStyle name="Standard 19" xfId="167"/>
    <cellStyle name="Standard 2" xfId="2"/>
    <cellStyle name="Standard 2 2" xfId="3"/>
    <cellStyle name="Standard 2 2 2" xfId="169"/>
    <cellStyle name="Standard 2 2 3" xfId="242"/>
    <cellStyle name="Standard 2 2 3 2" xfId="293"/>
    <cellStyle name="Standard 2 2 3 3" xfId="266"/>
    <cellStyle name="Standard 2 2 4" xfId="256"/>
    <cellStyle name="Standard 2 2 4 2" xfId="278"/>
    <cellStyle name="Standard 2 2 5" xfId="268"/>
    <cellStyle name="Standard 2 2 6" xfId="668"/>
    <cellStyle name="Standard 2 2 6 2" xfId="458"/>
    <cellStyle name="Standard 2 2 6 2 2" xfId="849"/>
    <cellStyle name="Standard 2 2 7" xfId="644"/>
    <cellStyle name="Standard 2 2 7 2" xfId="1033"/>
    <cellStyle name="Standard 2 2 8" xfId="1063"/>
    <cellStyle name="Standard 2 3" xfId="170"/>
    <cellStyle name="Standard 2 4" xfId="168"/>
    <cellStyle name="Standard 2 5" xfId="249"/>
    <cellStyle name="Standard 2 6" xfId="289"/>
    <cellStyle name="Standard 2 7" xfId="274"/>
    <cellStyle name="Standard 20" xfId="171"/>
    <cellStyle name="Standard 21" xfId="172"/>
    <cellStyle name="Standard 21 2" xfId="173"/>
    <cellStyle name="Standard 22" xfId="174"/>
    <cellStyle name="Standard 23" xfId="175"/>
    <cellStyle name="Standard 24" xfId="176"/>
    <cellStyle name="Standard 25" xfId="177"/>
    <cellStyle name="Standard 256" xfId="178"/>
    <cellStyle name="Standard 257" xfId="179"/>
    <cellStyle name="Standard 257 10" xfId="327"/>
    <cellStyle name="Standard 257 10 10" xfId="13613"/>
    <cellStyle name="Standard 257 10 10 2" xfId="40085"/>
    <cellStyle name="Standard 257 10 11" xfId="26849"/>
    <cellStyle name="Standard 257 10 2" xfId="415"/>
    <cellStyle name="Standard 257 10 2 10" xfId="26930"/>
    <cellStyle name="Standard 257 10 2 2" xfId="591"/>
    <cellStyle name="Standard 257 10 2 2 2" xfId="980"/>
    <cellStyle name="Standard 257 10 2 2 2 2" xfId="1729"/>
    <cellStyle name="Standard 257 10 2 2 2 2 2" xfId="4672"/>
    <cellStyle name="Standard 257 10 2 2 2 2 2 2" xfId="13494"/>
    <cellStyle name="Standard 257 10 2 2 2 2 2 2 2" xfId="26730"/>
    <cellStyle name="Standard 257 10 2 2 2 2 2 2 2 2" xfId="53202"/>
    <cellStyle name="Standard 257 10 2 2 2 2 2 2 3" xfId="39966"/>
    <cellStyle name="Standard 257 10 2 2 2 2 2 3" xfId="20113"/>
    <cellStyle name="Standard 257 10 2 2 2 2 2 3 2" xfId="46585"/>
    <cellStyle name="Standard 257 10 2 2 2 2 2 4" xfId="31144"/>
    <cellStyle name="Standard 257 10 2 2 2 2 3" xfId="6143"/>
    <cellStyle name="Standard 257 10 2 2 2 2 3 2" xfId="10553"/>
    <cellStyle name="Standard 257 10 2 2 2 2 3 2 2" xfId="23789"/>
    <cellStyle name="Standard 257 10 2 2 2 2 3 2 2 2" xfId="50261"/>
    <cellStyle name="Standard 257 10 2 2 2 2 3 2 3" xfId="37025"/>
    <cellStyle name="Standard 257 10 2 2 2 2 3 3" xfId="17172"/>
    <cellStyle name="Standard 257 10 2 2 2 2 3 3 2" xfId="43644"/>
    <cellStyle name="Standard 257 10 2 2 2 2 3 4" xfId="32615"/>
    <cellStyle name="Standard 257 10 2 2 2 2 4" xfId="9082"/>
    <cellStyle name="Standard 257 10 2 2 2 2 4 2" xfId="22318"/>
    <cellStyle name="Standard 257 10 2 2 2 2 4 2 2" xfId="48790"/>
    <cellStyle name="Standard 257 10 2 2 2 2 4 3" xfId="35554"/>
    <cellStyle name="Standard 257 10 2 2 2 2 5" xfId="15701"/>
    <cellStyle name="Standard 257 10 2 2 2 2 5 2" xfId="42173"/>
    <cellStyle name="Standard 257 10 2 2 2 2 6" xfId="28203"/>
    <cellStyle name="Standard 257 10 2 2 2 3" xfId="2465"/>
    <cellStyle name="Standard 257 10 2 2 2 3 2" xfId="3936"/>
    <cellStyle name="Standard 257 10 2 2 2 3 2 2" xfId="12758"/>
    <cellStyle name="Standard 257 10 2 2 2 3 2 2 2" xfId="25994"/>
    <cellStyle name="Standard 257 10 2 2 2 3 2 2 2 2" xfId="52466"/>
    <cellStyle name="Standard 257 10 2 2 2 3 2 2 3" xfId="39230"/>
    <cellStyle name="Standard 257 10 2 2 2 3 2 3" xfId="19377"/>
    <cellStyle name="Standard 257 10 2 2 2 3 2 3 2" xfId="45849"/>
    <cellStyle name="Standard 257 10 2 2 2 3 2 4" xfId="30408"/>
    <cellStyle name="Standard 257 10 2 2 2 3 3" xfId="6878"/>
    <cellStyle name="Standard 257 10 2 2 2 3 3 2" xfId="11288"/>
    <cellStyle name="Standard 257 10 2 2 2 3 3 2 2" xfId="24524"/>
    <cellStyle name="Standard 257 10 2 2 2 3 3 2 2 2" xfId="50996"/>
    <cellStyle name="Standard 257 10 2 2 2 3 3 2 3" xfId="37760"/>
    <cellStyle name="Standard 257 10 2 2 2 3 3 3" xfId="17907"/>
    <cellStyle name="Standard 257 10 2 2 2 3 3 3 2" xfId="44379"/>
    <cellStyle name="Standard 257 10 2 2 2 3 3 4" xfId="33350"/>
    <cellStyle name="Standard 257 10 2 2 2 3 4" xfId="8346"/>
    <cellStyle name="Standard 257 10 2 2 2 3 4 2" xfId="21582"/>
    <cellStyle name="Standard 257 10 2 2 2 3 4 2 2" xfId="48054"/>
    <cellStyle name="Standard 257 10 2 2 2 3 4 3" xfId="34818"/>
    <cellStyle name="Standard 257 10 2 2 2 3 5" xfId="14965"/>
    <cellStyle name="Standard 257 10 2 2 2 3 5 2" xfId="41437"/>
    <cellStyle name="Standard 257 10 2 2 2 3 6" xfId="28938"/>
    <cellStyle name="Standard 257 10 2 2 2 4" xfId="3202"/>
    <cellStyle name="Standard 257 10 2 2 2 4 2" xfId="12024"/>
    <cellStyle name="Standard 257 10 2 2 2 4 2 2" xfId="25260"/>
    <cellStyle name="Standard 257 10 2 2 2 4 2 2 2" xfId="51732"/>
    <cellStyle name="Standard 257 10 2 2 2 4 2 3" xfId="38496"/>
    <cellStyle name="Standard 257 10 2 2 2 4 3" xfId="18643"/>
    <cellStyle name="Standard 257 10 2 2 2 4 3 2" xfId="45115"/>
    <cellStyle name="Standard 257 10 2 2 2 4 4" xfId="29674"/>
    <cellStyle name="Standard 257 10 2 2 2 5" xfId="5407"/>
    <cellStyle name="Standard 257 10 2 2 2 5 2" xfId="9817"/>
    <cellStyle name="Standard 257 10 2 2 2 5 2 2" xfId="23053"/>
    <cellStyle name="Standard 257 10 2 2 2 5 2 2 2" xfId="49525"/>
    <cellStyle name="Standard 257 10 2 2 2 5 2 3" xfId="36289"/>
    <cellStyle name="Standard 257 10 2 2 2 5 3" xfId="16436"/>
    <cellStyle name="Standard 257 10 2 2 2 5 3 2" xfId="42908"/>
    <cellStyle name="Standard 257 10 2 2 2 5 4" xfId="31879"/>
    <cellStyle name="Standard 257 10 2 2 2 6" xfId="7612"/>
    <cellStyle name="Standard 257 10 2 2 2 6 2" xfId="20848"/>
    <cellStyle name="Standard 257 10 2 2 2 6 2 2" xfId="47320"/>
    <cellStyle name="Standard 257 10 2 2 2 6 3" xfId="34084"/>
    <cellStyle name="Standard 257 10 2 2 2 7" xfId="14231"/>
    <cellStyle name="Standard 257 10 2 2 2 7 2" xfId="40703"/>
    <cellStyle name="Standard 257 10 2 2 2 8" xfId="27467"/>
    <cellStyle name="Standard 257 10 2 2 3" xfId="1363"/>
    <cellStyle name="Standard 257 10 2 2 3 2" xfId="4306"/>
    <cellStyle name="Standard 257 10 2 2 3 2 2" xfId="13128"/>
    <cellStyle name="Standard 257 10 2 2 3 2 2 2" xfId="26364"/>
    <cellStyle name="Standard 257 10 2 2 3 2 2 2 2" xfId="52836"/>
    <cellStyle name="Standard 257 10 2 2 3 2 2 3" xfId="39600"/>
    <cellStyle name="Standard 257 10 2 2 3 2 3" xfId="19747"/>
    <cellStyle name="Standard 257 10 2 2 3 2 3 2" xfId="46219"/>
    <cellStyle name="Standard 257 10 2 2 3 2 4" xfId="30778"/>
    <cellStyle name="Standard 257 10 2 2 3 3" xfId="5777"/>
    <cellStyle name="Standard 257 10 2 2 3 3 2" xfId="10187"/>
    <cellStyle name="Standard 257 10 2 2 3 3 2 2" xfId="23423"/>
    <cellStyle name="Standard 257 10 2 2 3 3 2 2 2" xfId="49895"/>
    <cellStyle name="Standard 257 10 2 2 3 3 2 3" xfId="36659"/>
    <cellStyle name="Standard 257 10 2 2 3 3 3" xfId="16806"/>
    <cellStyle name="Standard 257 10 2 2 3 3 3 2" xfId="43278"/>
    <cellStyle name="Standard 257 10 2 2 3 3 4" xfId="32249"/>
    <cellStyle name="Standard 257 10 2 2 3 4" xfId="8716"/>
    <cellStyle name="Standard 257 10 2 2 3 4 2" xfId="21952"/>
    <cellStyle name="Standard 257 10 2 2 3 4 2 2" xfId="48424"/>
    <cellStyle name="Standard 257 10 2 2 3 4 3" xfId="35188"/>
    <cellStyle name="Standard 257 10 2 2 3 5" xfId="15335"/>
    <cellStyle name="Standard 257 10 2 2 3 5 2" xfId="41807"/>
    <cellStyle name="Standard 257 10 2 2 3 6" xfId="27837"/>
    <cellStyle name="Standard 257 10 2 2 4" xfId="2099"/>
    <cellStyle name="Standard 257 10 2 2 4 2" xfId="3570"/>
    <cellStyle name="Standard 257 10 2 2 4 2 2" xfId="12392"/>
    <cellStyle name="Standard 257 10 2 2 4 2 2 2" xfId="25628"/>
    <cellStyle name="Standard 257 10 2 2 4 2 2 2 2" xfId="52100"/>
    <cellStyle name="Standard 257 10 2 2 4 2 2 3" xfId="38864"/>
    <cellStyle name="Standard 257 10 2 2 4 2 3" xfId="19011"/>
    <cellStyle name="Standard 257 10 2 2 4 2 3 2" xfId="45483"/>
    <cellStyle name="Standard 257 10 2 2 4 2 4" xfId="30042"/>
    <cellStyle name="Standard 257 10 2 2 4 3" xfId="6512"/>
    <cellStyle name="Standard 257 10 2 2 4 3 2" xfId="10922"/>
    <cellStyle name="Standard 257 10 2 2 4 3 2 2" xfId="24158"/>
    <cellStyle name="Standard 257 10 2 2 4 3 2 2 2" xfId="50630"/>
    <cellStyle name="Standard 257 10 2 2 4 3 2 3" xfId="37394"/>
    <cellStyle name="Standard 257 10 2 2 4 3 3" xfId="17541"/>
    <cellStyle name="Standard 257 10 2 2 4 3 3 2" xfId="44013"/>
    <cellStyle name="Standard 257 10 2 2 4 3 4" xfId="32984"/>
    <cellStyle name="Standard 257 10 2 2 4 4" xfId="7980"/>
    <cellStyle name="Standard 257 10 2 2 4 4 2" xfId="21216"/>
    <cellStyle name="Standard 257 10 2 2 4 4 2 2" xfId="47688"/>
    <cellStyle name="Standard 257 10 2 2 4 4 3" xfId="34452"/>
    <cellStyle name="Standard 257 10 2 2 4 5" xfId="14599"/>
    <cellStyle name="Standard 257 10 2 2 4 5 2" xfId="41071"/>
    <cellStyle name="Standard 257 10 2 2 4 6" xfId="28572"/>
    <cellStyle name="Standard 257 10 2 2 5" xfId="2836"/>
    <cellStyle name="Standard 257 10 2 2 5 2" xfId="11658"/>
    <cellStyle name="Standard 257 10 2 2 5 2 2" xfId="24894"/>
    <cellStyle name="Standard 257 10 2 2 5 2 2 2" xfId="51366"/>
    <cellStyle name="Standard 257 10 2 2 5 2 3" xfId="38130"/>
    <cellStyle name="Standard 257 10 2 2 5 3" xfId="18277"/>
    <cellStyle name="Standard 257 10 2 2 5 3 2" xfId="44749"/>
    <cellStyle name="Standard 257 10 2 2 5 4" xfId="29308"/>
    <cellStyle name="Standard 257 10 2 2 6" xfId="5041"/>
    <cellStyle name="Standard 257 10 2 2 6 2" xfId="9451"/>
    <cellStyle name="Standard 257 10 2 2 6 2 2" xfId="22687"/>
    <cellStyle name="Standard 257 10 2 2 6 2 2 2" xfId="49159"/>
    <cellStyle name="Standard 257 10 2 2 6 2 3" xfId="35923"/>
    <cellStyle name="Standard 257 10 2 2 6 3" xfId="16070"/>
    <cellStyle name="Standard 257 10 2 2 6 3 2" xfId="42542"/>
    <cellStyle name="Standard 257 10 2 2 6 4" xfId="31513"/>
    <cellStyle name="Standard 257 10 2 2 7" xfId="7246"/>
    <cellStyle name="Standard 257 10 2 2 7 2" xfId="20482"/>
    <cellStyle name="Standard 257 10 2 2 7 2 2" xfId="46954"/>
    <cellStyle name="Standard 257 10 2 2 7 3" xfId="33718"/>
    <cellStyle name="Standard 257 10 2 2 8" xfId="13865"/>
    <cellStyle name="Standard 257 10 2 2 8 2" xfId="40337"/>
    <cellStyle name="Standard 257 10 2 2 9" xfId="27101"/>
    <cellStyle name="Standard 257 10 2 3" xfId="808"/>
    <cellStyle name="Standard 257 10 2 3 2" xfId="1558"/>
    <cellStyle name="Standard 257 10 2 3 2 2" xfId="4501"/>
    <cellStyle name="Standard 257 10 2 3 2 2 2" xfId="13323"/>
    <cellStyle name="Standard 257 10 2 3 2 2 2 2" xfId="26559"/>
    <cellStyle name="Standard 257 10 2 3 2 2 2 2 2" xfId="53031"/>
    <cellStyle name="Standard 257 10 2 3 2 2 2 3" xfId="39795"/>
    <cellStyle name="Standard 257 10 2 3 2 2 3" xfId="19942"/>
    <cellStyle name="Standard 257 10 2 3 2 2 3 2" xfId="46414"/>
    <cellStyle name="Standard 257 10 2 3 2 2 4" xfId="30973"/>
    <cellStyle name="Standard 257 10 2 3 2 3" xfId="5972"/>
    <cellStyle name="Standard 257 10 2 3 2 3 2" xfId="10382"/>
    <cellStyle name="Standard 257 10 2 3 2 3 2 2" xfId="23618"/>
    <cellStyle name="Standard 257 10 2 3 2 3 2 2 2" xfId="50090"/>
    <cellStyle name="Standard 257 10 2 3 2 3 2 3" xfId="36854"/>
    <cellStyle name="Standard 257 10 2 3 2 3 3" xfId="17001"/>
    <cellStyle name="Standard 257 10 2 3 2 3 3 2" xfId="43473"/>
    <cellStyle name="Standard 257 10 2 3 2 3 4" xfId="32444"/>
    <cellStyle name="Standard 257 10 2 3 2 4" xfId="8911"/>
    <cellStyle name="Standard 257 10 2 3 2 4 2" xfId="22147"/>
    <cellStyle name="Standard 257 10 2 3 2 4 2 2" xfId="48619"/>
    <cellStyle name="Standard 257 10 2 3 2 4 3" xfId="35383"/>
    <cellStyle name="Standard 257 10 2 3 2 5" xfId="15530"/>
    <cellStyle name="Standard 257 10 2 3 2 5 2" xfId="42002"/>
    <cellStyle name="Standard 257 10 2 3 2 6" xfId="28032"/>
    <cellStyle name="Standard 257 10 2 3 3" xfId="2294"/>
    <cellStyle name="Standard 257 10 2 3 3 2" xfId="3765"/>
    <cellStyle name="Standard 257 10 2 3 3 2 2" xfId="12587"/>
    <cellStyle name="Standard 257 10 2 3 3 2 2 2" xfId="25823"/>
    <cellStyle name="Standard 257 10 2 3 3 2 2 2 2" xfId="52295"/>
    <cellStyle name="Standard 257 10 2 3 3 2 2 3" xfId="39059"/>
    <cellStyle name="Standard 257 10 2 3 3 2 3" xfId="19206"/>
    <cellStyle name="Standard 257 10 2 3 3 2 3 2" xfId="45678"/>
    <cellStyle name="Standard 257 10 2 3 3 2 4" xfId="30237"/>
    <cellStyle name="Standard 257 10 2 3 3 3" xfId="6707"/>
    <cellStyle name="Standard 257 10 2 3 3 3 2" xfId="11117"/>
    <cellStyle name="Standard 257 10 2 3 3 3 2 2" xfId="24353"/>
    <cellStyle name="Standard 257 10 2 3 3 3 2 2 2" xfId="50825"/>
    <cellStyle name="Standard 257 10 2 3 3 3 2 3" xfId="37589"/>
    <cellStyle name="Standard 257 10 2 3 3 3 3" xfId="17736"/>
    <cellStyle name="Standard 257 10 2 3 3 3 3 2" xfId="44208"/>
    <cellStyle name="Standard 257 10 2 3 3 3 4" xfId="33179"/>
    <cellStyle name="Standard 257 10 2 3 3 4" xfId="8175"/>
    <cellStyle name="Standard 257 10 2 3 3 4 2" xfId="21411"/>
    <cellStyle name="Standard 257 10 2 3 3 4 2 2" xfId="47883"/>
    <cellStyle name="Standard 257 10 2 3 3 4 3" xfId="34647"/>
    <cellStyle name="Standard 257 10 2 3 3 5" xfId="14794"/>
    <cellStyle name="Standard 257 10 2 3 3 5 2" xfId="41266"/>
    <cellStyle name="Standard 257 10 2 3 3 6" xfId="28767"/>
    <cellStyle name="Standard 257 10 2 3 4" xfId="3031"/>
    <cellStyle name="Standard 257 10 2 3 4 2" xfId="11853"/>
    <cellStyle name="Standard 257 10 2 3 4 2 2" xfId="25089"/>
    <cellStyle name="Standard 257 10 2 3 4 2 2 2" xfId="51561"/>
    <cellStyle name="Standard 257 10 2 3 4 2 3" xfId="38325"/>
    <cellStyle name="Standard 257 10 2 3 4 3" xfId="18472"/>
    <cellStyle name="Standard 257 10 2 3 4 3 2" xfId="44944"/>
    <cellStyle name="Standard 257 10 2 3 4 4" xfId="29503"/>
    <cellStyle name="Standard 257 10 2 3 5" xfId="5236"/>
    <cellStyle name="Standard 257 10 2 3 5 2" xfId="9646"/>
    <cellStyle name="Standard 257 10 2 3 5 2 2" xfId="22882"/>
    <cellStyle name="Standard 257 10 2 3 5 2 2 2" xfId="49354"/>
    <cellStyle name="Standard 257 10 2 3 5 2 3" xfId="36118"/>
    <cellStyle name="Standard 257 10 2 3 5 3" xfId="16265"/>
    <cellStyle name="Standard 257 10 2 3 5 3 2" xfId="42737"/>
    <cellStyle name="Standard 257 10 2 3 5 4" xfId="31708"/>
    <cellStyle name="Standard 257 10 2 3 6" xfId="7441"/>
    <cellStyle name="Standard 257 10 2 3 6 2" xfId="20677"/>
    <cellStyle name="Standard 257 10 2 3 6 2 2" xfId="47149"/>
    <cellStyle name="Standard 257 10 2 3 6 3" xfId="33913"/>
    <cellStyle name="Standard 257 10 2 3 7" xfId="14060"/>
    <cellStyle name="Standard 257 10 2 3 7 2" xfId="40532"/>
    <cellStyle name="Standard 257 10 2 3 8" xfId="27296"/>
    <cellStyle name="Standard 257 10 2 4" xfId="1192"/>
    <cellStyle name="Standard 257 10 2 4 2" xfId="4135"/>
    <cellStyle name="Standard 257 10 2 4 2 2" xfId="12957"/>
    <cellStyle name="Standard 257 10 2 4 2 2 2" xfId="26193"/>
    <cellStyle name="Standard 257 10 2 4 2 2 2 2" xfId="52665"/>
    <cellStyle name="Standard 257 10 2 4 2 2 3" xfId="39429"/>
    <cellStyle name="Standard 257 10 2 4 2 3" xfId="19576"/>
    <cellStyle name="Standard 257 10 2 4 2 3 2" xfId="46048"/>
    <cellStyle name="Standard 257 10 2 4 2 4" xfId="30607"/>
    <cellStyle name="Standard 257 10 2 4 3" xfId="5606"/>
    <cellStyle name="Standard 257 10 2 4 3 2" xfId="10016"/>
    <cellStyle name="Standard 257 10 2 4 3 2 2" xfId="23252"/>
    <cellStyle name="Standard 257 10 2 4 3 2 2 2" xfId="49724"/>
    <cellStyle name="Standard 257 10 2 4 3 2 3" xfId="36488"/>
    <cellStyle name="Standard 257 10 2 4 3 3" xfId="16635"/>
    <cellStyle name="Standard 257 10 2 4 3 3 2" xfId="43107"/>
    <cellStyle name="Standard 257 10 2 4 3 4" xfId="32078"/>
    <cellStyle name="Standard 257 10 2 4 4" xfId="8545"/>
    <cellStyle name="Standard 257 10 2 4 4 2" xfId="21781"/>
    <cellStyle name="Standard 257 10 2 4 4 2 2" xfId="48253"/>
    <cellStyle name="Standard 257 10 2 4 4 3" xfId="35017"/>
    <cellStyle name="Standard 257 10 2 4 5" xfId="15164"/>
    <cellStyle name="Standard 257 10 2 4 5 2" xfId="41636"/>
    <cellStyle name="Standard 257 10 2 4 6" xfId="27666"/>
    <cellStyle name="Standard 257 10 2 5" xfId="1928"/>
    <cellStyle name="Standard 257 10 2 5 2" xfId="3399"/>
    <cellStyle name="Standard 257 10 2 5 2 2" xfId="12221"/>
    <cellStyle name="Standard 257 10 2 5 2 2 2" xfId="25457"/>
    <cellStyle name="Standard 257 10 2 5 2 2 2 2" xfId="51929"/>
    <cellStyle name="Standard 257 10 2 5 2 2 3" xfId="38693"/>
    <cellStyle name="Standard 257 10 2 5 2 3" xfId="18840"/>
    <cellStyle name="Standard 257 10 2 5 2 3 2" xfId="45312"/>
    <cellStyle name="Standard 257 10 2 5 2 4" xfId="29871"/>
    <cellStyle name="Standard 257 10 2 5 3" xfId="6341"/>
    <cellStyle name="Standard 257 10 2 5 3 2" xfId="10751"/>
    <cellStyle name="Standard 257 10 2 5 3 2 2" xfId="23987"/>
    <cellStyle name="Standard 257 10 2 5 3 2 2 2" xfId="50459"/>
    <cellStyle name="Standard 257 10 2 5 3 2 3" xfId="37223"/>
    <cellStyle name="Standard 257 10 2 5 3 3" xfId="17370"/>
    <cellStyle name="Standard 257 10 2 5 3 3 2" xfId="43842"/>
    <cellStyle name="Standard 257 10 2 5 3 4" xfId="32813"/>
    <cellStyle name="Standard 257 10 2 5 4" xfId="7809"/>
    <cellStyle name="Standard 257 10 2 5 4 2" xfId="21045"/>
    <cellStyle name="Standard 257 10 2 5 4 2 2" xfId="47517"/>
    <cellStyle name="Standard 257 10 2 5 4 3" xfId="34281"/>
    <cellStyle name="Standard 257 10 2 5 5" xfId="14428"/>
    <cellStyle name="Standard 257 10 2 5 5 2" xfId="40900"/>
    <cellStyle name="Standard 257 10 2 5 6" xfId="28401"/>
    <cellStyle name="Standard 257 10 2 6" xfId="2665"/>
    <cellStyle name="Standard 257 10 2 6 2" xfId="11487"/>
    <cellStyle name="Standard 257 10 2 6 2 2" xfId="24723"/>
    <cellStyle name="Standard 257 10 2 6 2 2 2" xfId="51195"/>
    <cellStyle name="Standard 257 10 2 6 2 3" xfId="37959"/>
    <cellStyle name="Standard 257 10 2 6 3" xfId="18106"/>
    <cellStyle name="Standard 257 10 2 6 3 2" xfId="44578"/>
    <cellStyle name="Standard 257 10 2 6 4" xfId="29137"/>
    <cellStyle name="Standard 257 10 2 7" xfId="4870"/>
    <cellStyle name="Standard 257 10 2 7 2" xfId="9280"/>
    <cellStyle name="Standard 257 10 2 7 2 2" xfId="22516"/>
    <cellStyle name="Standard 257 10 2 7 2 2 2" xfId="48988"/>
    <cellStyle name="Standard 257 10 2 7 2 3" xfId="35752"/>
    <cellStyle name="Standard 257 10 2 7 3" xfId="15899"/>
    <cellStyle name="Standard 257 10 2 7 3 2" xfId="42371"/>
    <cellStyle name="Standard 257 10 2 7 4" xfId="31342"/>
    <cellStyle name="Standard 257 10 2 8" xfId="7075"/>
    <cellStyle name="Standard 257 10 2 8 2" xfId="20311"/>
    <cellStyle name="Standard 257 10 2 8 2 2" xfId="46783"/>
    <cellStyle name="Standard 257 10 2 8 3" xfId="33547"/>
    <cellStyle name="Standard 257 10 2 9" xfId="13694"/>
    <cellStyle name="Standard 257 10 2 9 2" xfId="40166"/>
    <cellStyle name="Standard 257 10 3" xfId="510"/>
    <cellStyle name="Standard 257 10 3 2" xfId="899"/>
    <cellStyle name="Standard 257 10 3 2 2" xfId="1648"/>
    <cellStyle name="Standard 257 10 3 2 2 2" xfId="4591"/>
    <cellStyle name="Standard 257 10 3 2 2 2 2" xfId="13413"/>
    <cellStyle name="Standard 257 10 3 2 2 2 2 2" xfId="26649"/>
    <cellStyle name="Standard 257 10 3 2 2 2 2 2 2" xfId="53121"/>
    <cellStyle name="Standard 257 10 3 2 2 2 2 3" xfId="39885"/>
    <cellStyle name="Standard 257 10 3 2 2 2 3" xfId="20032"/>
    <cellStyle name="Standard 257 10 3 2 2 2 3 2" xfId="46504"/>
    <cellStyle name="Standard 257 10 3 2 2 2 4" xfId="31063"/>
    <cellStyle name="Standard 257 10 3 2 2 3" xfId="6062"/>
    <cellStyle name="Standard 257 10 3 2 2 3 2" xfId="10472"/>
    <cellStyle name="Standard 257 10 3 2 2 3 2 2" xfId="23708"/>
    <cellStyle name="Standard 257 10 3 2 2 3 2 2 2" xfId="50180"/>
    <cellStyle name="Standard 257 10 3 2 2 3 2 3" xfId="36944"/>
    <cellStyle name="Standard 257 10 3 2 2 3 3" xfId="17091"/>
    <cellStyle name="Standard 257 10 3 2 2 3 3 2" xfId="43563"/>
    <cellStyle name="Standard 257 10 3 2 2 3 4" xfId="32534"/>
    <cellStyle name="Standard 257 10 3 2 2 4" xfId="9001"/>
    <cellStyle name="Standard 257 10 3 2 2 4 2" xfId="22237"/>
    <cellStyle name="Standard 257 10 3 2 2 4 2 2" xfId="48709"/>
    <cellStyle name="Standard 257 10 3 2 2 4 3" xfId="35473"/>
    <cellStyle name="Standard 257 10 3 2 2 5" xfId="15620"/>
    <cellStyle name="Standard 257 10 3 2 2 5 2" xfId="42092"/>
    <cellStyle name="Standard 257 10 3 2 2 6" xfId="28122"/>
    <cellStyle name="Standard 257 10 3 2 3" xfId="2384"/>
    <cellStyle name="Standard 257 10 3 2 3 2" xfId="3855"/>
    <cellStyle name="Standard 257 10 3 2 3 2 2" xfId="12677"/>
    <cellStyle name="Standard 257 10 3 2 3 2 2 2" xfId="25913"/>
    <cellStyle name="Standard 257 10 3 2 3 2 2 2 2" xfId="52385"/>
    <cellStyle name="Standard 257 10 3 2 3 2 2 3" xfId="39149"/>
    <cellStyle name="Standard 257 10 3 2 3 2 3" xfId="19296"/>
    <cellStyle name="Standard 257 10 3 2 3 2 3 2" xfId="45768"/>
    <cellStyle name="Standard 257 10 3 2 3 2 4" xfId="30327"/>
    <cellStyle name="Standard 257 10 3 2 3 3" xfId="6797"/>
    <cellStyle name="Standard 257 10 3 2 3 3 2" xfId="11207"/>
    <cellStyle name="Standard 257 10 3 2 3 3 2 2" xfId="24443"/>
    <cellStyle name="Standard 257 10 3 2 3 3 2 2 2" xfId="50915"/>
    <cellStyle name="Standard 257 10 3 2 3 3 2 3" xfId="37679"/>
    <cellStyle name="Standard 257 10 3 2 3 3 3" xfId="17826"/>
    <cellStyle name="Standard 257 10 3 2 3 3 3 2" xfId="44298"/>
    <cellStyle name="Standard 257 10 3 2 3 3 4" xfId="33269"/>
    <cellStyle name="Standard 257 10 3 2 3 4" xfId="8265"/>
    <cellStyle name="Standard 257 10 3 2 3 4 2" xfId="21501"/>
    <cellStyle name="Standard 257 10 3 2 3 4 2 2" xfId="47973"/>
    <cellStyle name="Standard 257 10 3 2 3 4 3" xfId="34737"/>
    <cellStyle name="Standard 257 10 3 2 3 5" xfId="14884"/>
    <cellStyle name="Standard 257 10 3 2 3 5 2" xfId="41356"/>
    <cellStyle name="Standard 257 10 3 2 3 6" xfId="28857"/>
    <cellStyle name="Standard 257 10 3 2 4" xfId="3121"/>
    <cellStyle name="Standard 257 10 3 2 4 2" xfId="11943"/>
    <cellStyle name="Standard 257 10 3 2 4 2 2" xfId="25179"/>
    <cellStyle name="Standard 257 10 3 2 4 2 2 2" xfId="51651"/>
    <cellStyle name="Standard 257 10 3 2 4 2 3" xfId="38415"/>
    <cellStyle name="Standard 257 10 3 2 4 3" xfId="18562"/>
    <cellStyle name="Standard 257 10 3 2 4 3 2" xfId="45034"/>
    <cellStyle name="Standard 257 10 3 2 4 4" xfId="29593"/>
    <cellStyle name="Standard 257 10 3 2 5" xfId="5326"/>
    <cellStyle name="Standard 257 10 3 2 5 2" xfId="9736"/>
    <cellStyle name="Standard 257 10 3 2 5 2 2" xfId="22972"/>
    <cellStyle name="Standard 257 10 3 2 5 2 2 2" xfId="49444"/>
    <cellStyle name="Standard 257 10 3 2 5 2 3" xfId="36208"/>
    <cellStyle name="Standard 257 10 3 2 5 3" xfId="16355"/>
    <cellStyle name="Standard 257 10 3 2 5 3 2" xfId="42827"/>
    <cellStyle name="Standard 257 10 3 2 5 4" xfId="31798"/>
    <cellStyle name="Standard 257 10 3 2 6" xfId="7531"/>
    <cellStyle name="Standard 257 10 3 2 6 2" xfId="20767"/>
    <cellStyle name="Standard 257 10 3 2 6 2 2" xfId="47239"/>
    <cellStyle name="Standard 257 10 3 2 6 3" xfId="34003"/>
    <cellStyle name="Standard 257 10 3 2 7" xfId="14150"/>
    <cellStyle name="Standard 257 10 3 2 7 2" xfId="40622"/>
    <cellStyle name="Standard 257 10 3 2 8" xfId="27386"/>
    <cellStyle name="Standard 257 10 3 3" xfId="1282"/>
    <cellStyle name="Standard 257 10 3 3 2" xfId="4225"/>
    <cellStyle name="Standard 257 10 3 3 2 2" xfId="13047"/>
    <cellStyle name="Standard 257 10 3 3 2 2 2" xfId="26283"/>
    <cellStyle name="Standard 257 10 3 3 2 2 2 2" xfId="52755"/>
    <cellStyle name="Standard 257 10 3 3 2 2 3" xfId="39519"/>
    <cellStyle name="Standard 257 10 3 3 2 3" xfId="19666"/>
    <cellStyle name="Standard 257 10 3 3 2 3 2" xfId="46138"/>
    <cellStyle name="Standard 257 10 3 3 2 4" xfId="30697"/>
    <cellStyle name="Standard 257 10 3 3 3" xfId="5696"/>
    <cellStyle name="Standard 257 10 3 3 3 2" xfId="10106"/>
    <cellStyle name="Standard 257 10 3 3 3 2 2" xfId="23342"/>
    <cellStyle name="Standard 257 10 3 3 3 2 2 2" xfId="49814"/>
    <cellStyle name="Standard 257 10 3 3 3 2 3" xfId="36578"/>
    <cellStyle name="Standard 257 10 3 3 3 3" xfId="16725"/>
    <cellStyle name="Standard 257 10 3 3 3 3 2" xfId="43197"/>
    <cellStyle name="Standard 257 10 3 3 3 4" xfId="32168"/>
    <cellStyle name="Standard 257 10 3 3 4" xfId="8635"/>
    <cellStyle name="Standard 257 10 3 3 4 2" xfId="21871"/>
    <cellStyle name="Standard 257 10 3 3 4 2 2" xfId="48343"/>
    <cellStyle name="Standard 257 10 3 3 4 3" xfId="35107"/>
    <cellStyle name="Standard 257 10 3 3 5" xfId="15254"/>
    <cellStyle name="Standard 257 10 3 3 5 2" xfId="41726"/>
    <cellStyle name="Standard 257 10 3 3 6" xfId="27756"/>
    <cellStyle name="Standard 257 10 3 4" xfId="2018"/>
    <cellStyle name="Standard 257 10 3 4 2" xfId="3489"/>
    <cellStyle name="Standard 257 10 3 4 2 2" xfId="12311"/>
    <cellStyle name="Standard 257 10 3 4 2 2 2" xfId="25547"/>
    <cellStyle name="Standard 257 10 3 4 2 2 2 2" xfId="52019"/>
    <cellStyle name="Standard 257 10 3 4 2 2 3" xfId="38783"/>
    <cellStyle name="Standard 257 10 3 4 2 3" xfId="18930"/>
    <cellStyle name="Standard 257 10 3 4 2 3 2" xfId="45402"/>
    <cellStyle name="Standard 257 10 3 4 2 4" xfId="29961"/>
    <cellStyle name="Standard 257 10 3 4 3" xfId="6431"/>
    <cellStyle name="Standard 257 10 3 4 3 2" xfId="10841"/>
    <cellStyle name="Standard 257 10 3 4 3 2 2" xfId="24077"/>
    <cellStyle name="Standard 257 10 3 4 3 2 2 2" xfId="50549"/>
    <cellStyle name="Standard 257 10 3 4 3 2 3" xfId="37313"/>
    <cellStyle name="Standard 257 10 3 4 3 3" xfId="17460"/>
    <cellStyle name="Standard 257 10 3 4 3 3 2" xfId="43932"/>
    <cellStyle name="Standard 257 10 3 4 3 4" xfId="32903"/>
    <cellStyle name="Standard 257 10 3 4 4" xfId="7899"/>
    <cellStyle name="Standard 257 10 3 4 4 2" xfId="21135"/>
    <cellStyle name="Standard 257 10 3 4 4 2 2" xfId="47607"/>
    <cellStyle name="Standard 257 10 3 4 4 3" xfId="34371"/>
    <cellStyle name="Standard 257 10 3 4 5" xfId="14518"/>
    <cellStyle name="Standard 257 10 3 4 5 2" xfId="40990"/>
    <cellStyle name="Standard 257 10 3 4 6" xfId="28491"/>
    <cellStyle name="Standard 257 10 3 5" xfId="2755"/>
    <cellStyle name="Standard 257 10 3 5 2" xfId="11577"/>
    <cellStyle name="Standard 257 10 3 5 2 2" xfId="24813"/>
    <cellStyle name="Standard 257 10 3 5 2 2 2" xfId="51285"/>
    <cellStyle name="Standard 257 10 3 5 2 3" xfId="38049"/>
    <cellStyle name="Standard 257 10 3 5 3" xfId="18196"/>
    <cellStyle name="Standard 257 10 3 5 3 2" xfId="44668"/>
    <cellStyle name="Standard 257 10 3 5 4" xfId="29227"/>
    <cellStyle name="Standard 257 10 3 6" xfId="4960"/>
    <cellStyle name="Standard 257 10 3 6 2" xfId="9370"/>
    <cellStyle name="Standard 257 10 3 6 2 2" xfId="22606"/>
    <cellStyle name="Standard 257 10 3 6 2 2 2" xfId="49078"/>
    <cellStyle name="Standard 257 10 3 6 2 3" xfId="35842"/>
    <cellStyle name="Standard 257 10 3 6 3" xfId="15989"/>
    <cellStyle name="Standard 257 10 3 6 3 2" xfId="42461"/>
    <cellStyle name="Standard 257 10 3 6 4" xfId="31432"/>
    <cellStyle name="Standard 257 10 3 7" xfId="7165"/>
    <cellStyle name="Standard 257 10 3 7 2" xfId="20401"/>
    <cellStyle name="Standard 257 10 3 7 2 2" xfId="46873"/>
    <cellStyle name="Standard 257 10 3 7 3" xfId="33637"/>
    <cellStyle name="Standard 257 10 3 8" xfId="13784"/>
    <cellStyle name="Standard 257 10 3 8 2" xfId="40256"/>
    <cellStyle name="Standard 257 10 3 9" xfId="27020"/>
    <cellStyle name="Standard 257 10 4" xfId="727"/>
    <cellStyle name="Standard 257 10 4 2" xfId="1477"/>
    <cellStyle name="Standard 257 10 4 2 2" xfId="4420"/>
    <cellStyle name="Standard 257 10 4 2 2 2" xfId="13242"/>
    <cellStyle name="Standard 257 10 4 2 2 2 2" xfId="26478"/>
    <cellStyle name="Standard 257 10 4 2 2 2 2 2" xfId="52950"/>
    <cellStyle name="Standard 257 10 4 2 2 2 3" xfId="39714"/>
    <cellStyle name="Standard 257 10 4 2 2 3" xfId="19861"/>
    <cellStyle name="Standard 257 10 4 2 2 3 2" xfId="46333"/>
    <cellStyle name="Standard 257 10 4 2 2 4" xfId="30892"/>
    <cellStyle name="Standard 257 10 4 2 3" xfId="5891"/>
    <cellStyle name="Standard 257 10 4 2 3 2" xfId="10301"/>
    <cellStyle name="Standard 257 10 4 2 3 2 2" xfId="23537"/>
    <cellStyle name="Standard 257 10 4 2 3 2 2 2" xfId="50009"/>
    <cellStyle name="Standard 257 10 4 2 3 2 3" xfId="36773"/>
    <cellStyle name="Standard 257 10 4 2 3 3" xfId="16920"/>
    <cellStyle name="Standard 257 10 4 2 3 3 2" xfId="43392"/>
    <cellStyle name="Standard 257 10 4 2 3 4" xfId="32363"/>
    <cellStyle name="Standard 257 10 4 2 4" xfId="8830"/>
    <cellStyle name="Standard 257 10 4 2 4 2" xfId="22066"/>
    <cellStyle name="Standard 257 10 4 2 4 2 2" xfId="48538"/>
    <cellStyle name="Standard 257 10 4 2 4 3" xfId="35302"/>
    <cellStyle name="Standard 257 10 4 2 5" xfId="15449"/>
    <cellStyle name="Standard 257 10 4 2 5 2" xfId="41921"/>
    <cellStyle name="Standard 257 10 4 2 6" xfId="27951"/>
    <cellStyle name="Standard 257 10 4 3" xfId="2213"/>
    <cellStyle name="Standard 257 10 4 3 2" xfId="3684"/>
    <cellStyle name="Standard 257 10 4 3 2 2" xfId="12506"/>
    <cellStyle name="Standard 257 10 4 3 2 2 2" xfId="25742"/>
    <cellStyle name="Standard 257 10 4 3 2 2 2 2" xfId="52214"/>
    <cellStyle name="Standard 257 10 4 3 2 2 3" xfId="38978"/>
    <cellStyle name="Standard 257 10 4 3 2 3" xfId="19125"/>
    <cellStyle name="Standard 257 10 4 3 2 3 2" xfId="45597"/>
    <cellStyle name="Standard 257 10 4 3 2 4" xfId="30156"/>
    <cellStyle name="Standard 257 10 4 3 3" xfId="6626"/>
    <cellStyle name="Standard 257 10 4 3 3 2" xfId="11036"/>
    <cellStyle name="Standard 257 10 4 3 3 2 2" xfId="24272"/>
    <cellStyle name="Standard 257 10 4 3 3 2 2 2" xfId="50744"/>
    <cellStyle name="Standard 257 10 4 3 3 2 3" xfId="37508"/>
    <cellStyle name="Standard 257 10 4 3 3 3" xfId="17655"/>
    <cellStyle name="Standard 257 10 4 3 3 3 2" xfId="44127"/>
    <cellStyle name="Standard 257 10 4 3 3 4" xfId="33098"/>
    <cellStyle name="Standard 257 10 4 3 4" xfId="8094"/>
    <cellStyle name="Standard 257 10 4 3 4 2" xfId="21330"/>
    <cellStyle name="Standard 257 10 4 3 4 2 2" xfId="47802"/>
    <cellStyle name="Standard 257 10 4 3 4 3" xfId="34566"/>
    <cellStyle name="Standard 257 10 4 3 5" xfId="14713"/>
    <cellStyle name="Standard 257 10 4 3 5 2" xfId="41185"/>
    <cellStyle name="Standard 257 10 4 3 6" xfId="28686"/>
    <cellStyle name="Standard 257 10 4 4" xfId="2950"/>
    <cellStyle name="Standard 257 10 4 4 2" xfId="11772"/>
    <cellStyle name="Standard 257 10 4 4 2 2" xfId="25008"/>
    <cellStyle name="Standard 257 10 4 4 2 2 2" xfId="51480"/>
    <cellStyle name="Standard 257 10 4 4 2 3" xfId="38244"/>
    <cellStyle name="Standard 257 10 4 4 3" xfId="18391"/>
    <cellStyle name="Standard 257 10 4 4 3 2" xfId="44863"/>
    <cellStyle name="Standard 257 10 4 4 4" xfId="29422"/>
    <cellStyle name="Standard 257 10 4 5" xfId="5155"/>
    <cellStyle name="Standard 257 10 4 5 2" xfId="9565"/>
    <cellStyle name="Standard 257 10 4 5 2 2" xfId="22801"/>
    <cellStyle name="Standard 257 10 4 5 2 2 2" xfId="49273"/>
    <cellStyle name="Standard 257 10 4 5 2 3" xfId="36037"/>
    <cellStyle name="Standard 257 10 4 5 3" xfId="16184"/>
    <cellStyle name="Standard 257 10 4 5 3 2" xfId="42656"/>
    <cellStyle name="Standard 257 10 4 5 4" xfId="31627"/>
    <cellStyle name="Standard 257 10 4 6" xfId="7360"/>
    <cellStyle name="Standard 257 10 4 6 2" xfId="20596"/>
    <cellStyle name="Standard 257 10 4 6 2 2" xfId="47068"/>
    <cellStyle name="Standard 257 10 4 6 3" xfId="33832"/>
    <cellStyle name="Standard 257 10 4 7" xfId="13979"/>
    <cellStyle name="Standard 257 10 4 7 2" xfId="40451"/>
    <cellStyle name="Standard 257 10 4 8" xfId="27215"/>
    <cellStyle name="Standard 257 10 5" xfId="1111"/>
    <cellStyle name="Standard 257 10 5 2" xfId="4054"/>
    <cellStyle name="Standard 257 10 5 2 2" xfId="12876"/>
    <cellStyle name="Standard 257 10 5 2 2 2" xfId="26112"/>
    <cellStyle name="Standard 257 10 5 2 2 2 2" xfId="52584"/>
    <cellStyle name="Standard 257 10 5 2 2 3" xfId="39348"/>
    <cellStyle name="Standard 257 10 5 2 3" xfId="19495"/>
    <cellStyle name="Standard 257 10 5 2 3 2" xfId="45967"/>
    <cellStyle name="Standard 257 10 5 2 4" xfId="30526"/>
    <cellStyle name="Standard 257 10 5 3" xfId="5525"/>
    <cellStyle name="Standard 257 10 5 3 2" xfId="9935"/>
    <cellStyle name="Standard 257 10 5 3 2 2" xfId="23171"/>
    <cellStyle name="Standard 257 10 5 3 2 2 2" xfId="49643"/>
    <cellStyle name="Standard 257 10 5 3 2 3" xfId="36407"/>
    <cellStyle name="Standard 257 10 5 3 3" xfId="16554"/>
    <cellStyle name="Standard 257 10 5 3 3 2" xfId="43026"/>
    <cellStyle name="Standard 257 10 5 3 4" xfId="31997"/>
    <cellStyle name="Standard 257 10 5 4" xfId="8464"/>
    <cellStyle name="Standard 257 10 5 4 2" xfId="21700"/>
    <cellStyle name="Standard 257 10 5 4 2 2" xfId="48172"/>
    <cellStyle name="Standard 257 10 5 4 3" xfId="34936"/>
    <cellStyle name="Standard 257 10 5 5" xfId="15083"/>
    <cellStyle name="Standard 257 10 5 5 2" xfId="41555"/>
    <cellStyle name="Standard 257 10 5 6" xfId="27585"/>
    <cellStyle name="Standard 257 10 6" xfId="1847"/>
    <cellStyle name="Standard 257 10 6 2" xfId="3318"/>
    <cellStyle name="Standard 257 10 6 2 2" xfId="12140"/>
    <cellStyle name="Standard 257 10 6 2 2 2" xfId="25376"/>
    <cellStyle name="Standard 257 10 6 2 2 2 2" xfId="51848"/>
    <cellStyle name="Standard 257 10 6 2 2 3" xfId="38612"/>
    <cellStyle name="Standard 257 10 6 2 3" xfId="18759"/>
    <cellStyle name="Standard 257 10 6 2 3 2" xfId="45231"/>
    <cellStyle name="Standard 257 10 6 2 4" xfId="29790"/>
    <cellStyle name="Standard 257 10 6 3" xfId="6260"/>
    <cellStyle name="Standard 257 10 6 3 2" xfId="10670"/>
    <cellStyle name="Standard 257 10 6 3 2 2" xfId="23906"/>
    <cellStyle name="Standard 257 10 6 3 2 2 2" xfId="50378"/>
    <cellStyle name="Standard 257 10 6 3 2 3" xfId="37142"/>
    <cellStyle name="Standard 257 10 6 3 3" xfId="17289"/>
    <cellStyle name="Standard 257 10 6 3 3 2" xfId="43761"/>
    <cellStyle name="Standard 257 10 6 3 4" xfId="32732"/>
    <cellStyle name="Standard 257 10 6 4" xfId="7728"/>
    <cellStyle name="Standard 257 10 6 4 2" xfId="20964"/>
    <cellStyle name="Standard 257 10 6 4 2 2" xfId="47436"/>
    <cellStyle name="Standard 257 10 6 4 3" xfId="34200"/>
    <cellStyle name="Standard 257 10 6 5" xfId="14347"/>
    <cellStyle name="Standard 257 10 6 5 2" xfId="40819"/>
    <cellStyle name="Standard 257 10 6 6" xfId="28320"/>
    <cellStyle name="Standard 257 10 7" xfId="2584"/>
    <cellStyle name="Standard 257 10 7 2" xfId="11406"/>
    <cellStyle name="Standard 257 10 7 2 2" xfId="24642"/>
    <cellStyle name="Standard 257 10 7 2 2 2" xfId="51114"/>
    <cellStyle name="Standard 257 10 7 2 3" xfId="37878"/>
    <cellStyle name="Standard 257 10 7 3" xfId="18025"/>
    <cellStyle name="Standard 257 10 7 3 2" xfId="44497"/>
    <cellStyle name="Standard 257 10 7 4" xfId="29056"/>
    <cellStyle name="Standard 257 10 8" xfId="4789"/>
    <cellStyle name="Standard 257 10 8 2" xfId="9199"/>
    <cellStyle name="Standard 257 10 8 2 2" xfId="22435"/>
    <cellStyle name="Standard 257 10 8 2 2 2" xfId="48907"/>
    <cellStyle name="Standard 257 10 8 2 3" xfId="35671"/>
    <cellStyle name="Standard 257 10 8 3" xfId="15818"/>
    <cellStyle name="Standard 257 10 8 3 2" xfId="42290"/>
    <cellStyle name="Standard 257 10 8 4" xfId="31261"/>
    <cellStyle name="Standard 257 10 9" xfId="6994"/>
    <cellStyle name="Standard 257 10 9 2" xfId="20230"/>
    <cellStyle name="Standard 257 10 9 2 2" xfId="46702"/>
    <cellStyle name="Standard 257 10 9 3" xfId="33466"/>
    <cellStyle name="Standard 257 11" xfId="373"/>
    <cellStyle name="Standard 257 11 10" xfId="26890"/>
    <cellStyle name="Standard 257 11 2" xfId="551"/>
    <cellStyle name="Standard 257 11 2 2" xfId="940"/>
    <cellStyle name="Standard 257 11 2 2 2" xfId="1689"/>
    <cellStyle name="Standard 257 11 2 2 2 2" xfId="4632"/>
    <cellStyle name="Standard 257 11 2 2 2 2 2" xfId="13454"/>
    <cellStyle name="Standard 257 11 2 2 2 2 2 2" xfId="26690"/>
    <cellStyle name="Standard 257 11 2 2 2 2 2 2 2" xfId="53162"/>
    <cellStyle name="Standard 257 11 2 2 2 2 2 3" xfId="39926"/>
    <cellStyle name="Standard 257 11 2 2 2 2 3" xfId="20073"/>
    <cellStyle name="Standard 257 11 2 2 2 2 3 2" xfId="46545"/>
    <cellStyle name="Standard 257 11 2 2 2 2 4" xfId="31104"/>
    <cellStyle name="Standard 257 11 2 2 2 3" xfId="6103"/>
    <cellStyle name="Standard 257 11 2 2 2 3 2" xfId="10513"/>
    <cellStyle name="Standard 257 11 2 2 2 3 2 2" xfId="23749"/>
    <cellStyle name="Standard 257 11 2 2 2 3 2 2 2" xfId="50221"/>
    <cellStyle name="Standard 257 11 2 2 2 3 2 3" xfId="36985"/>
    <cellStyle name="Standard 257 11 2 2 2 3 3" xfId="17132"/>
    <cellStyle name="Standard 257 11 2 2 2 3 3 2" xfId="43604"/>
    <cellStyle name="Standard 257 11 2 2 2 3 4" xfId="32575"/>
    <cellStyle name="Standard 257 11 2 2 2 4" xfId="9042"/>
    <cellStyle name="Standard 257 11 2 2 2 4 2" xfId="22278"/>
    <cellStyle name="Standard 257 11 2 2 2 4 2 2" xfId="48750"/>
    <cellStyle name="Standard 257 11 2 2 2 4 3" xfId="35514"/>
    <cellStyle name="Standard 257 11 2 2 2 5" xfId="15661"/>
    <cellStyle name="Standard 257 11 2 2 2 5 2" xfId="42133"/>
    <cellStyle name="Standard 257 11 2 2 2 6" xfId="28163"/>
    <cellStyle name="Standard 257 11 2 2 3" xfId="2425"/>
    <cellStyle name="Standard 257 11 2 2 3 2" xfId="3896"/>
    <cellStyle name="Standard 257 11 2 2 3 2 2" xfId="12718"/>
    <cellStyle name="Standard 257 11 2 2 3 2 2 2" xfId="25954"/>
    <cellStyle name="Standard 257 11 2 2 3 2 2 2 2" xfId="52426"/>
    <cellStyle name="Standard 257 11 2 2 3 2 2 3" xfId="39190"/>
    <cellStyle name="Standard 257 11 2 2 3 2 3" xfId="19337"/>
    <cellStyle name="Standard 257 11 2 2 3 2 3 2" xfId="45809"/>
    <cellStyle name="Standard 257 11 2 2 3 2 4" xfId="30368"/>
    <cellStyle name="Standard 257 11 2 2 3 3" xfId="6838"/>
    <cellStyle name="Standard 257 11 2 2 3 3 2" xfId="11248"/>
    <cellStyle name="Standard 257 11 2 2 3 3 2 2" xfId="24484"/>
    <cellStyle name="Standard 257 11 2 2 3 3 2 2 2" xfId="50956"/>
    <cellStyle name="Standard 257 11 2 2 3 3 2 3" xfId="37720"/>
    <cellStyle name="Standard 257 11 2 2 3 3 3" xfId="17867"/>
    <cellStyle name="Standard 257 11 2 2 3 3 3 2" xfId="44339"/>
    <cellStyle name="Standard 257 11 2 2 3 3 4" xfId="33310"/>
    <cellStyle name="Standard 257 11 2 2 3 4" xfId="8306"/>
    <cellStyle name="Standard 257 11 2 2 3 4 2" xfId="21542"/>
    <cellStyle name="Standard 257 11 2 2 3 4 2 2" xfId="48014"/>
    <cellStyle name="Standard 257 11 2 2 3 4 3" xfId="34778"/>
    <cellStyle name="Standard 257 11 2 2 3 5" xfId="14925"/>
    <cellStyle name="Standard 257 11 2 2 3 5 2" xfId="41397"/>
    <cellStyle name="Standard 257 11 2 2 3 6" xfId="28898"/>
    <cellStyle name="Standard 257 11 2 2 4" xfId="3162"/>
    <cellStyle name="Standard 257 11 2 2 4 2" xfId="11984"/>
    <cellStyle name="Standard 257 11 2 2 4 2 2" xfId="25220"/>
    <cellStyle name="Standard 257 11 2 2 4 2 2 2" xfId="51692"/>
    <cellStyle name="Standard 257 11 2 2 4 2 3" xfId="38456"/>
    <cellStyle name="Standard 257 11 2 2 4 3" xfId="18603"/>
    <cellStyle name="Standard 257 11 2 2 4 3 2" xfId="45075"/>
    <cellStyle name="Standard 257 11 2 2 4 4" xfId="29634"/>
    <cellStyle name="Standard 257 11 2 2 5" xfId="5367"/>
    <cellStyle name="Standard 257 11 2 2 5 2" xfId="9777"/>
    <cellStyle name="Standard 257 11 2 2 5 2 2" xfId="23013"/>
    <cellStyle name="Standard 257 11 2 2 5 2 2 2" xfId="49485"/>
    <cellStyle name="Standard 257 11 2 2 5 2 3" xfId="36249"/>
    <cellStyle name="Standard 257 11 2 2 5 3" xfId="16396"/>
    <cellStyle name="Standard 257 11 2 2 5 3 2" xfId="42868"/>
    <cellStyle name="Standard 257 11 2 2 5 4" xfId="31839"/>
    <cellStyle name="Standard 257 11 2 2 6" xfId="7572"/>
    <cellStyle name="Standard 257 11 2 2 6 2" xfId="20808"/>
    <cellStyle name="Standard 257 11 2 2 6 2 2" xfId="47280"/>
    <cellStyle name="Standard 257 11 2 2 6 3" xfId="34044"/>
    <cellStyle name="Standard 257 11 2 2 7" xfId="14191"/>
    <cellStyle name="Standard 257 11 2 2 7 2" xfId="40663"/>
    <cellStyle name="Standard 257 11 2 2 8" xfId="27427"/>
    <cellStyle name="Standard 257 11 2 3" xfId="1323"/>
    <cellStyle name="Standard 257 11 2 3 2" xfId="4266"/>
    <cellStyle name="Standard 257 11 2 3 2 2" xfId="13088"/>
    <cellStyle name="Standard 257 11 2 3 2 2 2" xfId="26324"/>
    <cellStyle name="Standard 257 11 2 3 2 2 2 2" xfId="52796"/>
    <cellStyle name="Standard 257 11 2 3 2 2 3" xfId="39560"/>
    <cellStyle name="Standard 257 11 2 3 2 3" xfId="19707"/>
    <cellStyle name="Standard 257 11 2 3 2 3 2" xfId="46179"/>
    <cellStyle name="Standard 257 11 2 3 2 4" xfId="30738"/>
    <cellStyle name="Standard 257 11 2 3 3" xfId="5737"/>
    <cellStyle name="Standard 257 11 2 3 3 2" xfId="10147"/>
    <cellStyle name="Standard 257 11 2 3 3 2 2" xfId="23383"/>
    <cellStyle name="Standard 257 11 2 3 3 2 2 2" xfId="49855"/>
    <cellStyle name="Standard 257 11 2 3 3 2 3" xfId="36619"/>
    <cellStyle name="Standard 257 11 2 3 3 3" xfId="16766"/>
    <cellStyle name="Standard 257 11 2 3 3 3 2" xfId="43238"/>
    <cellStyle name="Standard 257 11 2 3 3 4" xfId="32209"/>
    <cellStyle name="Standard 257 11 2 3 4" xfId="8676"/>
    <cellStyle name="Standard 257 11 2 3 4 2" xfId="21912"/>
    <cellStyle name="Standard 257 11 2 3 4 2 2" xfId="48384"/>
    <cellStyle name="Standard 257 11 2 3 4 3" xfId="35148"/>
    <cellStyle name="Standard 257 11 2 3 5" xfId="15295"/>
    <cellStyle name="Standard 257 11 2 3 5 2" xfId="41767"/>
    <cellStyle name="Standard 257 11 2 3 6" xfId="27797"/>
    <cellStyle name="Standard 257 11 2 4" xfId="2059"/>
    <cellStyle name="Standard 257 11 2 4 2" xfId="3530"/>
    <cellStyle name="Standard 257 11 2 4 2 2" xfId="12352"/>
    <cellStyle name="Standard 257 11 2 4 2 2 2" xfId="25588"/>
    <cellStyle name="Standard 257 11 2 4 2 2 2 2" xfId="52060"/>
    <cellStyle name="Standard 257 11 2 4 2 2 3" xfId="38824"/>
    <cellStyle name="Standard 257 11 2 4 2 3" xfId="18971"/>
    <cellStyle name="Standard 257 11 2 4 2 3 2" xfId="45443"/>
    <cellStyle name="Standard 257 11 2 4 2 4" xfId="30002"/>
    <cellStyle name="Standard 257 11 2 4 3" xfId="6472"/>
    <cellStyle name="Standard 257 11 2 4 3 2" xfId="10882"/>
    <cellStyle name="Standard 257 11 2 4 3 2 2" xfId="24118"/>
    <cellStyle name="Standard 257 11 2 4 3 2 2 2" xfId="50590"/>
    <cellStyle name="Standard 257 11 2 4 3 2 3" xfId="37354"/>
    <cellStyle name="Standard 257 11 2 4 3 3" xfId="17501"/>
    <cellStyle name="Standard 257 11 2 4 3 3 2" xfId="43973"/>
    <cellStyle name="Standard 257 11 2 4 3 4" xfId="32944"/>
    <cellStyle name="Standard 257 11 2 4 4" xfId="7940"/>
    <cellStyle name="Standard 257 11 2 4 4 2" xfId="21176"/>
    <cellStyle name="Standard 257 11 2 4 4 2 2" xfId="47648"/>
    <cellStyle name="Standard 257 11 2 4 4 3" xfId="34412"/>
    <cellStyle name="Standard 257 11 2 4 5" xfId="14559"/>
    <cellStyle name="Standard 257 11 2 4 5 2" xfId="41031"/>
    <cellStyle name="Standard 257 11 2 4 6" xfId="28532"/>
    <cellStyle name="Standard 257 11 2 5" xfId="2796"/>
    <cellStyle name="Standard 257 11 2 5 2" xfId="11618"/>
    <cellStyle name="Standard 257 11 2 5 2 2" xfId="24854"/>
    <cellStyle name="Standard 257 11 2 5 2 2 2" xfId="51326"/>
    <cellStyle name="Standard 257 11 2 5 2 3" xfId="38090"/>
    <cellStyle name="Standard 257 11 2 5 3" xfId="18237"/>
    <cellStyle name="Standard 257 11 2 5 3 2" xfId="44709"/>
    <cellStyle name="Standard 257 11 2 5 4" xfId="29268"/>
    <cellStyle name="Standard 257 11 2 6" xfId="5001"/>
    <cellStyle name="Standard 257 11 2 6 2" xfId="9411"/>
    <cellStyle name="Standard 257 11 2 6 2 2" xfId="22647"/>
    <cellStyle name="Standard 257 11 2 6 2 2 2" xfId="49119"/>
    <cellStyle name="Standard 257 11 2 6 2 3" xfId="35883"/>
    <cellStyle name="Standard 257 11 2 6 3" xfId="16030"/>
    <cellStyle name="Standard 257 11 2 6 3 2" xfId="42502"/>
    <cellStyle name="Standard 257 11 2 6 4" xfId="31473"/>
    <cellStyle name="Standard 257 11 2 7" xfId="7206"/>
    <cellStyle name="Standard 257 11 2 7 2" xfId="20442"/>
    <cellStyle name="Standard 257 11 2 7 2 2" xfId="46914"/>
    <cellStyle name="Standard 257 11 2 7 3" xfId="33678"/>
    <cellStyle name="Standard 257 11 2 8" xfId="13825"/>
    <cellStyle name="Standard 257 11 2 8 2" xfId="40297"/>
    <cellStyle name="Standard 257 11 2 9" xfId="27061"/>
    <cellStyle name="Standard 257 11 3" xfId="768"/>
    <cellStyle name="Standard 257 11 3 2" xfId="1518"/>
    <cellStyle name="Standard 257 11 3 2 2" xfId="4461"/>
    <cellStyle name="Standard 257 11 3 2 2 2" xfId="13283"/>
    <cellStyle name="Standard 257 11 3 2 2 2 2" xfId="26519"/>
    <cellStyle name="Standard 257 11 3 2 2 2 2 2" xfId="52991"/>
    <cellStyle name="Standard 257 11 3 2 2 2 3" xfId="39755"/>
    <cellStyle name="Standard 257 11 3 2 2 3" xfId="19902"/>
    <cellStyle name="Standard 257 11 3 2 2 3 2" xfId="46374"/>
    <cellStyle name="Standard 257 11 3 2 2 4" xfId="30933"/>
    <cellStyle name="Standard 257 11 3 2 3" xfId="5932"/>
    <cellStyle name="Standard 257 11 3 2 3 2" xfId="10342"/>
    <cellStyle name="Standard 257 11 3 2 3 2 2" xfId="23578"/>
    <cellStyle name="Standard 257 11 3 2 3 2 2 2" xfId="50050"/>
    <cellStyle name="Standard 257 11 3 2 3 2 3" xfId="36814"/>
    <cellStyle name="Standard 257 11 3 2 3 3" xfId="16961"/>
    <cellStyle name="Standard 257 11 3 2 3 3 2" xfId="43433"/>
    <cellStyle name="Standard 257 11 3 2 3 4" xfId="32404"/>
    <cellStyle name="Standard 257 11 3 2 4" xfId="8871"/>
    <cellStyle name="Standard 257 11 3 2 4 2" xfId="22107"/>
    <cellStyle name="Standard 257 11 3 2 4 2 2" xfId="48579"/>
    <cellStyle name="Standard 257 11 3 2 4 3" xfId="35343"/>
    <cellStyle name="Standard 257 11 3 2 5" xfId="15490"/>
    <cellStyle name="Standard 257 11 3 2 5 2" xfId="41962"/>
    <cellStyle name="Standard 257 11 3 2 6" xfId="27992"/>
    <cellStyle name="Standard 257 11 3 3" xfId="2254"/>
    <cellStyle name="Standard 257 11 3 3 2" xfId="3725"/>
    <cellStyle name="Standard 257 11 3 3 2 2" xfId="12547"/>
    <cellStyle name="Standard 257 11 3 3 2 2 2" xfId="25783"/>
    <cellStyle name="Standard 257 11 3 3 2 2 2 2" xfId="52255"/>
    <cellStyle name="Standard 257 11 3 3 2 2 3" xfId="39019"/>
    <cellStyle name="Standard 257 11 3 3 2 3" xfId="19166"/>
    <cellStyle name="Standard 257 11 3 3 2 3 2" xfId="45638"/>
    <cellStyle name="Standard 257 11 3 3 2 4" xfId="30197"/>
    <cellStyle name="Standard 257 11 3 3 3" xfId="6667"/>
    <cellStyle name="Standard 257 11 3 3 3 2" xfId="11077"/>
    <cellStyle name="Standard 257 11 3 3 3 2 2" xfId="24313"/>
    <cellStyle name="Standard 257 11 3 3 3 2 2 2" xfId="50785"/>
    <cellStyle name="Standard 257 11 3 3 3 2 3" xfId="37549"/>
    <cellStyle name="Standard 257 11 3 3 3 3" xfId="17696"/>
    <cellStyle name="Standard 257 11 3 3 3 3 2" xfId="44168"/>
    <cellStyle name="Standard 257 11 3 3 3 4" xfId="33139"/>
    <cellStyle name="Standard 257 11 3 3 4" xfId="8135"/>
    <cellStyle name="Standard 257 11 3 3 4 2" xfId="21371"/>
    <cellStyle name="Standard 257 11 3 3 4 2 2" xfId="47843"/>
    <cellStyle name="Standard 257 11 3 3 4 3" xfId="34607"/>
    <cellStyle name="Standard 257 11 3 3 5" xfId="14754"/>
    <cellStyle name="Standard 257 11 3 3 5 2" xfId="41226"/>
    <cellStyle name="Standard 257 11 3 3 6" xfId="28727"/>
    <cellStyle name="Standard 257 11 3 4" xfId="2991"/>
    <cellStyle name="Standard 257 11 3 4 2" xfId="11813"/>
    <cellStyle name="Standard 257 11 3 4 2 2" xfId="25049"/>
    <cellStyle name="Standard 257 11 3 4 2 2 2" xfId="51521"/>
    <cellStyle name="Standard 257 11 3 4 2 3" xfId="38285"/>
    <cellStyle name="Standard 257 11 3 4 3" xfId="18432"/>
    <cellStyle name="Standard 257 11 3 4 3 2" xfId="44904"/>
    <cellStyle name="Standard 257 11 3 4 4" xfId="29463"/>
    <cellStyle name="Standard 257 11 3 5" xfId="5196"/>
    <cellStyle name="Standard 257 11 3 5 2" xfId="9606"/>
    <cellStyle name="Standard 257 11 3 5 2 2" xfId="22842"/>
    <cellStyle name="Standard 257 11 3 5 2 2 2" xfId="49314"/>
    <cellStyle name="Standard 257 11 3 5 2 3" xfId="36078"/>
    <cellStyle name="Standard 257 11 3 5 3" xfId="16225"/>
    <cellStyle name="Standard 257 11 3 5 3 2" xfId="42697"/>
    <cellStyle name="Standard 257 11 3 5 4" xfId="31668"/>
    <cellStyle name="Standard 257 11 3 6" xfId="7401"/>
    <cellStyle name="Standard 257 11 3 6 2" xfId="20637"/>
    <cellStyle name="Standard 257 11 3 6 2 2" xfId="47109"/>
    <cellStyle name="Standard 257 11 3 6 3" xfId="33873"/>
    <cellStyle name="Standard 257 11 3 7" xfId="14020"/>
    <cellStyle name="Standard 257 11 3 7 2" xfId="40492"/>
    <cellStyle name="Standard 257 11 3 8" xfId="27256"/>
    <cellStyle name="Standard 257 11 4" xfId="1152"/>
    <cellStyle name="Standard 257 11 4 2" xfId="4095"/>
    <cellStyle name="Standard 257 11 4 2 2" xfId="12917"/>
    <cellStyle name="Standard 257 11 4 2 2 2" xfId="26153"/>
    <cellStyle name="Standard 257 11 4 2 2 2 2" xfId="52625"/>
    <cellStyle name="Standard 257 11 4 2 2 3" xfId="39389"/>
    <cellStyle name="Standard 257 11 4 2 3" xfId="19536"/>
    <cellStyle name="Standard 257 11 4 2 3 2" xfId="46008"/>
    <cellStyle name="Standard 257 11 4 2 4" xfId="30567"/>
    <cellStyle name="Standard 257 11 4 3" xfId="5566"/>
    <cellStyle name="Standard 257 11 4 3 2" xfId="9976"/>
    <cellStyle name="Standard 257 11 4 3 2 2" xfId="23212"/>
    <cellStyle name="Standard 257 11 4 3 2 2 2" xfId="49684"/>
    <cellStyle name="Standard 257 11 4 3 2 3" xfId="36448"/>
    <cellStyle name="Standard 257 11 4 3 3" xfId="16595"/>
    <cellStyle name="Standard 257 11 4 3 3 2" xfId="43067"/>
    <cellStyle name="Standard 257 11 4 3 4" xfId="32038"/>
    <cellStyle name="Standard 257 11 4 4" xfId="8505"/>
    <cellStyle name="Standard 257 11 4 4 2" xfId="21741"/>
    <cellStyle name="Standard 257 11 4 4 2 2" xfId="48213"/>
    <cellStyle name="Standard 257 11 4 4 3" xfId="34977"/>
    <cellStyle name="Standard 257 11 4 5" xfId="15124"/>
    <cellStyle name="Standard 257 11 4 5 2" xfId="41596"/>
    <cellStyle name="Standard 257 11 4 6" xfId="27626"/>
    <cellStyle name="Standard 257 11 5" xfId="1888"/>
    <cellStyle name="Standard 257 11 5 2" xfId="3359"/>
    <cellStyle name="Standard 257 11 5 2 2" xfId="12181"/>
    <cellStyle name="Standard 257 11 5 2 2 2" xfId="25417"/>
    <cellStyle name="Standard 257 11 5 2 2 2 2" xfId="51889"/>
    <cellStyle name="Standard 257 11 5 2 2 3" xfId="38653"/>
    <cellStyle name="Standard 257 11 5 2 3" xfId="18800"/>
    <cellStyle name="Standard 257 11 5 2 3 2" xfId="45272"/>
    <cellStyle name="Standard 257 11 5 2 4" xfId="29831"/>
    <cellStyle name="Standard 257 11 5 3" xfId="6301"/>
    <cellStyle name="Standard 257 11 5 3 2" xfId="10711"/>
    <cellStyle name="Standard 257 11 5 3 2 2" xfId="23947"/>
    <cellStyle name="Standard 257 11 5 3 2 2 2" xfId="50419"/>
    <cellStyle name="Standard 257 11 5 3 2 3" xfId="37183"/>
    <cellStyle name="Standard 257 11 5 3 3" xfId="17330"/>
    <cellStyle name="Standard 257 11 5 3 3 2" xfId="43802"/>
    <cellStyle name="Standard 257 11 5 3 4" xfId="32773"/>
    <cellStyle name="Standard 257 11 5 4" xfId="7769"/>
    <cellStyle name="Standard 257 11 5 4 2" xfId="21005"/>
    <cellStyle name="Standard 257 11 5 4 2 2" xfId="47477"/>
    <cellStyle name="Standard 257 11 5 4 3" xfId="34241"/>
    <cellStyle name="Standard 257 11 5 5" xfId="14388"/>
    <cellStyle name="Standard 257 11 5 5 2" xfId="40860"/>
    <cellStyle name="Standard 257 11 5 6" xfId="28361"/>
    <cellStyle name="Standard 257 11 6" xfId="2625"/>
    <cellStyle name="Standard 257 11 6 2" xfId="11447"/>
    <cellStyle name="Standard 257 11 6 2 2" xfId="24683"/>
    <cellStyle name="Standard 257 11 6 2 2 2" xfId="51155"/>
    <cellStyle name="Standard 257 11 6 2 3" xfId="37919"/>
    <cellStyle name="Standard 257 11 6 3" xfId="18066"/>
    <cellStyle name="Standard 257 11 6 3 2" xfId="44538"/>
    <cellStyle name="Standard 257 11 6 4" xfId="29097"/>
    <cellStyle name="Standard 257 11 7" xfId="4830"/>
    <cellStyle name="Standard 257 11 7 2" xfId="9240"/>
    <cellStyle name="Standard 257 11 7 2 2" xfId="22476"/>
    <cellStyle name="Standard 257 11 7 2 2 2" xfId="48948"/>
    <cellStyle name="Standard 257 11 7 2 3" xfId="35712"/>
    <cellStyle name="Standard 257 11 7 3" xfId="15859"/>
    <cellStyle name="Standard 257 11 7 3 2" xfId="42331"/>
    <cellStyle name="Standard 257 11 7 4" xfId="31302"/>
    <cellStyle name="Standard 257 11 8" xfId="7035"/>
    <cellStyle name="Standard 257 11 8 2" xfId="20271"/>
    <cellStyle name="Standard 257 11 8 2 2" xfId="46743"/>
    <cellStyle name="Standard 257 11 8 3" xfId="33507"/>
    <cellStyle name="Standard 257 11 9" xfId="13654"/>
    <cellStyle name="Standard 257 11 9 2" xfId="40126"/>
    <cellStyle name="Standard 257 12" xfId="463"/>
    <cellStyle name="Standard 257 12 2" xfId="854"/>
    <cellStyle name="Standard 257 12 2 2" xfId="1603"/>
    <cellStyle name="Standard 257 12 2 2 2" xfId="4546"/>
    <cellStyle name="Standard 257 12 2 2 2 2" xfId="13368"/>
    <cellStyle name="Standard 257 12 2 2 2 2 2" xfId="26604"/>
    <cellStyle name="Standard 257 12 2 2 2 2 2 2" xfId="53076"/>
    <cellStyle name="Standard 257 12 2 2 2 2 3" xfId="39840"/>
    <cellStyle name="Standard 257 12 2 2 2 3" xfId="19987"/>
    <cellStyle name="Standard 257 12 2 2 2 3 2" xfId="46459"/>
    <cellStyle name="Standard 257 12 2 2 2 4" xfId="31018"/>
    <cellStyle name="Standard 257 12 2 2 3" xfId="6017"/>
    <cellStyle name="Standard 257 12 2 2 3 2" xfId="10427"/>
    <cellStyle name="Standard 257 12 2 2 3 2 2" xfId="23663"/>
    <cellStyle name="Standard 257 12 2 2 3 2 2 2" xfId="50135"/>
    <cellStyle name="Standard 257 12 2 2 3 2 3" xfId="36899"/>
    <cellStyle name="Standard 257 12 2 2 3 3" xfId="17046"/>
    <cellStyle name="Standard 257 12 2 2 3 3 2" xfId="43518"/>
    <cellStyle name="Standard 257 12 2 2 3 4" xfId="32489"/>
    <cellStyle name="Standard 257 12 2 2 4" xfId="8956"/>
    <cellStyle name="Standard 257 12 2 2 4 2" xfId="22192"/>
    <cellStyle name="Standard 257 12 2 2 4 2 2" xfId="48664"/>
    <cellStyle name="Standard 257 12 2 2 4 3" xfId="35428"/>
    <cellStyle name="Standard 257 12 2 2 5" xfId="15575"/>
    <cellStyle name="Standard 257 12 2 2 5 2" xfId="42047"/>
    <cellStyle name="Standard 257 12 2 2 6" xfId="28077"/>
    <cellStyle name="Standard 257 12 2 3" xfId="2339"/>
    <cellStyle name="Standard 257 12 2 3 2" xfId="3810"/>
    <cellStyle name="Standard 257 12 2 3 2 2" xfId="12632"/>
    <cellStyle name="Standard 257 12 2 3 2 2 2" xfId="25868"/>
    <cellStyle name="Standard 257 12 2 3 2 2 2 2" xfId="52340"/>
    <cellStyle name="Standard 257 12 2 3 2 2 3" xfId="39104"/>
    <cellStyle name="Standard 257 12 2 3 2 3" xfId="19251"/>
    <cellStyle name="Standard 257 12 2 3 2 3 2" xfId="45723"/>
    <cellStyle name="Standard 257 12 2 3 2 4" xfId="30282"/>
    <cellStyle name="Standard 257 12 2 3 3" xfId="6752"/>
    <cellStyle name="Standard 257 12 2 3 3 2" xfId="11162"/>
    <cellStyle name="Standard 257 12 2 3 3 2 2" xfId="24398"/>
    <cellStyle name="Standard 257 12 2 3 3 2 2 2" xfId="50870"/>
    <cellStyle name="Standard 257 12 2 3 3 2 3" xfId="37634"/>
    <cellStyle name="Standard 257 12 2 3 3 3" xfId="17781"/>
    <cellStyle name="Standard 257 12 2 3 3 3 2" xfId="44253"/>
    <cellStyle name="Standard 257 12 2 3 3 4" xfId="33224"/>
    <cellStyle name="Standard 257 12 2 3 4" xfId="8220"/>
    <cellStyle name="Standard 257 12 2 3 4 2" xfId="21456"/>
    <cellStyle name="Standard 257 12 2 3 4 2 2" xfId="47928"/>
    <cellStyle name="Standard 257 12 2 3 4 3" xfId="34692"/>
    <cellStyle name="Standard 257 12 2 3 5" xfId="14839"/>
    <cellStyle name="Standard 257 12 2 3 5 2" xfId="41311"/>
    <cellStyle name="Standard 257 12 2 3 6" xfId="28812"/>
    <cellStyle name="Standard 257 12 2 4" xfId="3076"/>
    <cellStyle name="Standard 257 12 2 4 2" xfId="11898"/>
    <cellStyle name="Standard 257 12 2 4 2 2" xfId="25134"/>
    <cellStyle name="Standard 257 12 2 4 2 2 2" xfId="51606"/>
    <cellStyle name="Standard 257 12 2 4 2 3" xfId="38370"/>
    <cellStyle name="Standard 257 12 2 4 3" xfId="18517"/>
    <cellStyle name="Standard 257 12 2 4 3 2" xfId="44989"/>
    <cellStyle name="Standard 257 12 2 4 4" xfId="29548"/>
    <cellStyle name="Standard 257 12 2 5" xfId="5281"/>
    <cellStyle name="Standard 257 12 2 5 2" xfId="9691"/>
    <cellStyle name="Standard 257 12 2 5 2 2" xfId="22927"/>
    <cellStyle name="Standard 257 12 2 5 2 2 2" xfId="49399"/>
    <cellStyle name="Standard 257 12 2 5 2 3" xfId="36163"/>
    <cellStyle name="Standard 257 12 2 5 3" xfId="16310"/>
    <cellStyle name="Standard 257 12 2 5 3 2" xfId="42782"/>
    <cellStyle name="Standard 257 12 2 5 4" xfId="31753"/>
    <cellStyle name="Standard 257 12 2 6" xfId="7486"/>
    <cellStyle name="Standard 257 12 2 6 2" xfId="20722"/>
    <cellStyle name="Standard 257 12 2 6 2 2" xfId="47194"/>
    <cellStyle name="Standard 257 12 2 6 3" xfId="33958"/>
    <cellStyle name="Standard 257 12 2 7" xfId="14105"/>
    <cellStyle name="Standard 257 12 2 7 2" xfId="40577"/>
    <cellStyle name="Standard 257 12 2 8" xfId="27341"/>
    <cellStyle name="Standard 257 12 3" xfId="1237"/>
    <cellStyle name="Standard 257 12 3 2" xfId="4180"/>
    <cellStyle name="Standard 257 12 3 2 2" xfId="13002"/>
    <cellStyle name="Standard 257 12 3 2 2 2" xfId="26238"/>
    <cellStyle name="Standard 257 12 3 2 2 2 2" xfId="52710"/>
    <cellStyle name="Standard 257 12 3 2 2 3" xfId="39474"/>
    <cellStyle name="Standard 257 12 3 2 3" xfId="19621"/>
    <cellStyle name="Standard 257 12 3 2 3 2" xfId="46093"/>
    <cellStyle name="Standard 257 12 3 2 4" xfId="30652"/>
    <cellStyle name="Standard 257 12 3 3" xfId="5651"/>
    <cellStyle name="Standard 257 12 3 3 2" xfId="10061"/>
    <cellStyle name="Standard 257 12 3 3 2 2" xfId="23297"/>
    <cellStyle name="Standard 257 12 3 3 2 2 2" xfId="49769"/>
    <cellStyle name="Standard 257 12 3 3 2 3" xfId="36533"/>
    <cellStyle name="Standard 257 12 3 3 3" xfId="16680"/>
    <cellStyle name="Standard 257 12 3 3 3 2" xfId="43152"/>
    <cellStyle name="Standard 257 12 3 3 4" xfId="32123"/>
    <cellStyle name="Standard 257 12 3 4" xfId="8590"/>
    <cellStyle name="Standard 257 12 3 4 2" xfId="21826"/>
    <cellStyle name="Standard 257 12 3 4 2 2" xfId="48298"/>
    <cellStyle name="Standard 257 12 3 4 3" xfId="35062"/>
    <cellStyle name="Standard 257 12 3 5" xfId="15209"/>
    <cellStyle name="Standard 257 12 3 5 2" xfId="41681"/>
    <cellStyle name="Standard 257 12 3 6" xfId="27711"/>
    <cellStyle name="Standard 257 12 4" xfId="1973"/>
    <cellStyle name="Standard 257 12 4 2" xfId="3444"/>
    <cellStyle name="Standard 257 12 4 2 2" xfId="12266"/>
    <cellStyle name="Standard 257 12 4 2 2 2" xfId="25502"/>
    <cellStyle name="Standard 257 12 4 2 2 2 2" xfId="51974"/>
    <cellStyle name="Standard 257 12 4 2 2 3" xfId="38738"/>
    <cellStyle name="Standard 257 12 4 2 3" xfId="18885"/>
    <cellStyle name="Standard 257 12 4 2 3 2" xfId="45357"/>
    <cellStyle name="Standard 257 12 4 2 4" xfId="29916"/>
    <cellStyle name="Standard 257 12 4 3" xfId="6386"/>
    <cellStyle name="Standard 257 12 4 3 2" xfId="10796"/>
    <cellStyle name="Standard 257 12 4 3 2 2" xfId="24032"/>
    <cellStyle name="Standard 257 12 4 3 2 2 2" xfId="50504"/>
    <cellStyle name="Standard 257 12 4 3 2 3" xfId="37268"/>
    <cellStyle name="Standard 257 12 4 3 3" xfId="17415"/>
    <cellStyle name="Standard 257 12 4 3 3 2" xfId="43887"/>
    <cellStyle name="Standard 257 12 4 3 4" xfId="32858"/>
    <cellStyle name="Standard 257 12 4 4" xfId="7854"/>
    <cellStyle name="Standard 257 12 4 4 2" xfId="21090"/>
    <cellStyle name="Standard 257 12 4 4 2 2" xfId="47562"/>
    <cellStyle name="Standard 257 12 4 4 3" xfId="34326"/>
    <cellStyle name="Standard 257 12 4 5" xfId="14473"/>
    <cellStyle name="Standard 257 12 4 5 2" xfId="40945"/>
    <cellStyle name="Standard 257 12 4 6" xfId="28446"/>
    <cellStyle name="Standard 257 12 5" xfId="2710"/>
    <cellStyle name="Standard 257 12 5 2" xfId="11532"/>
    <cellStyle name="Standard 257 12 5 2 2" xfId="24768"/>
    <cellStyle name="Standard 257 12 5 2 2 2" xfId="51240"/>
    <cellStyle name="Standard 257 12 5 2 3" xfId="38004"/>
    <cellStyle name="Standard 257 12 5 3" xfId="18151"/>
    <cellStyle name="Standard 257 12 5 3 2" xfId="44623"/>
    <cellStyle name="Standard 257 12 5 4" xfId="29182"/>
    <cellStyle name="Standard 257 12 6" xfId="4915"/>
    <cellStyle name="Standard 257 12 6 2" xfId="9325"/>
    <cellStyle name="Standard 257 12 6 2 2" xfId="22561"/>
    <cellStyle name="Standard 257 12 6 2 2 2" xfId="49033"/>
    <cellStyle name="Standard 257 12 6 2 3" xfId="35797"/>
    <cellStyle name="Standard 257 12 6 3" xfId="15944"/>
    <cellStyle name="Standard 257 12 6 3 2" xfId="42416"/>
    <cellStyle name="Standard 257 12 6 4" xfId="31387"/>
    <cellStyle name="Standard 257 12 7" xfId="7120"/>
    <cellStyle name="Standard 257 12 7 2" xfId="20356"/>
    <cellStyle name="Standard 257 12 7 2 2" xfId="46828"/>
    <cellStyle name="Standard 257 12 7 3" xfId="33592"/>
    <cellStyle name="Standard 257 12 8" xfId="13739"/>
    <cellStyle name="Standard 257 12 8 2" xfId="40211"/>
    <cellStyle name="Standard 257 12 9" xfId="26975"/>
    <cellStyle name="Standard 257 13" xfId="648"/>
    <cellStyle name="Standard 257 13 2" xfId="1037"/>
    <cellStyle name="Standard 257 13 2 2" xfId="1785"/>
    <cellStyle name="Standard 257 13 2 2 2" xfId="4728"/>
    <cellStyle name="Standard 257 13 2 2 2 2" xfId="13550"/>
    <cellStyle name="Standard 257 13 2 2 2 2 2" xfId="26786"/>
    <cellStyle name="Standard 257 13 2 2 2 2 2 2" xfId="53258"/>
    <cellStyle name="Standard 257 13 2 2 2 2 3" xfId="40022"/>
    <cellStyle name="Standard 257 13 2 2 2 3" xfId="20169"/>
    <cellStyle name="Standard 257 13 2 2 2 3 2" xfId="46641"/>
    <cellStyle name="Standard 257 13 2 2 2 4" xfId="31200"/>
    <cellStyle name="Standard 257 13 2 2 3" xfId="6199"/>
    <cellStyle name="Standard 257 13 2 2 3 2" xfId="10609"/>
    <cellStyle name="Standard 257 13 2 2 3 2 2" xfId="23845"/>
    <cellStyle name="Standard 257 13 2 2 3 2 2 2" xfId="50317"/>
    <cellStyle name="Standard 257 13 2 2 3 2 3" xfId="37081"/>
    <cellStyle name="Standard 257 13 2 2 3 3" xfId="17228"/>
    <cellStyle name="Standard 257 13 2 2 3 3 2" xfId="43700"/>
    <cellStyle name="Standard 257 13 2 2 3 4" xfId="32671"/>
    <cellStyle name="Standard 257 13 2 2 4" xfId="9138"/>
    <cellStyle name="Standard 257 13 2 2 4 2" xfId="22374"/>
    <cellStyle name="Standard 257 13 2 2 4 2 2" xfId="48846"/>
    <cellStyle name="Standard 257 13 2 2 4 3" xfId="35610"/>
    <cellStyle name="Standard 257 13 2 2 5" xfId="15757"/>
    <cellStyle name="Standard 257 13 2 2 5 2" xfId="42229"/>
    <cellStyle name="Standard 257 13 2 2 6" xfId="28259"/>
    <cellStyle name="Standard 257 13 2 3" xfId="2521"/>
    <cellStyle name="Standard 257 13 2 3 2" xfId="3992"/>
    <cellStyle name="Standard 257 13 2 3 2 2" xfId="12814"/>
    <cellStyle name="Standard 257 13 2 3 2 2 2" xfId="26050"/>
    <cellStyle name="Standard 257 13 2 3 2 2 2 2" xfId="52522"/>
    <cellStyle name="Standard 257 13 2 3 2 2 3" xfId="39286"/>
    <cellStyle name="Standard 257 13 2 3 2 3" xfId="19433"/>
    <cellStyle name="Standard 257 13 2 3 2 3 2" xfId="45905"/>
    <cellStyle name="Standard 257 13 2 3 2 4" xfId="30464"/>
    <cellStyle name="Standard 257 13 2 3 3" xfId="6934"/>
    <cellStyle name="Standard 257 13 2 3 3 2" xfId="11344"/>
    <cellStyle name="Standard 257 13 2 3 3 2 2" xfId="24580"/>
    <cellStyle name="Standard 257 13 2 3 3 2 2 2" xfId="51052"/>
    <cellStyle name="Standard 257 13 2 3 3 2 3" xfId="37816"/>
    <cellStyle name="Standard 257 13 2 3 3 3" xfId="17963"/>
    <cellStyle name="Standard 257 13 2 3 3 3 2" xfId="44435"/>
    <cellStyle name="Standard 257 13 2 3 3 4" xfId="33406"/>
    <cellStyle name="Standard 257 13 2 3 4" xfId="8402"/>
    <cellStyle name="Standard 257 13 2 3 4 2" xfId="21638"/>
    <cellStyle name="Standard 257 13 2 3 4 2 2" xfId="48110"/>
    <cellStyle name="Standard 257 13 2 3 4 3" xfId="34874"/>
    <cellStyle name="Standard 257 13 2 3 5" xfId="15021"/>
    <cellStyle name="Standard 257 13 2 3 5 2" xfId="41493"/>
    <cellStyle name="Standard 257 13 2 3 6" xfId="28994"/>
    <cellStyle name="Standard 257 13 2 4" xfId="3258"/>
    <cellStyle name="Standard 257 13 2 4 2" xfId="12080"/>
    <cellStyle name="Standard 257 13 2 4 2 2" xfId="25316"/>
    <cellStyle name="Standard 257 13 2 4 2 2 2" xfId="51788"/>
    <cellStyle name="Standard 257 13 2 4 2 3" xfId="38552"/>
    <cellStyle name="Standard 257 13 2 4 3" xfId="18699"/>
    <cellStyle name="Standard 257 13 2 4 3 2" xfId="45171"/>
    <cellStyle name="Standard 257 13 2 4 4" xfId="29730"/>
    <cellStyle name="Standard 257 13 2 5" xfId="5463"/>
    <cellStyle name="Standard 257 13 2 5 2" xfId="9873"/>
    <cellStyle name="Standard 257 13 2 5 2 2" xfId="23109"/>
    <cellStyle name="Standard 257 13 2 5 2 2 2" xfId="49581"/>
    <cellStyle name="Standard 257 13 2 5 2 3" xfId="36345"/>
    <cellStyle name="Standard 257 13 2 5 3" xfId="16492"/>
    <cellStyle name="Standard 257 13 2 5 3 2" xfId="42964"/>
    <cellStyle name="Standard 257 13 2 5 4" xfId="31935"/>
    <cellStyle name="Standard 257 13 2 6" xfId="7668"/>
    <cellStyle name="Standard 257 13 2 6 2" xfId="20904"/>
    <cellStyle name="Standard 257 13 2 6 2 2" xfId="47376"/>
    <cellStyle name="Standard 257 13 2 6 3" xfId="34140"/>
    <cellStyle name="Standard 257 13 2 7" xfId="14287"/>
    <cellStyle name="Standard 257 13 2 7 2" xfId="40759"/>
    <cellStyle name="Standard 257 13 2 8" xfId="27523"/>
    <cellStyle name="Standard 257 13 3" xfId="1419"/>
    <cellStyle name="Standard 257 13 3 2" xfId="4362"/>
    <cellStyle name="Standard 257 13 3 2 2" xfId="13184"/>
    <cellStyle name="Standard 257 13 3 2 2 2" xfId="26420"/>
    <cellStyle name="Standard 257 13 3 2 2 2 2" xfId="52892"/>
    <cellStyle name="Standard 257 13 3 2 2 3" xfId="39656"/>
    <cellStyle name="Standard 257 13 3 2 3" xfId="19803"/>
    <cellStyle name="Standard 257 13 3 2 3 2" xfId="46275"/>
    <cellStyle name="Standard 257 13 3 2 4" xfId="30834"/>
    <cellStyle name="Standard 257 13 3 3" xfId="5833"/>
    <cellStyle name="Standard 257 13 3 3 2" xfId="10243"/>
    <cellStyle name="Standard 257 13 3 3 2 2" xfId="23479"/>
    <cellStyle name="Standard 257 13 3 3 2 2 2" xfId="49951"/>
    <cellStyle name="Standard 257 13 3 3 2 3" xfId="36715"/>
    <cellStyle name="Standard 257 13 3 3 3" xfId="16862"/>
    <cellStyle name="Standard 257 13 3 3 3 2" xfId="43334"/>
    <cellStyle name="Standard 257 13 3 3 4" xfId="32305"/>
    <cellStyle name="Standard 257 13 3 4" xfId="8772"/>
    <cellStyle name="Standard 257 13 3 4 2" xfId="22008"/>
    <cellStyle name="Standard 257 13 3 4 2 2" xfId="48480"/>
    <cellStyle name="Standard 257 13 3 4 3" xfId="35244"/>
    <cellStyle name="Standard 257 13 3 5" xfId="15391"/>
    <cellStyle name="Standard 257 13 3 5 2" xfId="41863"/>
    <cellStyle name="Standard 257 13 3 6" xfId="27893"/>
    <cellStyle name="Standard 257 13 4" xfId="2155"/>
    <cellStyle name="Standard 257 13 4 2" xfId="3626"/>
    <cellStyle name="Standard 257 13 4 2 2" xfId="12448"/>
    <cellStyle name="Standard 257 13 4 2 2 2" xfId="25684"/>
    <cellStyle name="Standard 257 13 4 2 2 2 2" xfId="52156"/>
    <cellStyle name="Standard 257 13 4 2 2 3" xfId="38920"/>
    <cellStyle name="Standard 257 13 4 2 3" xfId="19067"/>
    <cellStyle name="Standard 257 13 4 2 3 2" xfId="45539"/>
    <cellStyle name="Standard 257 13 4 2 4" xfId="30098"/>
    <cellStyle name="Standard 257 13 4 3" xfId="6568"/>
    <cellStyle name="Standard 257 13 4 3 2" xfId="10978"/>
    <cellStyle name="Standard 257 13 4 3 2 2" xfId="24214"/>
    <cellStyle name="Standard 257 13 4 3 2 2 2" xfId="50686"/>
    <cellStyle name="Standard 257 13 4 3 2 3" xfId="37450"/>
    <cellStyle name="Standard 257 13 4 3 3" xfId="17597"/>
    <cellStyle name="Standard 257 13 4 3 3 2" xfId="44069"/>
    <cellStyle name="Standard 257 13 4 3 4" xfId="33040"/>
    <cellStyle name="Standard 257 13 4 4" xfId="8036"/>
    <cellStyle name="Standard 257 13 4 4 2" xfId="21272"/>
    <cellStyle name="Standard 257 13 4 4 2 2" xfId="47744"/>
    <cellStyle name="Standard 257 13 4 4 3" xfId="34508"/>
    <cellStyle name="Standard 257 13 4 5" xfId="14655"/>
    <cellStyle name="Standard 257 13 4 5 2" xfId="41127"/>
    <cellStyle name="Standard 257 13 4 6" xfId="28628"/>
    <cellStyle name="Standard 257 13 5" xfId="2892"/>
    <cellStyle name="Standard 257 13 5 2" xfId="11714"/>
    <cellStyle name="Standard 257 13 5 2 2" xfId="24950"/>
    <cellStyle name="Standard 257 13 5 2 2 2" xfId="51422"/>
    <cellStyle name="Standard 257 13 5 2 3" xfId="38186"/>
    <cellStyle name="Standard 257 13 5 3" xfId="18333"/>
    <cellStyle name="Standard 257 13 5 3 2" xfId="44805"/>
    <cellStyle name="Standard 257 13 5 4" xfId="29364"/>
    <cellStyle name="Standard 257 13 6" xfId="5097"/>
    <cellStyle name="Standard 257 13 6 2" xfId="9507"/>
    <cellStyle name="Standard 257 13 6 2 2" xfId="22743"/>
    <cellStyle name="Standard 257 13 6 2 2 2" xfId="49215"/>
    <cellStyle name="Standard 257 13 6 2 3" xfId="35979"/>
    <cellStyle name="Standard 257 13 6 3" xfId="16126"/>
    <cellStyle name="Standard 257 13 6 3 2" xfId="42598"/>
    <cellStyle name="Standard 257 13 6 4" xfId="31569"/>
    <cellStyle name="Standard 257 13 7" xfId="7302"/>
    <cellStyle name="Standard 257 13 7 2" xfId="20538"/>
    <cellStyle name="Standard 257 13 7 2 2" xfId="47010"/>
    <cellStyle name="Standard 257 13 7 3" xfId="33774"/>
    <cellStyle name="Standard 257 13 8" xfId="13921"/>
    <cellStyle name="Standard 257 13 8 2" xfId="40393"/>
    <cellStyle name="Standard 257 13 9" xfId="27157"/>
    <cellStyle name="Standard 257 14" xfId="686"/>
    <cellStyle name="Standard 257 14 2" xfId="1436"/>
    <cellStyle name="Standard 257 14 2 2" xfId="4379"/>
    <cellStyle name="Standard 257 14 2 2 2" xfId="13201"/>
    <cellStyle name="Standard 257 14 2 2 2 2" xfId="26437"/>
    <cellStyle name="Standard 257 14 2 2 2 2 2" xfId="52909"/>
    <cellStyle name="Standard 257 14 2 2 2 3" xfId="39673"/>
    <cellStyle name="Standard 257 14 2 2 3" xfId="19820"/>
    <cellStyle name="Standard 257 14 2 2 3 2" xfId="46292"/>
    <cellStyle name="Standard 257 14 2 2 4" xfId="30851"/>
    <cellStyle name="Standard 257 14 2 3" xfId="5850"/>
    <cellStyle name="Standard 257 14 2 3 2" xfId="10260"/>
    <cellStyle name="Standard 257 14 2 3 2 2" xfId="23496"/>
    <cellStyle name="Standard 257 14 2 3 2 2 2" xfId="49968"/>
    <cellStyle name="Standard 257 14 2 3 2 3" xfId="36732"/>
    <cellStyle name="Standard 257 14 2 3 3" xfId="16879"/>
    <cellStyle name="Standard 257 14 2 3 3 2" xfId="43351"/>
    <cellStyle name="Standard 257 14 2 3 4" xfId="32322"/>
    <cellStyle name="Standard 257 14 2 4" xfId="8789"/>
    <cellStyle name="Standard 257 14 2 4 2" xfId="22025"/>
    <cellStyle name="Standard 257 14 2 4 2 2" xfId="48497"/>
    <cellStyle name="Standard 257 14 2 4 3" xfId="35261"/>
    <cellStyle name="Standard 257 14 2 5" xfId="15408"/>
    <cellStyle name="Standard 257 14 2 5 2" xfId="41880"/>
    <cellStyle name="Standard 257 14 2 6" xfId="27910"/>
    <cellStyle name="Standard 257 14 3" xfId="2172"/>
    <cellStyle name="Standard 257 14 3 2" xfId="3643"/>
    <cellStyle name="Standard 257 14 3 2 2" xfId="12465"/>
    <cellStyle name="Standard 257 14 3 2 2 2" xfId="25701"/>
    <cellStyle name="Standard 257 14 3 2 2 2 2" xfId="52173"/>
    <cellStyle name="Standard 257 14 3 2 2 3" xfId="38937"/>
    <cellStyle name="Standard 257 14 3 2 3" xfId="19084"/>
    <cellStyle name="Standard 257 14 3 2 3 2" xfId="45556"/>
    <cellStyle name="Standard 257 14 3 2 4" xfId="30115"/>
    <cellStyle name="Standard 257 14 3 3" xfId="6585"/>
    <cellStyle name="Standard 257 14 3 3 2" xfId="10995"/>
    <cellStyle name="Standard 257 14 3 3 2 2" xfId="24231"/>
    <cellStyle name="Standard 257 14 3 3 2 2 2" xfId="50703"/>
    <cellStyle name="Standard 257 14 3 3 2 3" xfId="37467"/>
    <cellStyle name="Standard 257 14 3 3 3" xfId="17614"/>
    <cellStyle name="Standard 257 14 3 3 3 2" xfId="44086"/>
    <cellStyle name="Standard 257 14 3 3 4" xfId="33057"/>
    <cellStyle name="Standard 257 14 3 4" xfId="8053"/>
    <cellStyle name="Standard 257 14 3 4 2" xfId="21289"/>
    <cellStyle name="Standard 257 14 3 4 2 2" xfId="47761"/>
    <cellStyle name="Standard 257 14 3 4 3" xfId="34525"/>
    <cellStyle name="Standard 257 14 3 5" xfId="14672"/>
    <cellStyle name="Standard 257 14 3 5 2" xfId="41144"/>
    <cellStyle name="Standard 257 14 3 6" xfId="28645"/>
    <cellStyle name="Standard 257 14 4" xfId="2909"/>
    <cellStyle name="Standard 257 14 4 2" xfId="11731"/>
    <cellStyle name="Standard 257 14 4 2 2" xfId="24967"/>
    <cellStyle name="Standard 257 14 4 2 2 2" xfId="51439"/>
    <cellStyle name="Standard 257 14 4 2 3" xfId="38203"/>
    <cellStyle name="Standard 257 14 4 3" xfId="18350"/>
    <cellStyle name="Standard 257 14 4 3 2" xfId="44822"/>
    <cellStyle name="Standard 257 14 4 4" xfId="29381"/>
    <cellStyle name="Standard 257 14 5" xfId="5114"/>
    <cellStyle name="Standard 257 14 5 2" xfId="9524"/>
    <cellStyle name="Standard 257 14 5 2 2" xfId="22760"/>
    <cellStyle name="Standard 257 14 5 2 2 2" xfId="49232"/>
    <cellStyle name="Standard 257 14 5 2 3" xfId="35996"/>
    <cellStyle name="Standard 257 14 5 3" xfId="16143"/>
    <cellStyle name="Standard 257 14 5 3 2" xfId="42615"/>
    <cellStyle name="Standard 257 14 5 4" xfId="31586"/>
    <cellStyle name="Standard 257 14 6" xfId="7319"/>
    <cellStyle name="Standard 257 14 6 2" xfId="20555"/>
    <cellStyle name="Standard 257 14 6 2 2" xfId="47027"/>
    <cellStyle name="Standard 257 14 6 3" xfId="33791"/>
    <cellStyle name="Standard 257 14 7" xfId="13938"/>
    <cellStyle name="Standard 257 14 7 2" xfId="40410"/>
    <cellStyle name="Standard 257 14 8" xfId="27174"/>
    <cellStyle name="Standard 257 15" xfId="1071"/>
    <cellStyle name="Standard 257 15 2" xfId="4014"/>
    <cellStyle name="Standard 257 15 2 2" xfId="12836"/>
    <cellStyle name="Standard 257 15 2 2 2" xfId="26072"/>
    <cellStyle name="Standard 257 15 2 2 2 2" xfId="52544"/>
    <cellStyle name="Standard 257 15 2 2 3" xfId="39308"/>
    <cellStyle name="Standard 257 15 2 3" xfId="19455"/>
    <cellStyle name="Standard 257 15 2 3 2" xfId="45927"/>
    <cellStyle name="Standard 257 15 2 4" xfId="30486"/>
    <cellStyle name="Standard 257 15 3" xfId="5485"/>
    <cellStyle name="Standard 257 15 3 2" xfId="9895"/>
    <cellStyle name="Standard 257 15 3 2 2" xfId="23131"/>
    <cellStyle name="Standard 257 15 3 2 2 2" xfId="49603"/>
    <cellStyle name="Standard 257 15 3 2 3" xfId="36367"/>
    <cellStyle name="Standard 257 15 3 3" xfId="16514"/>
    <cellStyle name="Standard 257 15 3 3 2" xfId="42986"/>
    <cellStyle name="Standard 257 15 3 4" xfId="31957"/>
    <cellStyle name="Standard 257 15 4" xfId="8424"/>
    <cellStyle name="Standard 257 15 4 2" xfId="21660"/>
    <cellStyle name="Standard 257 15 4 2 2" xfId="48132"/>
    <cellStyle name="Standard 257 15 4 3" xfId="34896"/>
    <cellStyle name="Standard 257 15 5" xfId="15043"/>
    <cellStyle name="Standard 257 15 5 2" xfId="41515"/>
    <cellStyle name="Standard 257 15 6" xfId="27545"/>
    <cellStyle name="Standard 257 16" xfId="1807"/>
    <cellStyle name="Standard 257 16 2" xfId="3278"/>
    <cellStyle name="Standard 257 16 2 2" xfId="12100"/>
    <cellStyle name="Standard 257 16 2 2 2" xfId="25336"/>
    <cellStyle name="Standard 257 16 2 2 2 2" xfId="51808"/>
    <cellStyle name="Standard 257 16 2 2 3" xfId="38572"/>
    <cellStyle name="Standard 257 16 2 3" xfId="18719"/>
    <cellStyle name="Standard 257 16 2 3 2" xfId="45191"/>
    <cellStyle name="Standard 257 16 2 4" xfId="29750"/>
    <cellStyle name="Standard 257 16 3" xfId="6220"/>
    <cellStyle name="Standard 257 16 3 2" xfId="10630"/>
    <cellStyle name="Standard 257 16 3 2 2" xfId="23866"/>
    <cellStyle name="Standard 257 16 3 2 2 2" xfId="50338"/>
    <cellStyle name="Standard 257 16 3 2 3" xfId="37102"/>
    <cellStyle name="Standard 257 16 3 3" xfId="17249"/>
    <cellStyle name="Standard 257 16 3 3 2" xfId="43721"/>
    <cellStyle name="Standard 257 16 3 4" xfId="32692"/>
    <cellStyle name="Standard 257 16 4" xfId="7688"/>
    <cellStyle name="Standard 257 16 4 2" xfId="20924"/>
    <cellStyle name="Standard 257 16 4 2 2" xfId="47396"/>
    <cellStyle name="Standard 257 16 4 3" xfId="34160"/>
    <cellStyle name="Standard 257 16 5" xfId="14307"/>
    <cellStyle name="Standard 257 16 5 2" xfId="40779"/>
    <cellStyle name="Standard 257 16 6" xfId="28280"/>
    <cellStyle name="Standard 257 17" xfId="2544"/>
    <cellStyle name="Standard 257 17 2" xfId="11366"/>
    <cellStyle name="Standard 257 17 2 2" xfId="24602"/>
    <cellStyle name="Standard 257 17 2 2 2" xfId="51074"/>
    <cellStyle name="Standard 257 17 2 3" xfId="37838"/>
    <cellStyle name="Standard 257 17 3" xfId="17985"/>
    <cellStyle name="Standard 257 17 3 2" xfId="44457"/>
    <cellStyle name="Standard 257 17 4" xfId="29016"/>
    <cellStyle name="Standard 257 18" xfId="4749"/>
    <cellStyle name="Standard 257 18 2" xfId="9159"/>
    <cellStyle name="Standard 257 18 2 2" xfId="22395"/>
    <cellStyle name="Standard 257 18 2 2 2" xfId="48867"/>
    <cellStyle name="Standard 257 18 2 3" xfId="35631"/>
    <cellStyle name="Standard 257 18 3" xfId="15778"/>
    <cellStyle name="Standard 257 18 3 2" xfId="42250"/>
    <cellStyle name="Standard 257 18 4" xfId="31221"/>
    <cellStyle name="Standard 257 19" xfId="6954"/>
    <cellStyle name="Standard 257 19 2" xfId="20190"/>
    <cellStyle name="Standard 257 19 2 2" xfId="46662"/>
    <cellStyle name="Standard 257 19 3" xfId="33426"/>
    <cellStyle name="Standard 257 2" xfId="246"/>
    <cellStyle name="Standard 257 2 10" xfId="468"/>
    <cellStyle name="Standard 257 2 10 2" xfId="858"/>
    <cellStyle name="Standard 257 2 10 2 2" xfId="1607"/>
    <cellStyle name="Standard 257 2 10 2 2 2" xfId="4550"/>
    <cellStyle name="Standard 257 2 10 2 2 2 2" xfId="13372"/>
    <cellStyle name="Standard 257 2 10 2 2 2 2 2" xfId="26608"/>
    <cellStyle name="Standard 257 2 10 2 2 2 2 2 2" xfId="53080"/>
    <cellStyle name="Standard 257 2 10 2 2 2 2 3" xfId="39844"/>
    <cellStyle name="Standard 257 2 10 2 2 2 3" xfId="19991"/>
    <cellStyle name="Standard 257 2 10 2 2 2 3 2" xfId="46463"/>
    <cellStyle name="Standard 257 2 10 2 2 2 4" xfId="31022"/>
    <cellStyle name="Standard 257 2 10 2 2 3" xfId="6021"/>
    <cellStyle name="Standard 257 2 10 2 2 3 2" xfId="10431"/>
    <cellStyle name="Standard 257 2 10 2 2 3 2 2" xfId="23667"/>
    <cellStyle name="Standard 257 2 10 2 2 3 2 2 2" xfId="50139"/>
    <cellStyle name="Standard 257 2 10 2 2 3 2 3" xfId="36903"/>
    <cellStyle name="Standard 257 2 10 2 2 3 3" xfId="17050"/>
    <cellStyle name="Standard 257 2 10 2 2 3 3 2" xfId="43522"/>
    <cellStyle name="Standard 257 2 10 2 2 3 4" xfId="32493"/>
    <cellStyle name="Standard 257 2 10 2 2 4" xfId="8960"/>
    <cellStyle name="Standard 257 2 10 2 2 4 2" xfId="22196"/>
    <cellStyle name="Standard 257 2 10 2 2 4 2 2" xfId="48668"/>
    <cellStyle name="Standard 257 2 10 2 2 4 3" xfId="35432"/>
    <cellStyle name="Standard 257 2 10 2 2 5" xfId="15579"/>
    <cellStyle name="Standard 257 2 10 2 2 5 2" xfId="42051"/>
    <cellStyle name="Standard 257 2 10 2 2 6" xfId="28081"/>
    <cellStyle name="Standard 257 2 10 2 3" xfId="2343"/>
    <cellStyle name="Standard 257 2 10 2 3 2" xfId="3814"/>
    <cellStyle name="Standard 257 2 10 2 3 2 2" xfId="12636"/>
    <cellStyle name="Standard 257 2 10 2 3 2 2 2" xfId="25872"/>
    <cellStyle name="Standard 257 2 10 2 3 2 2 2 2" xfId="52344"/>
    <cellStyle name="Standard 257 2 10 2 3 2 2 3" xfId="39108"/>
    <cellStyle name="Standard 257 2 10 2 3 2 3" xfId="19255"/>
    <cellStyle name="Standard 257 2 10 2 3 2 3 2" xfId="45727"/>
    <cellStyle name="Standard 257 2 10 2 3 2 4" xfId="30286"/>
    <cellStyle name="Standard 257 2 10 2 3 3" xfId="6756"/>
    <cellStyle name="Standard 257 2 10 2 3 3 2" xfId="11166"/>
    <cellStyle name="Standard 257 2 10 2 3 3 2 2" xfId="24402"/>
    <cellStyle name="Standard 257 2 10 2 3 3 2 2 2" xfId="50874"/>
    <cellStyle name="Standard 257 2 10 2 3 3 2 3" xfId="37638"/>
    <cellStyle name="Standard 257 2 10 2 3 3 3" xfId="17785"/>
    <cellStyle name="Standard 257 2 10 2 3 3 3 2" xfId="44257"/>
    <cellStyle name="Standard 257 2 10 2 3 3 4" xfId="33228"/>
    <cellStyle name="Standard 257 2 10 2 3 4" xfId="8224"/>
    <cellStyle name="Standard 257 2 10 2 3 4 2" xfId="21460"/>
    <cellStyle name="Standard 257 2 10 2 3 4 2 2" xfId="47932"/>
    <cellStyle name="Standard 257 2 10 2 3 4 3" xfId="34696"/>
    <cellStyle name="Standard 257 2 10 2 3 5" xfId="14843"/>
    <cellStyle name="Standard 257 2 10 2 3 5 2" xfId="41315"/>
    <cellStyle name="Standard 257 2 10 2 3 6" xfId="28816"/>
    <cellStyle name="Standard 257 2 10 2 4" xfId="3080"/>
    <cellStyle name="Standard 257 2 10 2 4 2" xfId="11902"/>
    <cellStyle name="Standard 257 2 10 2 4 2 2" xfId="25138"/>
    <cellStyle name="Standard 257 2 10 2 4 2 2 2" xfId="51610"/>
    <cellStyle name="Standard 257 2 10 2 4 2 3" xfId="38374"/>
    <cellStyle name="Standard 257 2 10 2 4 3" xfId="18521"/>
    <cellStyle name="Standard 257 2 10 2 4 3 2" xfId="44993"/>
    <cellStyle name="Standard 257 2 10 2 4 4" xfId="29552"/>
    <cellStyle name="Standard 257 2 10 2 5" xfId="5285"/>
    <cellStyle name="Standard 257 2 10 2 5 2" xfId="9695"/>
    <cellStyle name="Standard 257 2 10 2 5 2 2" xfId="22931"/>
    <cellStyle name="Standard 257 2 10 2 5 2 2 2" xfId="49403"/>
    <cellStyle name="Standard 257 2 10 2 5 2 3" xfId="36167"/>
    <cellStyle name="Standard 257 2 10 2 5 3" xfId="16314"/>
    <cellStyle name="Standard 257 2 10 2 5 3 2" xfId="42786"/>
    <cellStyle name="Standard 257 2 10 2 5 4" xfId="31757"/>
    <cellStyle name="Standard 257 2 10 2 6" xfId="7490"/>
    <cellStyle name="Standard 257 2 10 2 6 2" xfId="20726"/>
    <cellStyle name="Standard 257 2 10 2 6 2 2" xfId="47198"/>
    <cellStyle name="Standard 257 2 10 2 6 3" xfId="33962"/>
    <cellStyle name="Standard 257 2 10 2 7" xfId="14109"/>
    <cellStyle name="Standard 257 2 10 2 7 2" xfId="40581"/>
    <cellStyle name="Standard 257 2 10 2 8" xfId="27345"/>
    <cellStyle name="Standard 257 2 10 3" xfId="1241"/>
    <cellStyle name="Standard 257 2 10 3 2" xfId="4184"/>
    <cellStyle name="Standard 257 2 10 3 2 2" xfId="13006"/>
    <cellStyle name="Standard 257 2 10 3 2 2 2" xfId="26242"/>
    <cellStyle name="Standard 257 2 10 3 2 2 2 2" xfId="52714"/>
    <cellStyle name="Standard 257 2 10 3 2 2 3" xfId="39478"/>
    <cellStyle name="Standard 257 2 10 3 2 3" xfId="19625"/>
    <cellStyle name="Standard 257 2 10 3 2 3 2" xfId="46097"/>
    <cellStyle name="Standard 257 2 10 3 2 4" xfId="30656"/>
    <cellStyle name="Standard 257 2 10 3 3" xfId="5655"/>
    <cellStyle name="Standard 257 2 10 3 3 2" xfId="10065"/>
    <cellStyle name="Standard 257 2 10 3 3 2 2" xfId="23301"/>
    <cellStyle name="Standard 257 2 10 3 3 2 2 2" xfId="49773"/>
    <cellStyle name="Standard 257 2 10 3 3 2 3" xfId="36537"/>
    <cellStyle name="Standard 257 2 10 3 3 3" xfId="16684"/>
    <cellStyle name="Standard 257 2 10 3 3 3 2" xfId="43156"/>
    <cellStyle name="Standard 257 2 10 3 3 4" xfId="32127"/>
    <cellStyle name="Standard 257 2 10 3 4" xfId="8594"/>
    <cellStyle name="Standard 257 2 10 3 4 2" xfId="21830"/>
    <cellStyle name="Standard 257 2 10 3 4 2 2" xfId="48302"/>
    <cellStyle name="Standard 257 2 10 3 4 3" xfId="35066"/>
    <cellStyle name="Standard 257 2 10 3 5" xfId="15213"/>
    <cellStyle name="Standard 257 2 10 3 5 2" xfId="41685"/>
    <cellStyle name="Standard 257 2 10 3 6" xfId="27715"/>
    <cellStyle name="Standard 257 2 10 4" xfId="1977"/>
    <cellStyle name="Standard 257 2 10 4 2" xfId="3448"/>
    <cellStyle name="Standard 257 2 10 4 2 2" xfId="12270"/>
    <cellStyle name="Standard 257 2 10 4 2 2 2" xfId="25506"/>
    <cellStyle name="Standard 257 2 10 4 2 2 2 2" xfId="51978"/>
    <cellStyle name="Standard 257 2 10 4 2 2 3" xfId="38742"/>
    <cellStyle name="Standard 257 2 10 4 2 3" xfId="18889"/>
    <cellStyle name="Standard 257 2 10 4 2 3 2" xfId="45361"/>
    <cellStyle name="Standard 257 2 10 4 2 4" xfId="29920"/>
    <cellStyle name="Standard 257 2 10 4 3" xfId="6390"/>
    <cellStyle name="Standard 257 2 10 4 3 2" xfId="10800"/>
    <cellStyle name="Standard 257 2 10 4 3 2 2" xfId="24036"/>
    <cellStyle name="Standard 257 2 10 4 3 2 2 2" xfId="50508"/>
    <cellStyle name="Standard 257 2 10 4 3 2 3" xfId="37272"/>
    <cellStyle name="Standard 257 2 10 4 3 3" xfId="17419"/>
    <cellStyle name="Standard 257 2 10 4 3 3 2" xfId="43891"/>
    <cellStyle name="Standard 257 2 10 4 3 4" xfId="32862"/>
    <cellStyle name="Standard 257 2 10 4 4" xfId="7858"/>
    <cellStyle name="Standard 257 2 10 4 4 2" xfId="21094"/>
    <cellStyle name="Standard 257 2 10 4 4 2 2" xfId="47566"/>
    <cellStyle name="Standard 257 2 10 4 4 3" xfId="34330"/>
    <cellStyle name="Standard 257 2 10 4 5" xfId="14477"/>
    <cellStyle name="Standard 257 2 10 4 5 2" xfId="40949"/>
    <cellStyle name="Standard 257 2 10 4 6" xfId="28450"/>
    <cellStyle name="Standard 257 2 10 5" xfId="2714"/>
    <cellStyle name="Standard 257 2 10 5 2" xfId="11536"/>
    <cellStyle name="Standard 257 2 10 5 2 2" xfId="24772"/>
    <cellStyle name="Standard 257 2 10 5 2 2 2" xfId="51244"/>
    <cellStyle name="Standard 257 2 10 5 2 3" xfId="38008"/>
    <cellStyle name="Standard 257 2 10 5 3" xfId="18155"/>
    <cellStyle name="Standard 257 2 10 5 3 2" xfId="44627"/>
    <cellStyle name="Standard 257 2 10 5 4" xfId="29186"/>
    <cellStyle name="Standard 257 2 10 6" xfId="4919"/>
    <cellStyle name="Standard 257 2 10 6 2" xfId="9329"/>
    <cellStyle name="Standard 257 2 10 6 2 2" xfId="22565"/>
    <cellStyle name="Standard 257 2 10 6 2 2 2" xfId="49037"/>
    <cellStyle name="Standard 257 2 10 6 2 3" xfId="35801"/>
    <cellStyle name="Standard 257 2 10 6 3" xfId="15948"/>
    <cellStyle name="Standard 257 2 10 6 3 2" xfId="42420"/>
    <cellStyle name="Standard 257 2 10 6 4" xfId="31391"/>
    <cellStyle name="Standard 257 2 10 7" xfId="7124"/>
    <cellStyle name="Standard 257 2 10 7 2" xfId="20360"/>
    <cellStyle name="Standard 257 2 10 7 2 2" xfId="46832"/>
    <cellStyle name="Standard 257 2 10 7 3" xfId="33596"/>
    <cellStyle name="Standard 257 2 10 8" xfId="13743"/>
    <cellStyle name="Standard 257 2 10 8 2" xfId="40215"/>
    <cellStyle name="Standard 257 2 10 9" xfId="26979"/>
    <cellStyle name="Standard 257 2 11" xfId="659"/>
    <cellStyle name="Standard 257 2 11 2" xfId="1047"/>
    <cellStyle name="Standard 257 2 11 2 2" xfId="1790"/>
    <cellStyle name="Standard 257 2 11 2 2 2" xfId="4733"/>
    <cellStyle name="Standard 257 2 11 2 2 2 2" xfId="13555"/>
    <cellStyle name="Standard 257 2 11 2 2 2 2 2" xfId="26791"/>
    <cellStyle name="Standard 257 2 11 2 2 2 2 2 2" xfId="53263"/>
    <cellStyle name="Standard 257 2 11 2 2 2 2 3" xfId="40027"/>
    <cellStyle name="Standard 257 2 11 2 2 2 3" xfId="20174"/>
    <cellStyle name="Standard 257 2 11 2 2 2 3 2" xfId="46646"/>
    <cellStyle name="Standard 257 2 11 2 2 2 4" xfId="31205"/>
    <cellStyle name="Standard 257 2 11 2 2 3" xfId="6204"/>
    <cellStyle name="Standard 257 2 11 2 2 3 2" xfId="10614"/>
    <cellStyle name="Standard 257 2 11 2 2 3 2 2" xfId="23850"/>
    <cellStyle name="Standard 257 2 11 2 2 3 2 2 2" xfId="50322"/>
    <cellStyle name="Standard 257 2 11 2 2 3 2 3" xfId="37086"/>
    <cellStyle name="Standard 257 2 11 2 2 3 3" xfId="17233"/>
    <cellStyle name="Standard 257 2 11 2 2 3 3 2" xfId="43705"/>
    <cellStyle name="Standard 257 2 11 2 2 3 4" xfId="32676"/>
    <cellStyle name="Standard 257 2 11 2 2 4" xfId="9143"/>
    <cellStyle name="Standard 257 2 11 2 2 4 2" xfId="22379"/>
    <cellStyle name="Standard 257 2 11 2 2 4 2 2" xfId="48851"/>
    <cellStyle name="Standard 257 2 11 2 2 4 3" xfId="35615"/>
    <cellStyle name="Standard 257 2 11 2 2 5" xfId="15762"/>
    <cellStyle name="Standard 257 2 11 2 2 5 2" xfId="42234"/>
    <cellStyle name="Standard 257 2 11 2 2 6" xfId="28264"/>
    <cellStyle name="Standard 257 2 11 2 3" xfId="2526"/>
    <cellStyle name="Standard 257 2 11 2 3 2" xfId="3997"/>
    <cellStyle name="Standard 257 2 11 2 3 2 2" xfId="12819"/>
    <cellStyle name="Standard 257 2 11 2 3 2 2 2" xfId="26055"/>
    <cellStyle name="Standard 257 2 11 2 3 2 2 2 2" xfId="52527"/>
    <cellStyle name="Standard 257 2 11 2 3 2 2 3" xfId="39291"/>
    <cellStyle name="Standard 257 2 11 2 3 2 3" xfId="19438"/>
    <cellStyle name="Standard 257 2 11 2 3 2 3 2" xfId="45910"/>
    <cellStyle name="Standard 257 2 11 2 3 2 4" xfId="30469"/>
    <cellStyle name="Standard 257 2 11 2 3 3" xfId="6939"/>
    <cellStyle name="Standard 257 2 11 2 3 3 2" xfId="11349"/>
    <cellStyle name="Standard 257 2 11 2 3 3 2 2" xfId="24585"/>
    <cellStyle name="Standard 257 2 11 2 3 3 2 2 2" xfId="51057"/>
    <cellStyle name="Standard 257 2 11 2 3 3 2 3" xfId="37821"/>
    <cellStyle name="Standard 257 2 11 2 3 3 3" xfId="17968"/>
    <cellStyle name="Standard 257 2 11 2 3 3 3 2" xfId="44440"/>
    <cellStyle name="Standard 257 2 11 2 3 3 4" xfId="33411"/>
    <cellStyle name="Standard 257 2 11 2 3 4" xfId="8407"/>
    <cellStyle name="Standard 257 2 11 2 3 4 2" xfId="21643"/>
    <cellStyle name="Standard 257 2 11 2 3 4 2 2" xfId="48115"/>
    <cellStyle name="Standard 257 2 11 2 3 4 3" xfId="34879"/>
    <cellStyle name="Standard 257 2 11 2 3 5" xfId="15026"/>
    <cellStyle name="Standard 257 2 11 2 3 5 2" xfId="41498"/>
    <cellStyle name="Standard 257 2 11 2 3 6" xfId="28999"/>
    <cellStyle name="Standard 257 2 11 2 4" xfId="3263"/>
    <cellStyle name="Standard 257 2 11 2 4 2" xfId="12085"/>
    <cellStyle name="Standard 257 2 11 2 4 2 2" xfId="25321"/>
    <cellStyle name="Standard 257 2 11 2 4 2 2 2" xfId="51793"/>
    <cellStyle name="Standard 257 2 11 2 4 2 3" xfId="38557"/>
    <cellStyle name="Standard 257 2 11 2 4 3" xfId="18704"/>
    <cellStyle name="Standard 257 2 11 2 4 3 2" xfId="45176"/>
    <cellStyle name="Standard 257 2 11 2 4 4" xfId="29735"/>
    <cellStyle name="Standard 257 2 11 2 5" xfId="5468"/>
    <cellStyle name="Standard 257 2 11 2 5 2" xfId="9878"/>
    <cellStyle name="Standard 257 2 11 2 5 2 2" xfId="23114"/>
    <cellStyle name="Standard 257 2 11 2 5 2 2 2" xfId="49586"/>
    <cellStyle name="Standard 257 2 11 2 5 2 3" xfId="36350"/>
    <cellStyle name="Standard 257 2 11 2 5 3" xfId="16497"/>
    <cellStyle name="Standard 257 2 11 2 5 3 2" xfId="42969"/>
    <cellStyle name="Standard 257 2 11 2 5 4" xfId="31940"/>
    <cellStyle name="Standard 257 2 11 2 6" xfId="7673"/>
    <cellStyle name="Standard 257 2 11 2 6 2" xfId="20909"/>
    <cellStyle name="Standard 257 2 11 2 6 2 2" xfId="47381"/>
    <cellStyle name="Standard 257 2 11 2 6 3" xfId="34145"/>
    <cellStyle name="Standard 257 2 11 2 7" xfId="14292"/>
    <cellStyle name="Standard 257 2 11 2 7 2" xfId="40764"/>
    <cellStyle name="Standard 257 2 11 2 8" xfId="27528"/>
    <cellStyle name="Standard 257 2 11 3" xfId="1424"/>
    <cellStyle name="Standard 257 2 11 3 2" xfId="4367"/>
    <cellStyle name="Standard 257 2 11 3 2 2" xfId="13189"/>
    <cellStyle name="Standard 257 2 11 3 2 2 2" xfId="26425"/>
    <cellStyle name="Standard 257 2 11 3 2 2 2 2" xfId="52897"/>
    <cellStyle name="Standard 257 2 11 3 2 2 3" xfId="39661"/>
    <cellStyle name="Standard 257 2 11 3 2 3" xfId="19808"/>
    <cellStyle name="Standard 257 2 11 3 2 3 2" xfId="46280"/>
    <cellStyle name="Standard 257 2 11 3 2 4" xfId="30839"/>
    <cellStyle name="Standard 257 2 11 3 3" xfId="5838"/>
    <cellStyle name="Standard 257 2 11 3 3 2" xfId="10248"/>
    <cellStyle name="Standard 257 2 11 3 3 2 2" xfId="23484"/>
    <cellStyle name="Standard 257 2 11 3 3 2 2 2" xfId="49956"/>
    <cellStyle name="Standard 257 2 11 3 3 2 3" xfId="36720"/>
    <cellStyle name="Standard 257 2 11 3 3 3" xfId="16867"/>
    <cellStyle name="Standard 257 2 11 3 3 3 2" xfId="43339"/>
    <cellStyle name="Standard 257 2 11 3 3 4" xfId="32310"/>
    <cellStyle name="Standard 257 2 11 3 4" xfId="8777"/>
    <cellStyle name="Standard 257 2 11 3 4 2" xfId="22013"/>
    <cellStyle name="Standard 257 2 11 3 4 2 2" xfId="48485"/>
    <cellStyle name="Standard 257 2 11 3 4 3" xfId="35249"/>
    <cellStyle name="Standard 257 2 11 3 5" xfId="15396"/>
    <cellStyle name="Standard 257 2 11 3 5 2" xfId="41868"/>
    <cellStyle name="Standard 257 2 11 3 6" xfId="27898"/>
    <cellStyle name="Standard 257 2 11 4" xfId="2160"/>
    <cellStyle name="Standard 257 2 11 4 2" xfId="3631"/>
    <cellStyle name="Standard 257 2 11 4 2 2" xfId="12453"/>
    <cellStyle name="Standard 257 2 11 4 2 2 2" xfId="25689"/>
    <cellStyle name="Standard 257 2 11 4 2 2 2 2" xfId="52161"/>
    <cellStyle name="Standard 257 2 11 4 2 2 3" xfId="38925"/>
    <cellStyle name="Standard 257 2 11 4 2 3" xfId="19072"/>
    <cellStyle name="Standard 257 2 11 4 2 3 2" xfId="45544"/>
    <cellStyle name="Standard 257 2 11 4 2 4" xfId="30103"/>
    <cellStyle name="Standard 257 2 11 4 3" xfId="6573"/>
    <cellStyle name="Standard 257 2 11 4 3 2" xfId="10983"/>
    <cellStyle name="Standard 257 2 11 4 3 2 2" xfId="24219"/>
    <cellStyle name="Standard 257 2 11 4 3 2 2 2" xfId="50691"/>
    <cellStyle name="Standard 257 2 11 4 3 2 3" xfId="37455"/>
    <cellStyle name="Standard 257 2 11 4 3 3" xfId="17602"/>
    <cellStyle name="Standard 257 2 11 4 3 3 2" xfId="44074"/>
    <cellStyle name="Standard 257 2 11 4 3 4" xfId="33045"/>
    <cellStyle name="Standard 257 2 11 4 4" xfId="8041"/>
    <cellStyle name="Standard 257 2 11 4 4 2" xfId="21277"/>
    <cellStyle name="Standard 257 2 11 4 4 2 2" xfId="47749"/>
    <cellStyle name="Standard 257 2 11 4 4 3" xfId="34513"/>
    <cellStyle name="Standard 257 2 11 4 5" xfId="14660"/>
    <cellStyle name="Standard 257 2 11 4 5 2" xfId="41132"/>
    <cellStyle name="Standard 257 2 11 4 6" xfId="28633"/>
    <cellStyle name="Standard 257 2 11 5" xfId="2897"/>
    <cellStyle name="Standard 257 2 11 5 2" xfId="11719"/>
    <cellStyle name="Standard 257 2 11 5 2 2" xfId="24955"/>
    <cellStyle name="Standard 257 2 11 5 2 2 2" xfId="51427"/>
    <cellStyle name="Standard 257 2 11 5 2 3" xfId="38191"/>
    <cellStyle name="Standard 257 2 11 5 3" xfId="18338"/>
    <cellStyle name="Standard 257 2 11 5 3 2" xfId="44810"/>
    <cellStyle name="Standard 257 2 11 5 4" xfId="29369"/>
    <cellStyle name="Standard 257 2 11 6" xfId="5102"/>
    <cellStyle name="Standard 257 2 11 6 2" xfId="9512"/>
    <cellStyle name="Standard 257 2 11 6 2 2" xfId="22748"/>
    <cellStyle name="Standard 257 2 11 6 2 2 2" xfId="49220"/>
    <cellStyle name="Standard 257 2 11 6 2 3" xfId="35984"/>
    <cellStyle name="Standard 257 2 11 6 3" xfId="16131"/>
    <cellStyle name="Standard 257 2 11 6 3 2" xfId="42603"/>
    <cellStyle name="Standard 257 2 11 6 4" xfId="31574"/>
    <cellStyle name="Standard 257 2 11 7" xfId="7307"/>
    <cellStyle name="Standard 257 2 11 7 2" xfId="20543"/>
    <cellStyle name="Standard 257 2 11 7 2 2" xfId="47015"/>
    <cellStyle name="Standard 257 2 11 7 3" xfId="33779"/>
    <cellStyle name="Standard 257 2 11 8" xfId="13926"/>
    <cellStyle name="Standard 257 2 11 8 2" xfId="40398"/>
    <cellStyle name="Standard 257 2 11 9" xfId="27162"/>
    <cellStyle name="Standard 257 2 12" xfId="688"/>
    <cellStyle name="Standard 257 2 12 2" xfId="1438"/>
    <cellStyle name="Standard 257 2 12 2 2" xfId="4381"/>
    <cellStyle name="Standard 257 2 12 2 2 2" xfId="13203"/>
    <cellStyle name="Standard 257 2 12 2 2 2 2" xfId="26439"/>
    <cellStyle name="Standard 257 2 12 2 2 2 2 2" xfId="52911"/>
    <cellStyle name="Standard 257 2 12 2 2 2 3" xfId="39675"/>
    <cellStyle name="Standard 257 2 12 2 2 3" xfId="19822"/>
    <cellStyle name="Standard 257 2 12 2 2 3 2" xfId="46294"/>
    <cellStyle name="Standard 257 2 12 2 2 4" xfId="30853"/>
    <cellStyle name="Standard 257 2 12 2 3" xfId="5852"/>
    <cellStyle name="Standard 257 2 12 2 3 2" xfId="10262"/>
    <cellStyle name="Standard 257 2 12 2 3 2 2" xfId="23498"/>
    <cellStyle name="Standard 257 2 12 2 3 2 2 2" xfId="49970"/>
    <cellStyle name="Standard 257 2 12 2 3 2 3" xfId="36734"/>
    <cellStyle name="Standard 257 2 12 2 3 3" xfId="16881"/>
    <cellStyle name="Standard 257 2 12 2 3 3 2" xfId="43353"/>
    <cellStyle name="Standard 257 2 12 2 3 4" xfId="32324"/>
    <cellStyle name="Standard 257 2 12 2 4" xfId="8791"/>
    <cellStyle name="Standard 257 2 12 2 4 2" xfId="22027"/>
    <cellStyle name="Standard 257 2 12 2 4 2 2" xfId="48499"/>
    <cellStyle name="Standard 257 2 12 2 4 3" xfId="35263"/>
    <cellStyle name="Standard 257 2 12 2 5" xfId="15410"/>
    <cellStyle name="Standard 257 2 12 2 5 2" xfId="41882"/>
    <cellStyle name="Standard 257 2 12 2 6" xfId="27912"/>
    <cellStyle name="Standard 257 2 12 3" xfId="2174"/>
    <cellStyle name="Standard 257 2 12 3 2" xfId="3645"/>
    <cellStyle name="Standard 257 2 12 3 2 2" xfId="12467"/>
    <cellStyle name="Standard 257 2 12 3 2 2 2" xfId="25703"/>
    <cellStyle name="Standard 257 2 12 3 2 2 2 2" xfId="52175"/>
    <cellStyle name="Standard 257 2 12 3 2 2 3" xfId="38939"/>
    <cellStyle name="Standard 257 2 12 3 2 3" xfId="19086"/>
    <cellStyle name="Standard 257 2 12 3 2 3 2" xfId="45558"/>
    <cellStyle name="Standard 257 2 12 3 2 4" xfId="30117"/>
    <cellStyle name="Standard 257 2 12 3 3" xfId="6587"/>
    <cellStyle name="Standard 257 2 12 3 3 2" xfId="10997"/>
    <cellStyle name="Standard 257 2 12 3 3 2 2" xfId="24233"/>
    <cellStyle name="Standard 257 2 12 3 3 2 2 2" xfId="50705"/>
    <cellStyle name="Standard 257 2 12 3 3 2 3" xfId="37469"/>
    <cellStyle name="Standard 257 2 12 3 3 3" xfId="17616"/>
    <cellStyle name="Standard 257 2 12 3 3 3 2" xfId="44088"/>
    <cellStyle name="Standard 257 2 12 3 3 4" xfId="33059"/>
    <cellStyle name="Standard 257 2 12 3 4" xfId="8055"/>
    <cellStyle name="Standard 257 2 12 3 4 2" xfId="21291"/>
    <cellStyle name="Standard 257 2 12 3 4 2 2" xfId="47763"/>
    <cellStyle name="Standard 257 2 12 3 4 3" xfId="34527"/>
    <cellStyle name="Standard 257 2 12 3 5" xfId="14674"/>
    <cellStyle name="Standard 257 2 12 3 5 2" xfId="41146"/>
    <cellStyle name="Standard 257 2 12 3 6" xfId="28647"/>
    <cellStyle name="Standard 257 2 12 4" xfId="2911"/>
    <cellStyle name="Standard 257 2 12 4 2" xfId="11733"/>
    <cellStyle name="Standard 257 2 12 4 2 2" xfId="24969"/>
    <cellStyle name="Standard 257 2 12 4 2 2 2" xfId="51441"/>
    <cellStyle name="Standard 257 2 12 4 2 3" xfId="38205"/>
    <cellStyle name="Standard 257 2 12 4 3" xfId="18352"/>
    <cellStyle name="Standard 257 2 12 4 3 2" xfId="44824"/>
    <cellStyle name="Standard 257 2 12 4 4" xfId="29383"/>
    <cellStyle name="Standard 257 2 12 5" xfId="5116"/>
    <cellStyle name="Standard 257 2 12 5 2" xfId="9526"/>
    <cellStyle name="Standard 257 2 12 5 2 2" xfId="22762"/>
    <cellStyle name="Standard 257 2 12 5 2 2 2" xfId="49234"/>
    <cellStyle name="Standard 257 2 12 5 2 3" xfId="35998"/>
    <cellStyle name="Standard 257 2 12 5 3" xfId="16145"/>
    <cellStyle name="Standard 257 2 12 5 3 2" xfId="42617"/>
    <cellStyle name="Standard 257 2 12 5 4" xfId="31588"/>
    <cellStyle name="Standard 257 2 12 6" xfId="7321"/>
    <cellStyle name="Standard 257 2 12 6 2" xfId="20557"/>
    <cellStyle name="Standard 257 2 12 6 2 2" xfId="47029"/>
    <cellStyle name="Standard 257 2 12 6 3" xfId="33793"/>
    <cellStyle name="Standard 257 2 12 7" xfId="13940"/>
    <cellStyle name="Standard 257 2 12 7 2" xfId="40412"/>
    <cellStyle name="Standard 257 2 12 8" xfId="27176"/>
    <cellStyle name="Standard 257 2 13" xfId="1072"/>
    <cellStyle name="Standard 257 2 13 2" xfId="4015"/>
    <cellStyle name="Standard 257 2 13 2 2" xfId="12837"/>
    <cellStyle name="Standard 257 2 13 2 2 2" xfId="26073"/>
    <cellStyle name="Standard 257 2 13 2 2 2 2" xfId="52545"/>
    <cellStyle name="Standard 257 2 13 2 2 3" xfId="39309"/>
    <cellStyle name="Standard 257 2 13 2 3" xfId="19456"/>
    <cellStyle name="Standard 257 2 13 2 3 2" xfId="45928"/>
    <cellStyle name="Standard 257 2 13 2 4" xfId="30487"/>
    <cellStyle name="Standard 257 2 13 3" xfId="5486"/>
    <cellStyle name="Standard 257 2 13 3 2" xfId="9896"/>
    <cellStyle name="Standard 257 2 13 3 2 2" xfId="23132"/>
    <cellStyle name="Standard 257 2 13 3 2 2 2" xfId="49604"/>
    <cellStyle name="Standard 257 2 13 3 2 3" xfId="36368"/>
    <cellStyle name="Standard 257 2 13 3 3" xfId="16515"/>
    <cellStyle name="Standard 257 2 13 3 3 2" xfId="42987"/>
    <cellStyle name="Standard 257 2 13 3 4" xfId="31958"/>
    <cellStyle name="Standard 257 2 13 4" xfId="8425"/>
    <cellStyle name="Standard 257 2 13 4 2" xfId="21661"/>
    <cellStyle name="Standard 257 2 13 4 2 2" xfId="48133"/>
    <cellStyle name="Standard 257 2 13 4 3" xfId="34897"/>
    <cellStyle name="Standard 257 2 13 5" xfId="15044"/>
    <cellStyle name="Standard 257 2 13 5 2" xfId="41516"/>
    <cellStyle name="Standard 257 2 13 6" xfId="27546"/>
    <cellStyle name="Standard 257 2 14" xfId="1808"/>
    <cellStyle name="Standard 257 2 14 2" xfId="3279"/>
    <cellStyle name="Standard 257 2 14 2 2" xfId="12101"/>
    <cellStyle name="Standard 257 2 14 2 2 2" xfId="25337"/>
    <cellStyle name="Standard 257 2 14 2 2 2 2" xfId="51809"/>
    <cellStyle name="Standard 257 2 14 2 2 3" xfId="38573"/>
    <cellStyle name="Standard 257 2 14 2 3" xfId="18720"/>
    <cellStyle name="Standard 257 2 14 2 3 2" xfId="45192"/>
    <cellStyle name="Standard 257 2 14 2 4" xfId="29751"/>
    <cellStyle name="Standard 257 2 14 3" xfId="6221"/>
    <cellStyle name="Standard 257 2 14 3 2" xfId="10631"/>
    <cellStyle name="Standard 257 2 14 3 2 2" xfId="23867"/>
    <cellStyle name="Standard 257 2 14 3 2 2 2" xfId="50339"/>
    <cellStyle name="Standard 257 2 14 3 2 3" xfId="37103"/>
    <cellStyle name="Standard 257 2 14 3 3" xfId="17250"/>
    <cellStyle name="Standard 257 2 14 3 3 2" xfId="43722"/>
    <cellStyle name="Standard 257 2 14 3 4" xfId="32693"/>
    <cellStyle name="Standard 257 2 14 4" xfId="7689"/>
    <cellStyle name="Standard 257 2 14 4 2" xfId="20925"/>
    <cellStyle name="Standard 257 2 14 4 2 2" xfId="47397"/>
    <cellStyle name="Standard 257 2 14 4 3" xfId="34161"/>
    <cellStyle name="Standard 257 2 14 5" xfId="14308"/>
    <cellStyle name="Standard 257 2 14 5 2" xfId="40780"/>
    <cellStyle name="Standard 257 2 14 6" xfId="28281"/>
    <cellStyle name="Standard 257 2 15" xfId="2545"/>
    <cellStyle name="Standard 257 2 15 2" xfId="11367"/>
    <cellStyle name="Standard 257 2 15 2 2" xfId="24603"/>
    <cellStyle name="Standard 257 2 15 2 2 2" xfId="51075"/>
    <cellStyle name="Standard 257 2 15 2 3" xfId="37839"/>
    <cellStyle name="Standard 257 2 15 3" xfId="17986"/>
    <cellStyle name="Standard 257 2 15 3 2" xfId="44458"/>
    <cellStyle name="Standard 257 2 15 4" xfId="29017"/>
    <cellStyle name="Standard 257 2 16" xfId="4750"/>
    <cellStyle name="Standard 257 2 16 2" xfId="9160"/>
    <cellStyle name="Standard 257 2 16 2 2" xfId="22396"/>
    <cellStyle name="Standard 257 2 16 2 2 2" xfId="48868"/>
    <cellStyle name="Standard 257 2 16 2 3" xfId="35632"/>
    <cellStyle name="Standard 257 2 16 3" xfId="15779"/>
    <cellStyle name="Standard 257 2 16 3 2" xfId="42251"/>
    <cellStyle name="Standard 257 2 16 4" xfId="31222"/>
    <cellStyle name="Standard 257 2 17" xfId="6955"/>
    <cellStyle name="Standard 257 2 17 2" xfId="20191"/>
    <cellStyle name="Standard 257 2 17 2 2" xfId="46663"/>
    <cellStyle name="Standard 257 2 17 3" xfId="33427"/>
    <cellStyle name="Standard 257 2 18" xfId="13574"/>
    <cellStyle name="Standard 257 2 18 2" xfId="40046"/>
    <cellStyle name="Standard 257 2 19" xfId="26810"/>
    <cellStyle name="Standard 257 2 2" xfId="254"/>
    <cellStyle name="Standard 257 2 2 10" xfId="691"/>
    <cellStyle name="Standard 257 2 2 10 2" xfId="1441"/>
    <cellStyle name="Standard 257 2 2 10 2 2" xfId="4384"/>
    <cellStyle name="Standard 257 2 2 10 2 2 2" xfId="13206"/>
    <cellStyle name="Standard 257 2 2 10 2 2 2 2" xfId="26442"/>
    <cellStyle name="Standard 257 2 2 10 2 2 2 2 2" xfId="52914"/>
    <cellStyle name="Standard 257 2 2 10 2 2 2 3" xfId="39678"/>
    <cellStyle name="Standard 257 2 2 10 2 2 3" xfId="19825"/>
    <cellStyle name="Standard 257 2 2 10 2 2 3 2" xfId="46297"/>
    <cellStyle name="Standard 257 2 2 10 2 2 4" xfId="30856"/>
    <cellStyle name="Standard 257 2 2 10 2 3" xfId="5855"/>
    <cellStyle name="Standard 257 2 2 10 2 3 2" xfId="10265"/>
    <cellStyle name="Standard 257 2 2 10 2 3 2 2" xfId="23501"/>
    <cellStyle name="Standard 257 2 2 10 2 3 2 2 2" xfId="49973"/>
    <cellStyle name="Standard 257 2 2 10 2 3 2 3" xfId="36737"/>
    <cellStyle name="Standard 257 2 2 10 2 3 3" xfId="16884"/>
    <cellStyle name="Standard 257 2 2 10 2 3 3 2" xfId="43356"/>
    <cellStyle name="Standard 257 2 2 10 2 3 4" xfId="32327"/>
    <cellStyle name="Standard 257 2 2 10 2 4" xfId="8794"/>
    <cellStyle name="Standard 257 2 2 10 2 4 2" xfId="22030"/>
    <cellStyle name="Standard 257 2 2 10 2 4 2 2" xfId="48502"/>
    <cellStyle name="Standard 257 2 2 10 2 4 3" xfId="35266"/>
    <cellStyle name="Standard 257 2 2 10 2 5" xfId="15413"/>
    <cellStyle name="Standard 257 2 2 10 2 5 2" xfId="41885"/>
    <cellStyle name="Standard 257 2 2 10 2 6" xfId="27915"/>
    <cellStyle name="Standard 257 2 2 10 3" xfId="2177"/>
    <cellStyle name="Standard 257 2 2 10 3 2" xfId="3648"/>
    <cellStyle name="Standard 257 2 2 10 3 2 2" xfId="12470"/>
    <cellStyle name="Standard 257 2 2 10 3 2 2 2" xfId="25706"/>
    <cellStyle name="Standard 257 2 2 10 3 2 2 2 2" xfId="52178"/>
    <cellStyle name="Standard 257 2 2 10 3 2 2 3" xfId="38942"/>
    <cellStyle name="Standard 257 2 2 10 3 2 3" xfId="19089"/>
    <cellStyle name="Standard 257 2 2 10 3 2 3 2" xfId="45561"/>
    <cellStyle name="Standard 257 2 2 10 3 2 4" xfId="30120"/>
    <cellStyle name="Standard 257 2 2 10 3 3" xfId="6590"/>
    <cellStyle name="Standard 257 2 2 10 3 3 2" xfId="11000"/>
    <cellStyle name="Standard 257 2 2 10 3 3 2 2" xfId="24236"/>
    <cellStyle name="Standard 257 2 2 10 3 3 2 2 2" xfId="50708"/>
    <cellStyle name="Standard 257 2 2 10 3 3 2 3" xfId="37472"/>
    <cellStyle name="Standard 257 2 2 10 3 3 3" xfId="17619"/>
    <cellStyle name="Standard 257 2 2 10 3 3 3 2" xfId="44091"/>
    <cellStyle name="Standard 257 2 2 10 3 3 4" xfId="33062"/>
    <cellStyle name="Standard 257 2 2 10 3 4" xfId="8058"/>
    <cellStyle name="Standard 257 2 2 10 3 4 2" xfId="21294"/>
    <cellStyle name="Standard 257 2 2 10 3 4 2 2" xfId="47766"/>
    <cellStyle name="Standard 257 2 2 10 3 4 3" xfId="34530"/>
    <cellStyle name="Standard 257 2 2 10 3 5" xfId="14677"/>
    <cellStyle name="Standard 257 2 2 10 3 5 2" xfId="41149"/>
    <cellStyle name="Standard 257 2 2 10 3 6" xfId="28650"/>
    <cellStyle name="Standard 257 2 2 10 4" xfId="2914"/>
    <cellStyle name="Standard 257 2 2 10 4 2" xfId="11736"/>
    <cellStyle name="Standard 257 2 2 10 4 2 2" xfId="24972"/>
    <cellStyle name="Standard 257 2 2 10 4 2 2 2" xfId="51444"/>
    <cellStyle name="Standard 257 2 2 10 4 2 3" xfId="38208"/>
    <cellStyle name="Standard 257 2 2 10 4 3" xfId="18355"/>
    <cellStyle name="Standard 257 2 2 10 4 3 2" xfId="44827"/>
    <cellStyle name="Standard 257 2 2 10 4 4" xfId="29386"/>
    <cellStyle name="Standard 257 2 2 10 5" xfId="5119"/>
    <cellStyle name="Standard 257 2 2 10 5 2" xfId="9529"/>
    <cellStyle name="Standard 257 2 2 10 5 2 2" xfId="22765"/>
    <cellStyle name="Standard 257 2 2 10 5 2 2 2" xfId="49237"/>
    <cellStyle name="Standard 257 2 2 10 5 2 3" xfId="36001"/>
    <cellStyle name="Standard 257 2 2 10 5 3" xfId="16148"/>
    <cellStyle name="Standard 257 2 2 10 5 3 2" xfId="42620"/>
    <cellStyle name="Standard 257 2 2 10 5 4" xfId="31591"/>
    <cellStyle name="Standard 257 2 2 10 6" xfId="7324"/>
    <cellStyle name="Standard 257 2 2 10 6 2" xfId="20560"/>
    <cellStyle name="Standard 257 2 2 10 6 2 2" xfId="47032"/>
    <cellStyle name="Standard 257 2 2 10 6 3" xfId="33796"/>
    <cellStyle name="Standard 257 2 2 10 7" xfId="13943"/>
    <cellStyle name="Standard 257 2 2 10 7 2" xfId="40415"/>
    <cellStyle name="Standard 257 2 2 10 8" xfId="27179"/>
    <cellStyle name="Standard 257 2 2 11" xfId="1075"/>
    <cellStyle name="Standard 257 2 2 11 2" xfId="4018"/>
    <cellStyle name="Standard 257 2 2 11 2 2" xfId="12840"/>
    <cellStyle name="Standard 257 2 2 11 2 2 2" xfId="26076"/>
    <cellStyle name="Standard 257 2 2 11 2 2 2 2" xfId="52548"/>
    <cellStyle name="Standard 257 2 2 11 2 2 3" xfId="39312"/>
    <cellStyle name="Standard 257 2 2 11 2 3" xfId="19459"/>
    <cellStyle name="Standard 257 2 2 11 2 3 2" xfId="45931"/>
    <cellStyle name="Standard 257 2 2 11 2 4" xfId="30490"/>
    <cellStyle name="Standard 257 2 2 11 3" xfId="5489"/>
    <cellStyle name="Standard 257 2 2 11 3 2" xfId="9899"/>
    <cellStyle name="Standard 257 2 2 11 3 2 2" xfId="23135"/>
    <cellStyle name="Standard 257 2 2 11 3 2 2 2" xfId="49607"/>
    <cellStyle name="Standard 257 2 2 11 3 2 3" xfId="36371"/>
    <cellStyle name="Standard 257 2 2 11 3 3" xfId="16518"/>
    <cellStyle name="Standard 257 2 2 11 3 3 2" xfId="42990"/>
    <cellStyle name="Standard 257 2 2 11 3 4" xfId="31961"/>
    <cellStyle name="Standard 257 2 2 11 4" xfId="8428"/>
    <cellStyle name="Standard 257 2 2 11 4 2" xfId="21664"/>
    <cellStyle name="Standard 257 2 2 11 4 2 2" xfId="48136"/>
    <cellStyle name="Standard 257 2 2 11 4 3" xfId="34900"/>
    <cellStyle name="Standard 257 2 2 11 5" xfId="15047"/>
    <cellStyle name="Standard 257 2 2 11 5 2" xfId="41519"/>
    <cellStyle name="Standard 257 2 2 11 6" xfId="27549"/>
    <cellStyle name="Standard 257 2 2 12" xfId="1811"/>
    <cellStyle name="Standard 257 2 2 12 2" xfId="3282"/>
    <cellStyle name="Standard 257 2 2 12 2 2" xfId="12104"/>
    <cellStyle name="Standard 257 2 2 12 2 2 2" xfId="25340"/>
    <cellStyle name="Standard 257 2 2 12 2 2 2 2" xfId="51812"/>
    <cellStyle name="Standard 257 2 2 12 2 2 3" xfId="38576"/>
    <cellStyle name="Standard 257 2 2 12 2 3" xfId="18723"/>
    <cellStyle name="Standard 257 2 2 12 2 3 2" xfId="45195"/>
    <cellStyle name="Standard 257 2 2 12 2 4" xfId="29754"/>
    <cellStyle name="Standard 257 2 2 12 3" xfId="6224"/>
    <cellStyle name="Standard 257 2 2 12 3 2" xfId="10634"/>
    <cellStyle name="Standard 257 2 2 12 3 2 2" xfId="23870"/>
    <cellStyle name="Standard 257 2 2 12 3 2 2 2" xfId="50342"/>
    <cellStyle name="Standard 257 2 2 12 3 2 3" xfId="37106"/>
    <cellStyle name="Standard 257 2 2 12 3 3" xfId="17253"/>
    <cellStyle name="Standard 257 2 2 12 3 3 2" xfId="43725"/>
    <cellStyle name="Standard 257 2 2 12 3 4" xfId="32696"/>
    <cellStyle name="Standard 257 2 2 12 4" xfId="7692"/>
    <cellStyle name="Standard 257 2 2 12 4 2" xfId="20928"/>
    <cellStyle name="Standard 257 2 2 12 4 2 2" xfId="47400"/>
    <cellStyle name="Standard 257 2 2 12 4 3" xfId="34164"/>
    <cellStyle name="Standard 257 2 2 12 5" xfId="14311"/>
    <cellStyle name="Standard 257 2 2 12 5 2" xfId="40783"/>
    <cellStyle name="Standard 257 2 2 12 6" xfId="28284"/>
    <cellStyle name="Standard 257 2 2 13" xfId="2548"/>
    <cellStyle name="Standard 257 2 2 13 2" xfId="11370"/>
    <cellStyle name="Standard 257 2 2 13 2 2" xfId="24606"/>
    <cellStyle name="Standard 257 2 2 13 2 2 2" xfId="51078"/>
    <cellStyle name="Standard 257 2 2 13 2 3" xfId="37842"/>
    <cellStyle name="Standard 257 2 2 13 3" xfId="17989"/>
    <cellStyle name="Standard 257 2 2 13 3 2" xfId="44461"/>
    <cellStyle name="Standard 257 2 2 13 4" xfId="29020"/>
    <cellStyle name="Standard 257 2 2 14" xfId="4753"/>
    <cellStyle name="Standard 257 2 2 14 2" xfId="9163"/>
    <cellStyle name="Standard 257 2 2 14 2 2" xfId="22399"/>
    <cellStyle name="Standard 257 2 2 14 2 2 2" xfId="48871"/>
    <cellStyle name="Standard 257 2 2 14 2 3" xfId="35635"/>
    <cellStyle name="Standard 257 2 2 14 3" xfId="15782"/>
    <cellStyle name="Standard 257 2 2 14 3 2" xfId="42254"/>
    <cellStyle name="Standard 257 2 2 14 4" xfId="31225"/>
    <cellStyle name="Standard 257 2 2 15" xfId="6958"/>
    <cellStyle name="Standard 257 2 2 15 2" xfId="20194"/>
    <cellStyle name="Standard 257 2 2 15 2 2" xfId="46666"/>
    <cellStyle name="Standard 257 2 2 15 3" xfId="33430"/>
    <cellStyle name="Standard 257 2 2 16" xfId="13577"/>
    <cellStyle name="Standard 257 2 2 16 2" xfId="40049"/>
    <cellStyle name="Standard 257 2 2 17" xfId="26813"/>
    <cellStyle name="Standard 257 2 2 2" xfId="307"/>
    <cellStyle name="Standard 257 2 2 2 10" xfId="4779"/>
    <cellStyle name="Standard 257 2 2 2 10 2" xfId="9189"/>
    <cellStyle name="Standard 257 2 2 2 10 2 2" xfId="22425"/>
    <cellStyle name="Standard 257 2 2 2 10 2 2 2" xfId="48897"/>
    <cellStyle name="Standard 257 2 2 2 10 2 3" xfId="35661"/>
    <cellStyle name="Standard 257 2 2 2 10 3" xfId="15808"/>
    <cellStyle name="Standard 257 2 2 2 10 3 2" xfId="42280"/>
    <cellStyle name="Standard 257 2 2 2 10 4" xfId="31251"/>
    <cellStyle name="Standard 257 2 2 2 11" xfId="6984"/>
    <cellStyle name="Standard 257 2 2 2 11 2" xfId="20220"/>
    <cellStyle name="Standard 257 2 2 2 11 2 2" xfId="46692"/>
    <cellStyle name="Standard 257 2 2 2 11 3" xfId="33456"/>
    <cellStyle name="Standard 257 2 2 2 12" xfId="13603"/>
    <cellStyle name="Standard 257 2 2 2 12 2" xfId="40075"/>
    <cellStyle name="Standard 257 2 2 2 13" xfId="26839"/>
    <cellStyle name="Standard 257 2 2 2 2" xfId="357"/>
    <cellStyle name="Standard 257 2 2 2 2 10" xfId="13643"/>
    <cellStyle name="Standard 257 2 2 2 2 10 2" xfId="40115"/>
    <cellStyle name="Standard 257 2 2 2 2 11" xfId="26879"/>
    <cellStyle name="Standard 257 2 2 2 2 2" xfId="445"/>
    <cellStyle name="Standard 257 2 2 2 2 2 10" xfId="26960"/>
    <cellStyle name="Standard 257 2 2 2 2 2 2" xfId="621"/>
    <cellStyle name="Standard 257 2 2 2 2 2 2 2" xfId="1010"/>
    <cellStyle name="Standard 257 2 2 2 2 2 2 2 2" xfId="1759"/>
    <cellStyle name="Standard 257 2 2 2 2 2 2 2 2 2" xfId="4702"/>
    <cellStyle name="Standard 257 2 2 2 2 2 2 2 2 2 2" xfId="13524"/>
    <cellStyle name="Standard 257 2 2 2 2 2 2 2 2 2 2 2" xfId="26760"/>
    <cellStyle name="Standard 257 2 2 2 2 2 2 2 2 2 2 2 2" xfId="53232"/>
    <cellStyle name="Standard 257 2 2 2 2 2 2 2 2 2 2 3" xfId="39996"/>
    <cellStyle name="Standard 257 2 2 2 2 2 2 2 2 2 3" xfId="20143"/>
    <cellStyle name="Standard 257 2 2 2 2 2 2 2 2 2 3 2" xfId="46615"/>
    <cellStyle name="Standard 257 2 2 2 2 2 2 2 2 2 4" xfId="31174"/>
    <cellStyle name="Standard 257 2 2 2 2 2 2 2 2 3" xfId="6173"/>
    <cellStyle name="Standard 257 2 2 2 2 2 2 2 2 3 2" xfId="10583"/>
    <cellStyle name="Standard 257 2 2 2 2 2 2 2 2 3 2 2" xfId="23819"/>
    <cellStyle name="Standard 257 2 2 2 2 2 2 2 2 3 2 2 2" xfId="50291"/>
    <cellStyle name="Standard 257 2 2 2 2 2 2 2 2 3 2 3" xfId="37055"/>
    <cellStyle name="Standard 257 2 2 2 2 2 2 2 2 3 3" xfId="17202"/>
    <cellStyle name="Standard 257 2 2 2 2 2 2 2 2 3 3 2" xfId="43674"/>
    <cellStyle name="Standard 257 2 2 2 2 2 2 2 2 3 4" xfId="32645"/>
    <cellStyle name="Standard 257 2 2 2 2 2 2 2 2 4" xfId="9112"/>
    <cellStyle name="Standard 257 2 2 2 2 2 2 2 2 4 2" xfId="22348"/>
    <cellStyle name="Standard 257 2 2 2 2 2 2 2 2 4 2 2" xfId="48820"/>
    <cellStyle name="Standard 257 2 2 2 2 2 2 2 2 4 3" xfId="35584"/>
    <cellStyle name="Standard 257 2 2 2 2 2 2 2 2 5" xfId="15731"/>
    <cellStyle name="Standard 257 2 2 2 2 2 2 2 2 5 2" xfId="42203"/>
    <cellStyle name="Standard 257 2 2 2 2 2 2 2 2 6" xfId="28233"/>
    <cellStyle name="Standard 257 2 2 2 2 2 2 2 3" xfId="2495"/>
    <cellStyle name="Standard 257 2 2 2 2 2 2 2 3 2" xfId="3966"/>
    <cellStyle name="Standard 257 2 2 2 2 2 2 2 3 2 2" xfId="12788"/>
    <cellStyle name="Standard 257 2 2 2 2 2 2 2 3 2 2 2" xfId="26024"/>
    <cellStyle name="Standard 257 2 2 2 2 2 2 2 3 2 2 2 2" xfId="52496"/>
    <cellStyle name="Standard 257 2 2 2 2 2 2 2 3 2 2 3" xfId="39260"/>
    <cellStyle name="Standard 257 2 2 2 2 2 2 2 3 2 3" xfId="19407"/>
    <cellStyle name="Standard 257 2 2 2 2 2 2 2 3 2 3 2" xfId="45879"/>
    <cellStyle name="Standard 257 2 2 2 2 2 2 2 3 2 4" xfId="30438"/>
    <cellStyle name="Standard 257 2 2 2 2 2 2 2 3 3" xfId="6908"/>
    <cellStyle name="Standard 257 2 2 2 2 2 2 2 3 3 2" xfId="11318"/>
    <cellStyle name="Standard 257 2 2 2 2 2 2 2 3 3 2 2" xfId="24554"/>
    <cellStyle name="Standard 257 2 2 2 2 2 2 2 3 3 2 2 2" xfId="51026"/>
    <cellStyle name="Standard 257 2 2 2 2 2 2 2 3 3 2 3" xfId="37790"/>
    <cellStyle name="Standard 257 2 2 2 2 2 2 2 3 3 3" xfId="17937"/>
    <cellStyle name="Standard 257 2 2 2 2 2 2 2 3 3 3 2" xfId="44409"/>
    <cellStyle name="Standard 257 2 2 2 2 2 2 2 3 3 4" xfId="33380"/>
    <cellStyle name="Standard 257 2 2 2 2 2 2 2 3 4" xfId="8376"/>
    <cellStyle name="Standard 257 2 2 2 2 2 2 2 3 4 2" xfId="21612"/>
    <cellStyle name="Standard 257 2 2 2 2 2 2 2 3 4 2 2" xfId="48084"/>
    <cellStyle name="Standard 257 2 2 2 2 2 2 2 3 4 3" xfId="34848"/>
    <cellStyle name="Standard 257 2 2 2 2 2 2 2 3 5" xfId="14995"/>
    <cellStyle name="Standard 257 2 2 2 2 2 2 2 3 5 2" xfId="41467"/>
    <cellStyle name="Standard 257 2 2 2 2 2 2 2 3 6" xfId="28968"/>
    <cellStyle name="Standard 257 2 2 2 2 2 2 2 4" xfId="3232"/>
    <cellStyle name="Standard 257 2 2 2 2 2 2 2 4 2" xfId="12054"/>
    <cellStyle name="Standard 257 2 2 2 2 2 2 2 4 2 2" xfId="25290"/>
    <cellStyle name="Standard 257 2 2 2 2 2 2 2 4 2 2 2" xfId="51762"/>
    <cellStyle name="Standard 257 2 2 2 2 2 2 2 4 2 3" xfId="38526"/>
    <cellStyle name="Standard 257 2 2 2 2 2 2 2 4 3" xfId="18673"/>
    <cellStyle name="Standard 257 2 2 2 2 2 2 2 4 3 2" xfId="45145"/>
    <cellStyle name="Standard 257 2 2 2 2 2 2 2 4 4" xfId="29704"/>
    <cellStyle name="Standard 257 2 2 2 2 2 2 2 5" xfId="5437"/>
    <cellStyle name="Standard 257 2 2 2 2 2 2 2 5 2" xfId="9847"/>
    <cellStyle name="Standard 257 2 2 2 2 2 2 2 5 2 2" xfId="23083"/>
    <cellStyle name="Standard 257 2 2 2 2 2 2 2 5 2 2 2" xfId="49555"/>
    <cellStyle name="Standard 257 2 2 2 2 2 2 2 5 2 3" xfId="36319"/>
    <cellStyle name="Standard 257 2 2 2 2 2 2 2 5 3" xfId="16466"/>
    <cellStyle name="Standard 257 2 2 2 2 2 2 2 5 3 2" xfId="42938"/>
    <cellStyle name="Standard 257 2 2 2 2 2 2 2 5 4" xfId="31909"/>
    <cellStyle name="Standard 257 2 2 2 2 2 2 2 6" xfId="7642"/>
    <cellStyle name="Standard 257 2 2 2 2 2 2 2 6 2" xfId="20878"/>
    <cellStyle name="Standard 257 2 2 2 2 2 2 2 6 2 2" xfId="47350"/>
    <cellStyle name="Standard 257 2 2 2 2 2 2 2 6 3" xfId="34114"/>
    <cellStyle name="Standard 257 2 2 2 2 2 2 2 7" xfId="14261"/>
    <cellStyle name="Standard 257 2 2 2 2 2 2 2 7 2" xfId="40733"/>
    <cellStyle name="Standard 257 2 2 2 2 2 2 2 8" xfId="27497"/>
    <cellStyle name="Standard 257 2 2 2 2 2 2 3" xfId="1393"/>
    <cellStyle name="Standard 257 2 2 2 2 2 2 3 2" xfId="4336"/>
    <cellStyle name="Standard 257 2 2 2 2 2 2 3 2 2" xfId="13158"/>
    <cellStyle name="Standard 257 2 2 2 2 2 2 3 2 2 2" xfId="26394"/>
    <cellStyle name="Standard 257 2 2 2 2 2 2 3 2 2 2 2" xfId="52866"/>
    <cellStyle name="Standard 257 2 2 2 2 2 2 3 2 2 3" xfId="39630"/>
    <cellStyle name="Standard 257 2 2 2 2 2 2 3 2 3" xfId="19777"/>
    <cellStyle name="Standard 257 2 2 2 2 2 2 3 2 3 2" xfId="46249"/>
    <cellStyle name="Standard 257 2 2 2 2 2 2 3 2 4" xfId="30808"/>
    <cellStyle name="Standard 257 2 2 2 2 2 2 3 3" xfId="5807"/>
    <cellStyle name="Standard 257 2 2 2 2 2 2 3 3 2" xfId="10217"/>
    <cellStyle name="Standard 257 2 2 2 2 2 2 3 3 2 2" xfId="23453"/>
    <cellStyle name="Standard 257 2 2 2 2 2 2 3 3 2 2 2" xfId="49925"/>
    <cellStyle name="Standard 257 2 2 2 2 2 2 3 3 2 3" xfId="36689"/>
    <cellStyle name="Standard 257 2 2 2 2 2 2 3 3 3" xfId="16836"/>
    <cellStyle name="Standard 257 2 2 2 2 2 2 3 3 3 2" xfId="43308"/>
    <cellStyle name="Standard 257 2 2 2 2 2 2 3 3 4" xfId="32279"/>
    <cellStyle name="Standard 257 2 2 2 2 2 2 3 4" xfId="8746"/>
    <cellStyle name="Standard 257 2 2 2 2 2 2 3 4 2" xfId="21982"/>
    <cellStyle name="Standard 257 2 2 2 2 2 2 3 4 2 2" xfId="48454"/>
    <cellStyle name="Standard 257 2 2 2 2 2 2 3 4 3" xfId="35218"/>
    <cellStyle name="Standard 257 2 2 2 2 2 2 3 5" xfId="15365"/>
    <cellStyle name="Standard 257 2 2 2 2 2 2 3 5 2" xfId="41837"/>
    <cellStyle name="Standard 257 2 2 2 2 2 2 3 6" xfId="27867"/>
    <cellStyle name="Standard 257 2 2 2 2 2 2 4" xfId="2129"/>
    <cellStyle name="Standard 257 2 2 2 2 2 2 4 2" xfId="3600"/>
    <cellStyle name="Standard 257 2 2 2 2 2 2 4 2 2" xfId="12422"/>
    <cellStyle name="Standard 257 2 2 2 2 2 2 4 2 2 2" xfId="25658"/>
    <cellStyle name="Standard 257 2 2 2 2 2 2 4 2 2 2 2" xfId="52130"/>
    <cellStyle name="Standard 257 2 2 2 2 2 2 4 2 2 3" xfId="38894"/>
    <cellStyle name="Standard 257 2 2 2 2 2 2 4 2 3" xfId="19041"/>
    <cellStyle name="Standard 257 2 2 2 2 2 2 4 2 3 2" xfId="45513"/>
    <cellStyle name="Standard 257 2 2 2 2 2 2 4 2 4" xfId="30072"/>
    <cellStyle name="Standard 257 2 2 2 2 2 2 4 3" xfId="6542"/>
    <cellStyle name="Standard 257 2 2 2 2 2 2 4 3 2" xfId="10952"/>
    <cellStyle name="Standard 257 2 2 2 2 2 2 4 3 2 2" xfId="24188"/>
    <cellStyle name="Standard 257 2 2 2 2 2 2 4 3 2 2 2" xfId="50660"/>
    <cellStyle name="Standard 257 2 2 2 2 2 2 4 3 2 3" xfId="37424"/>
    <cellStyle name="Standard 257 2 2 2 2 2 2 4 3 3" xfId="17571"/>
    <cellStyle name="Standard 257 2 2 2 2 2 2 4 3 3 2" xfId="44043"/>
    <cellStyle name="Standard 257 2 2 2 2 2 2 4 3 4" xfId="33014"/>
    <cellStyle name="Standard 257 2 2 2 2 2 2 4 4" xfId="8010"/>
    <cellStyle name="Standard 257 2 2 2 2 2 2 4 4 2" xfId="21246"/>
    <cellStyle name="Standard 257 2 2 2 2 2 2 4 4 2 2" xfId="47718"/>
    <cellStyle name="Standard 257 2 2 2 2 2 2 4 4 3" xfId="34482"/>
    <cellStyle name="Standard 257 2 2 2 2 2 2 4 5" xfId="14629"/>
    <cellStyle name="Standard 257 2 2 2 2 2 2 4 5 2" xfId="41101"/>
    <cellStyle name="Standard 257 2 2 2 2 2 2 4 6" xfId="28602"/>
    <cellStyle name="Standard 257 2 2 2 2 2 2 5" xfId="2866"/>
    <cellStyle name="Standard 257 2 2 2 2 2 2 5 2" xfId="11688"/>
    <cellStyle name="Standard 257 2 2 2 2 2 2 5 2 2" xfId="24924"/>
    <cellStyle name="Standard 257 2 2 2 2 2 2 5 2 2 2" xfId="51396"/>
    <cellStyle name="Standard 257 2 2 2 2 2 2 5 2 3" xfId="38160"/>
    <cellStyle name="Standard 257 2 2 2 2 2 2 5 3" xfId="18307"/>
    <cellStyle name="Standard 257 2 2 2 2 2 2 5 3 2" xfId="44779"/>
    <cellStyle name="Standard 257 2 2 2 2 2 2 5 4" xfId="29338"/>
    <cellStyle name="Standard 257 2 2 2 2 2 2 6" xfId="5071"/>
    <cellStyle name="Standard 257 2 2 2 2 2 2 6 2" xfId="9481"/>
    <cellStyle name="Standard 257 2 2 2 2 2 2 6 2 2" xfId="22717"/>
    <cellStyle name="Standard 257 2 2 2 2 2 2 6 2 2 2" xfId="49189"/>
    <cellStyle name="Standard 257 2 2 2 2 2 2 6 2 3" xfId="35953"/>
    <cellStyle name="Standard 257 2 2 2 2 2 2 6 3" xfId="16100"/>
    <cellStyle name="Standard 257 2 2 2 2 2 2 6 3 2" xfId="42572"/>
    <cellStyle name="Standard 257 2 2 2 2 2 2 6 4" xfId="31543"/>
    <cellStyle name="Standard 257 2 2 2 2 2 2 7" xfId="7276"/>
    <cellStyle name="Standard 257 2 2 2 2 2 2 7 2" xfId="20512"/>
    <cellStyle name="Standard 257 2 2 2 2 2 2 7 2 2" xfId="46984"/>
    <cellStyle name="Standard 257 2 2 2 2 2 2 7 3" xfId="33748"/>
    <cellStyle name="Standard 257 2 2 2 2 2 2 8" xfId="13895"/>
    <cellStyle name="Standard 257 2 2 2 2 2 2 8 2" xfId="40367"/>
    <cellStyle name="Standard 257 2 2 2 2 2 2 9" xfId="27131"/>
    <cellStyle name="Standard 257 2 2 2 2 2 3" xfId="838"/>
    <cellStyle name="Standard 257 2 2 2 2 2 3 2" xfId="1588"/>
    <cellStyle name="Standard 257 2 2 2 2 2 3 2 2" xfId="4531"/>
    <cellStyle name="Standard 257 2 2 2 2 2 3 2 2 2" xfId="13353"/>
    <cellStyle name="Standard 257 2 2 2 2 2 3 2 2 2 2" xfId="26589"/>
    <cellStyle name="Standard 257 2 2 2 2 2 3 2 2 2 2 2" xfId="53061"/>
    <cellStyle name="Standard 257 2 2 2 2 2 3 2 2 2 3" xfId="39825"/>
    <cellStyle name="Standard 257 2 2 2 2 2 3 2 2 3" xfId="19972"/>
    <cellStyle name="Standard 257 2 2 2 2 2 3 2 2 3 2" xfId="46444"/>
    <cellStyle name="Standard 257 2 2 2 2 2 3 2 2 4" xfId="31003"/>
    <cellStyle name="Standard 257 2 2 2 2 2 3 2 3" xfId="6002"/>
    <cellStyle name="Standard 257 2 2 2 2 2 3 2 3 2" xfId="10412"/>
    <cellStyle name="Standard 257 2 2 2 2 2 3 2 3 2 2" xfId="23648"/>
    <cellStyle name="Standard 257 2 2 2 2 2 3 2 3 2 2 2" xfId="50120"/>
    <cellStyle name="Standard 257 2 2 2 2 2 3 2 3 2 3" xfId="36884"/>
    <cellStyle name="Standard 257 2 2 2 2 2 3 2 3 3" xfId="17031"/>
    <cellStyle name="Standard 257 2 2 2 2 2 3 2 3 3 2" xfId="43503"/>
    <cellStyle name="Standard 257 2 2 2 2 2 3 2 3 4" xfId="32474"/>
    <cellStyle name="Standard 257 2 2 2 2 2 3 2 4" xfId="8941"/>
    <cellStyle name="Standard 257 2 2 2 2 2 3 2 4 2" xfId="22177"/>
    <cellStyle name="Standard 257 2 2 2 2 2 3 2 4 2 2" xfId="48649"/>
    <cellStyle name="Standard 257 2 2 2 2 2 3 2 4 3" xfId="35413"/>
    <cellStyle name="Standard 257 2 2 2 2 2 3 2 5" xfId="15560"/>
    <cellStyle name="Standard 257 2 2 2 2 2 3 2 5 2" xfId="42032"/>
    <cellStyle name="Standard 257 2 2 2 2 2 3 2 6" xfId="28062"/>
    <cellStyle name="Standard 257 2 2 2 2 2 3 3" xfId="2324"/>
    <cellStyle name="Standard 257 2 2 2 2 2 3 3 2" xfId="3795"/>
    <cellStyle name="Standard 257 2 2 2 2 2 3 3 2 2" xfId="12617"/>
    <cellStyle name="Standard 257 2 2 2 2 2 3 3 2 2 2" xfId="25853"/>
    <cellStyle name="Standard 257 2 2 2 2 2 3 3 2 2 2 2" xfId="52325"/>
    <cellStyle name="Standard 257 2 2 2 2 2 3 3 2 2 3" xfId="39089"/>
    <cellStyle name="Standard 257 2 2 2 2 2 3 3 2 3" xfId="19236"/>
    <cellStyle name="Standard 257 2 2 2 2 2 3 3 2 3 2" xfId="45708"/>
    <cellStyle name="Standard 257 2 2 2 2 2 3 3 2 4" xfId="30267"/>
    <cellStyle name="Standard 257 2 2 2 2 2 3 3 3" xfId="6737"/>
    <cellStyle name="Standard 257 2 2 2 2 2 3 3 3 2" xfId="11147"/>
    <cellStyle name="Standard 257 2 2 2 2 2 3 3 3 2 2" xfId="24383"/>
    <cellStyle name="Standard 257 2 2 2 2 2 3 3 3 2 2 2" xfId="50855"/>
    <cellStyle name="Standard 257 2 2 2 2 2 3 3 3 2 3" xfId="37619"/>
    <cellStyle name="Standard 257 2 2 2 2 2 3 3 3 3" xfId="17766"/>
    <cellStyle name="Standard 257 2 2 2 2 2 3 3 3 3 2" xfId="44238"/>
    <cellStyle name="Standard 257 2 2 2 2 2 3 3 3 4" xfId="33209"/>
    <cellStyle name="Standard 257 2 2 2 2 2 3 3 4" xfId="8205"/>
    <cellStyle name="Standard 257 2 2 2 2 2 3 3 4 2" xfId="21441"/>
    <cellStyle name="Standard 257 2 2 2 2 2 3 3 4 2 2" xfId="47913"/>
    <cellStyle name="Standard 257 2 2 2 2 2 3 3 4 3" xfId="34677"/>
    <cellStyle name="Standard 257 2 2 2 2 2 3 3 5" xfId="14824"/>
    <cellStyle name="Standard 257 2 2 2 2 2 3 3 5 2" xfId="41296"/>
    <cellStyle name="Standard 257 2 2 2 2 2 3 3 6" xfId="28797"/>
    <cellStyle name="Standard 257 2 2 2 2 2 3 4" xfId="3061"/>
    <cellStyle name="Standard 257 2 2 2 2 2 3 4 2" xfId="11883"/>
    <cellStyle name="Standard 257 2 2 2 2 2 3 4 2 2" xfId="25119"/>
    <cellStyle name="Standard 257 2 2 2 2 2 3 4 2 2 2" xfId="51591"/>
    <cellStyle name="Standard 257 2 2 2 2 2 3 4 2 3" xfId="38355"/>
    <cellStyle name="Standard 257 2 2 2 2 2 3 4 3" xfId="18502"/>
    <cellStyle name="Standard 257 2 2 2 2 2 3 4 3 2" xfId="44974"/>
    <cellStyle name="Standard 257 2 2 2 2 2 3 4 4" xfId="29533"/>
    <cellStyle name="Standard 257 2 2 2 2 2 3 5" xfId="5266"/>
    <cellStyle name="Standard 257 2 2 2 2 2 3 5 2" xfId="9676"/>
    <cellStyle name="Standard 257 2 2 2 2 2 3 5 2 2" xfId="22912"/>
    <cellStyle name="Standard 257 2 2 2 2 2 3 5 2 2 2" xfId="49384"/>
    <cellStyle name="Standard 257 2 2 2 2 2 3 5 2 3" xfId="36148"/>
    <cellStyle name="Standard 257 2 2 2 2 2 3 5 3" xfId="16295"/>
    <cellStyle name="Standard 257 2 2 2 2 2 3 5 3 2" xfId="42767"/>
    <cellStyle name="Standard 257 2 2 2 2 2 3 5 4" xfId="31738"/>
    <cellStyle name="Standard 257 2 2 2 2 2 3 6" xfId="7471"/>
    <cellStyle name="Standard 257 2 2 2 2 2 3 6 2" xfId="20707"/>
    <cellStyle name="Standard 257 2 2 2 2 2 3 6 2 2" xfId="47179"/>
    <cellStyle name="Standard 257 2 2 2 2 2 3 6 3" xfId="33943"/>
    <cellStyle name="Standard 257 2 2 2 2 2 3 7" xfId="14090"/>
    <cellStyle name="Standard 257 2 2 2 2 2 3 7 2" xfId="40562"/>
    <cellStyle name="Standard 257 2 2 2 2 2 3 8" xfId="27326"/>
    <cellStyle name="Standard 257 2 2 2 2 2 4" xfId="1222"/>
    <cellStyle name="Standard 257 2 2 2 2 2 4 2" xfId="4165"/>
    <cellStyle name="Standard 257 2 2 2 2 2 4 2 2" xfId="12987"/>
    <cellStyle name="Standard 257 2 2 2 2 2 4 2 2 2" xfId="26223"/>
    <cellStyle name="Standard 257 2 2 2 2 2 4 2 2 2 2" xfId="52695"/>
    <cellStyle name="Standard 257 2 2 2 2 2 4 2 2 3" xfId="39459"/>
    <cellStyle name="Standard 257 2 2 2 2 2 4 2 3" xfId="19606"/>
    <cellStyle name="Standard 257 2 2 2 2 2 4 2 3 2" xfId="46078"/>
    <cellStyle name="Standard 257 2 2 2 2 2 4 2 4" xfId="30637"/>
    <cellStyle name="Standard 257 2 2 2 2 2 4 3" xfId="5636"/>
    <cellStyle name="Standard 257 2 2 2 2 2 4 3 2" xfId="10046"/>
    <cellStyle name="Standard 257 2 2 2 2 2 4 3 2 2" xfId="23282"/>
    <cellStyle name="Standard 257 2 2 2 2 2 4 3 2 2 2" xfId="49754"/>
    <cellStyle name="Standard 257 2 2 2 2 2 4 3 2 3" xfId="36518"/>
    <cellStyle name="Standard 257 2 2 2 2 2 4 3 3" xfId="16665"/>
    <cellStyle name="Standard 257 2 2 2 2 2 4 3 3 2" xfId="43137"/>
    <cellStyle name="Standard 257 2 2 2 2 2 4 3 4" xfId="32108"/>
    <cellStyle name="Standard 257 2 2 2 2 2 4 4" xfId="8575"/>
    <cellStyle name="Standard 257 2 2 2 2 2 4 4 2" xfId="21811"/>
    <cellStyle name="Standard 257 2 2 2 2 2 4 4 2 2" xfId="48283"/>
    <cellStyle name="Standard 257 2 2 2 2 2 4 4 3" xfId="35047"/>
    <cellStyle name="Standard 257 2 2 2 2 2 4 5" xfId="15194"/>
    <cellStyle name="Standard 257 2 2 2 2 2 4 5 2" xfId="41666"/>
    <cellStyle name="Standard 257 2 2 2 2 2 4 6" xfId="27696"/>
    <cellStyle name="Standard 257 2 2 2 2 2 5" xfId="1958"/>
    <cellStyle name="Standard 257 2 2 2 2 2 5 2" xfId="3429"/>
    <cellStyle name="Standard 257 2 2 2 2 2 5 2 2" xfId="12251"/>
    <cellStyle name="Standard 257 2 2 2 2 2 5 2 2 2" xfId="25487"/>
    <cellStyle name="Standard 257 2 2 2 2 2 5 2 2 2 2" xfId="51959"/>
    <cellStyle name="Standard 257 2 2 2 2 2 5 2 2 3" xfId="38723"/>
    <cellStyle name="Standard 257 2 2 2 2 2 5 2 3" xfId="18870"/>
    <cellStyle name="Standard 257 2 2 2 2 2 5 2 3 2" xfId="45342"/>
    <cellStyle name="Standard 257 2 2 2 2 2 5 2 4" xfId="29901"/>
    <cellStyle name="Standard 257 2 2 2 2 2 5 3" xfId="6371"/>
    <cellStyle name="Standard 257 2 2 2 2 2 5 3 2" xfId="10781"/>
    <cellStyle name="Standard 257 2 2 2 2 2 5 3 2 2" xfId="24017"/>
    <cellStyle name="Standard 257 2 2 2 2 2 5 3 2 2 2" xfId="50489"/>
    <cellStyle name="Standard 257 2 2 2 2 2 5 3 2 3" xfId="37253"/>
    <cellStyle name="Standard 257 2 2 2 2 2 5 3 3" xfId="17400"/>
    <cellStyle name="Standard 257 2 2 2 2 2 5 3 3 2" xfId="43872"/>
    <cellStyle name="Standard 257 2 2 2 2 2 5 3 4" xfId="32843"/>
    <cellStyle name="Standard 257 2 2 2 2 2 5 4" xfId="7839"/>
    <cellStyle name="Standard 257 2 2 2 2 2 5 4 2" xfId="21075"/>
    <cellStyle name="Standard 257 2 2 2 2 2 5 4 2 2" xfId="47547"/>
    <cellStyle name="Standard 257 2 2 2 2 2 5 4 3" xfId="34311"/>
    <cellStyle name="Standard 257 2 2 2 2 2 5 5" xfId="14458"/>
    <cellStyle name="Standard 257 2 2 2 2 2 5 5 2" xfId="40930"/>
    <cellStyle name="Standard 257 2 2 2 2 2 5 6" xfId="28431"/>
    <cellStyle name="Standard 257 2 2 2 2 2 6" xfId="2695"/>
    <cellStyle name="Standard 257 2 2 2 2 2 6 2" xfId="11517"/>
    <cellStyle name="Standard 257 2 2 2 2 2 6 2 2" xfId="24753"/>
    <cellStyle name="Standard 257 2 2 2 2 2 6 2 2 2" xfId="51225"/>
    <cellStyle name="Standard 257 2 2 2 2 2 6 2 3" xfId="37989"/>
    <cellStyle name="Standard 257 2 2 2 2 2 6 3" xfId="18136"/>
    <cellStyle name="Standard 257 2 2 2 2 2 6 3 2" xfId="44608"/>
    <cellStyle name="Standard 257 2 2 2 2 2 6 4" xfId="29167"/>
    <cellStyle name="Standard 257 2 2 2 2 2 7" xfId="4900"/>
    <cellStyle name="Standard 257 2 2 2 2 2 7 2" xfId="9310"/>
    <cellStyle name="Standard 257 2 2 2 2 2 7 2 2" xfId="22546"/>
    <cellStyle name="Standard 257 2 2 2 2 2 7 2 2 2" xfId="49018"/>
    <cellStyle name="Standard 257 2 2 2 2 2 7 2 3" xfId="35782"/>
    <cellStyle name="Standard 257 2 2 2 2 2 7 3" xfId="15929"/>
    <cellStyle name="Standard 257 2 2 2 2 2 7 3 2" xfId="42401"/>
    <cellStyle name="Standard 257 2 2 2 2 2 7 4" xfId="31372"/>
    <cellStyle name="Standard 257 2 2 2 2 2 8" xfId="7105"/>
    <cellStyle name="Standard 257 2 2 2 2 2 8 2" xfId="20341"/>
    <cellStyle name="Standard 257 2 2 2 2 2 8 2 2" xfId="46813"/>
    <cellStyle name="Standard 257 2 2 2 2 2 8 3" xfId="33577"/>
    <cellStyle name="Standard 257 2 2 2 2 2 9" xfId="13724"/>
    <cellStyle name="Standard 257 2 2 2 2 2 9 2" xfId="40196"/>
    <cellStyle name="Standard 257 2 2 2 2 3" xfId="540"/>
    <cellStyle name="Standard 257 2 2 2 2 3 2" xfId="929"/>
    <cellStyle name="Standard 257 2 2 2 2 3 2 2" xfId="1678"/>
    <cellStyle name="Standard 257 2 2 2 2 3 2 2 2" xfId="4621"/>
    <cellStyle name="Standard 257 2 2 2 2 3 2 2 2 2" xfId="13443"/>
    <cellStyle name="Standard 257 2 2 2 2 3 2 2 2 2 2" xfId="26679"/>
    <cellStyle name="Standard 257 2 2 2 2 3 2 2 2 2 2 2" xfId="53151"/>
    <cellStyle name="Standard 257 2 2 2 2 3 2 2 2 2 3" xfId="39915"/>
    <cellStyle name="Standard 257 2 2 2 2 3 2 2 2 3" xfId="20062"/>
    <cellStyle name="Standard 257 2 2 2 2 3 2 2 2 3 2" xfId="46534"/>
    <cellStyle name="Standard 257 2 2 2 2 3 2 2 2 4" xfId="31093"/>
    <cellStyle name="Standard 257 2 2 2 2 3 2 2 3" xfId="6092"/>
    <cellStyle name="Standard 257 2 2 2 2 3 2 2 3 2" xfId="10502"/>
    <cellStyle name="Standard 257 2 2 2 2 3 2 2 3 2 2" xfId="23738"/>
    <cellStyle name="Standard 257 2 2 2 2 3 2 2 3 2 2 2" xfId="50210"/>
    <cellStyle name="Standard 257 2 2 2 2 3 2 2 3 2 3" xfId="36974"/>
    <cellStyle name="Standard 257 2 2 2 2 3 2 2 3 3" xfId="17121"/>
    <cellStyle name="Standard 257 2 2 2 2 3 2 2 3 3 2" xfId="43593"/>
    <cellStyle name="Standard 257 2 2 2 2 3 2 2 3 4" xfId="32564"/>
    <cellStyle name="Standard 257 2 2 2 2 3 2 2 4" xfId="9031"/>
    <cellStyle name="Standard 257 2 2 2 2 3 2 2 4 2" xfId="22267"/>
    <cellStyle name="Standard 257 2 2 2 2 3 2 2 4 2 2" xfId="48739"/>
    <cellStyle name="Standard 257 2 2 2 2 3 2 2 4 3" xfId="35503"/>
    <cellStyle name="Standard 257 2 2 2 2 3 2 2 5" xfId="15650"/>
    <cellStyle name="Standard 257 2 2 2 2 3 2 2 5 2" xfId="42122"/>
    <cellStyle name="Standard 257 2 2 2 2 3 2 2 6" xfId="28152"/>
    <cellStyle name="Standard 257 2 2 2 2 3 2 3" xfId="2414"/>
    <cellStyle name="Standard 257 2 2 2 2 3 2 3 2" xfId="3885"/>
    <cellStyle name="Standard 257 2 2 2 2 3 2 3 2 2" xfId="12707"/>
    <cellStyle name="Standard 257 2 2 2 2 3 2 3 2 2 2" xfId="25943"/>
    <cellStyle name="Standard 257 2 2 2 2 3 2 3 2 2 2 2" xfId="52415"/>
    <cellStyle name="Standard 257 2 2 2 2 3 2 3 2 2 3" xfId="39179"/>
    <cellStyle name="Standard 257 2 2 2 2 3 2 3 2 3" xfId="19326"/>
    <cellStyle name="Standard 257 2 2 2 2 3 2 3 2 3 2" xfId="45798"/>
    <cellStyle name="Standard 257 2 2 2 2 3 2 3 2 4" xfId="30357"/>
    <cellStyle name="Standard 257 2 2 2 2 3 2 3 3" xfId="6827"/>
    <cellStyle name="Standard 257 2 2 2 2 3 2 3 3 2" xfId="11237"/>
    <cellStyle name="Standard 257 2 2 2 2 3 2 3 3 2 2" xfId="24473"/>
    <cellStyle name="Standard 257 2 2 2 2 3 2 3 3 2 2 2" xfId="50945"/>
    <cellStyle name="Standard 257 2 2 2 2 3 2 3 3 2 3" xfId="37709"/>
    <cellStyle name="Standard 257 2 2 2 2 3 2 3 3 3" xfId="17856"/>
    <cellStyle name="Standard 257 2 2 2 2 3 2 3 3 3 2" xfId="44328"/>
    <cellStyle name="Standard 257 2 2 2 2 3 2 3 3 4" xfId="33299"/>
    <cellStyle name="Standard 257 2 2 2 2 3 2 3 4" xfId="8295"/>
    <cellStyle name="Standard 257 2 2 2 2 3 2 3 4 2" xfId="21531"/>
    <cellStyle name="Standard 257 2 2 2 2 3 2 3 4 2 2" xfId="48003"/>
    <cellStyle name="Standard 257 2 2 2 2 3 2 3 4 3" xfId="34767"/>
    <cellStyle name="Standard 257 2 2 2 2 3 2 3 5" xfId="14914"/>
    <cellStyle name="Standard 257 2 2 2 2 3 2 3 5 2" xfId="41386"/>
    <cellStyle name="Standard 257 2 2 2 2 3 2 3 6" xfId="28887"/>
    <cellStyle name="Standard 257 2 2 2 2 3 2 4" xfId="3151"/>
    <cellStyle name="Standard 257 2 2 2 2 3 2 4 2" xfId="11973"/>
    <cellStyle name="Standard 257 2 2 2 2 3 2 4 2 2" xfId="25209"/>
    <cellStyle name="Standard 257 2 2 2 2 3 2 4 2 2 2" xfId="51681"/>
    <cellStyle name="Standard 257 2 2 2 2 3 2 4 2 3" xfId="38445"/>
    <cellStyle name="Standard 257 2 2 2 2 3 2 4 3" xfId="18592"/>
    <cellStyle name="Standard 257 2 2 2 2 3 2 4 3 2" xfId="45064"/>
    <cellStyle name="Standard 257 2 2 2 2 3 2 4 4" xfId="29623"/>
    <cellStyle name="Standard 257 2 2 2 2 3 2 5" xfId="5356"/>
    <cellStyle name="Standard 257 2 2 2 2 3 2 5 2" xfId="9766"/>
    <cellStyle name="Standard 257 2 2 2 2 3 2 5 2 2" xfId="23002"/>
    <cellStyle name="Standard 257 2 2 2 2 3 2 5 2 2 2" xfId="49474"/>
    <cellStyle name="Standard 257 2 2 2 2 3 2 5 2 3" xfId="36238"/>
    <cellStyle name="Standard 257 2 2 2 2 3 2 5 3" xfId="16385"/>
    <cellStyle name="Standard 257 2 2 2 2 3 2 5 3 2" xfId="42857"/>
    <cellStyle name="Standard 257 2 2 2 2 3 2 5 4" xfId="31828"/>
    <cellStyle name="Standard 257 2 2 2 2 3 2 6" xfId="7561"/>
    <cellStyle name="Standard 257 2 2 2 2 3 2 6 2" xfId="20797"/>
    <cellStyle name="Standard 257 2 2 2 2 3 2 6 2 2" xfId="47269"/>
    <cellStyle name="Standard 257 2 2 2 2 3 2 6 3" xfId="34033"/>
    <cellStyle name="Standard 257 2 2 2 2 3 2 7" xfId="14180"/>
    <cellStyle name="Standard 257 2 2 2 2 3 2 7 2" xfId="40652"/>
    <cellStyle name="Standard 257 2 2 2 2 3 2 8" xfId="27416"/>
    <cellStyle name="Standard 257 2 2 2 2 3 3" xfId="1312"/>
    <cellStyle name="Standard 257 2 2 2 2 3 3 2" xfId="4255"/>
    <cellStyle name="Standard 257 2 2 2 2 3 3 2 2" xfId="13077"/>
    <cellStyle name="Standard 257 2 2 2 2 3 3 2 2 2" xfId="26313"/>
    <cellStyle name="Standard 257 2 2 2 2 3 3 2 2 2 2" xfId="52785"/>
    <cellStyle name="Standard 257 2 2 2 2 3 3 2 2 3" xfId="39549"/>
    <cellStyle name="Standard 257 2 2 2 2 3 3 2 3" xfId="19696"/>
    <cellStyle name="Standard 257 2 2 2 2 3 3 2 3 2" xfId="46168"/>
    <cellStyle name="Standard 257 2 2 2 2 3 3 2 4" xfId="30727"/>
    <cellStyle name="Standard 257 2 2 2 2 3 3 3" xfId="5726"/>
    <cellStyle name="Standard 257 2 2 2 2 3 3 3 2" xfId="10136"/>
    <cellStyle name="Standard 257 2 2 2 2 3 3 3 2 2" xfId="23372"/>
    <cellStyle name="Standard 257 2 2 2 2 3 3 3 2 2 2" xfId="49844"/>
    <cellStyle name="Standard 257 2 2 2 2 3 3 3 2 3" xfId="36608"/>
    <cellStyle name="Standard 257 2 2 2 2 3 3 3 3" xfId="16755"/>
    <cellStyle name="Standard 257 2 2 2 2 3 3 3 3 2" xfId="43227"/>
    <cellStyle name="Standard 257 2 2 2 2 3 3 3 4" xfId="32198"/>
    <cellStyle name="Standard 257 2 2 2 2 3 3 4" xfId="8665"/>
    <cellStyle name="Standard 257 2 2 2 2 3 3 4 2" xfId="21901"/>
    <cellStyle name="Standard 257 2 2 2 2 3 3 4 2 2" xfId="48373"/>
    <cellStyle name="Standard 257 2 2 2 2 3 3 4 3" xfId="35137"/>
    <cellStyle name="Standard 257 2 2 2 2 3 3 5" xfId="15284"/>
    <cellStyle name="Standard 257 2 2 2 2 3 3 5 2" xfId="41756"/>
    <cellStyle name="Standard 257 2 2 2 2 3 3 6" xfId="27786"/>
    <cellStyle name="Standard 257 2 2 2 2 3 4" xfId="2048"/>
    <cellStyle name="Standard 257 2 2 2 2 3 4 2" xfId="3519"/>
    <cellStyle name="Standard 257 2 2 2 2 3 4 2 2" xfId="12341"/>
    <cellStyle name="Standard 257 2 2 2 2 3 4 2 2 2" xfId="25577"/>
    <cellStyle name="Standard 257 2 2 2 2 3 4 2 2 2 2" xfId="52049"/>
    <cellStyle name="Standard 257 2 2 2 2 3 4 2 2 3" xfId="38813"/>
    <cellStyle name="Standard 257 2 2 2 2 3 4 2 3" xfId="18960"/>
    <cellStyle name="Standard 257 2 2 2 2 3 4 2 3 2" xfId="45432"/>
    <cellStyle name="Standard 257 2 2 2 2 3 4 2 4" xfId="29991"/>
    <cellStyle name="Standard 257 2 2 2 2 3 4 3" xfId="6461"/>
    <cellStyle name="Standard 257 2 2 2 2 3 4 3 2" xfId="10871"/>
    <cellStyle name="Standard 257 2 2 2 2 3 4 3 2 2" xfId="24107"/>
    <cellStyle name="Standard 257 2 2 2 2 3 4 3 2 2 2" xfId="50579"/>
    <cellStyle name="Standard 257 2 2 2 2 3 4 3 2 3" xfId="37343"/>
    <cellStyle name="Standard 257 2 2 2 2 3 4 3 3" xfId="17490"/>
    <cellStyle name="Standard 257 2 2 2 2 3 4 3 3 2" xfId="43962"/>
    <cellStyle name="Standard 257 2 2 2 2 3 4 3 4" xfId="32933"/>
    <cellStyle name="Standard 257 2 2 2 2 3 4 4" xfId="7929"/>
    <cellStyle name="Standard 257 2 2 2 2 3 4 4 2" xfId="21165"/>
    <cellStyle name="Standard 257 2 2 2 2 3 4 4 2 2" xfId="47637"/>
    <cellStyle name="Standard 257 2 2 2 2 3 4 4 3" xfId="34401"/>
    <cellStyle name="Standard 257 2 2 2 2 3 4 5" xfId="14548"/>
    <cellStyle name="Standard 257 2 2 2 2 3 4 5 2" xfId="41020"/>
    <cellStyle name="Standard 257 2 2 2 2 3 4 6" xfId="28521"/>
    <cellStyle name="Standard 257 2 2 2 2 3 5" xfId="2785"/>
    <cellStyle name="Standard 257 2 2 2 2 3 5 2" xfId="11607"/>
    <cellStyle name="Standard 257 2 2 2 2 3 5 2 2" xfId="24843"/>
    <cellStyle name="Standard 257 2 2 2 2 3 5 2 2 2" xfId="51315"/>
    <cellStyle name="Standard 257 2 2 2 2 3 5 2 3" xfId="38079"/>
    <cellStyle name="Standard 257 2 2 2 2 3 5 3" xfId="18226"/>
    <cellStyle name="Standard 257 2 2 2 2 3 5 3 2" xfId="44698"/>
    <cellStyle name="Standard 257 2 2 2 2 3 5 4" xfId="29257"/>
    <cellStyle name="Standard 257 2 2 2 2 3 6" xfId="4990"/>
    <cellStyle name="Standard 257 2 2 2 2 3 6 2" xfId="9400"/>
    <cellStyle name="Standard 257 2 2 2 2 3 6 2 2" xfId="22636"/>
    <cellStyle name="Standard 257 2 2 2 2 3 6 2 2 2" xfId="49108"/>
    <cellStyle name="Standard 257 2 2 2 2 3 6 2 3" xfId="35872"/>
    <cellStyle name="Standard 257 2 2 2 2 3 6 3" xfId="16019"/>
    <cellStyle name="Standard 257 2 2 2 2 3 6 3 2" xfId="42491"/>
    <cellStyle name="Standard 257 2 2 2 2 3 6 4" xfId="31462"/>
    <cellStyle name="Standard 257 2 2 2 2 3 7" xfId="7195"/>
    <cellStyle name="Standard 257 2 2 2 2 3 7 2" xfId="20431"/>
    <cellStyle name="Standard 257 2 2 2 2 3 7 2 2" xfId="46903"/>
    <cellStyle name="Standard 257 2 2 2 2 3 7 3" xfId="33667"/>
    <cellStyle name="Standard 257 2 2 2 2 3 8" xfId="13814"/>
    <cellStyle name="Standard 257 2 2 2 2 3 8 2" xfId="40286"/>
    <cellStyle name="Standard 257 2 2 2 2 3 9" xfId="27050"/>
    <cellStyle name="Standard 257 2 2 2 2 4" xfId="757"/>
    <cellStyle name="Standard 257 2 2 2 2 4 2" xfId="1507"/>
    <cellStyle name="Standard 257 2 2 2 2 4 2 2" xfId="4450"/>
    <cellStyle name="Standard 257 2 2 2 2 4 2 2 2" xfId="13272"/>
    <cellStyle name="Standard 257 2 2 2 2 4 2 2 2 2" xfId="26508"/>
    <cellStyle name="Standard 257 2 2 2 2 4 2 2 2 2 2" xfId="52980"/>
    <cellStyle name="Standard 257 2 2 2 2 4 2 2 2 3" xfId="39744"/>
    <cellStyle name="Standard 257 2 2 2 2 4 2 2 3" xfId="19891"/>
    <cellStyle name="Standard 257 2 2 2 2 4 2 2 3 2" xfId="46363"/>
    <cellStyle name="Standard 257 2 2 2 2 4 2 2 4" xfId="30922"/>
    <cellStyle name="Standard 257 2 2 2 2 4 2 3" xfId="5921"/>
    <cellStyle name="Standard 257 2 2 2 2 4 2 3 2" xfId="10331"/>
    <cellStyle name="Standard 257 2 2 2 2 4 2 3 2 2" xfId="23567"/>
    <cellStyle name="Standard 257 2 2 2 2 4 2 3 2 2 2" xfId="50039"/>
    <cellStyle name="Standard 257 2 2 2 2 4 2 3 2 3" xfId="36803"/>
    <cellStyle name="Standard 257 2 2 2 2 4 2 3 3" xfId="16950"/>
    <cellStyle name="Standard 257 2 2 2 2 4 2 3 3 2" xfId="43422"/>
    <cellStyle name="Standard 257 2 2 2 2 4 2 3 4" xfId="32393"/>
    <cellStyle name="Standard 257 2 2 2 2 4 2 4" xfId="8860"/>
    <cellStyle name="Standard 257 2 2 2 2 4 2 4 2" xfId="22096"/>
    <cellStyle name="Standard 257 2 2 2 2 4 2 4 2 2" xfId="48568"/>
    <cellStyle name="Standard 257 2 2 2 2 4 2 4 3" xfId="35332"/>
    <cellStyle name="Standard 257 2 2 2 2 4 2 5" xfId="15479"/>
    <cellStyle name="Standard 257 2 2 2 2 4 2 5 2" xfId="41951"/>
    <cellStyle name="Standard 257 2 2 2 2 4 2 6" xfId="27981"/>
    <cellStyle name="Standard 257 2 2 2 2 4 3" xfId="2243"/>
    <cellStyle name="Standard 257 2 2 2 2 4 3 2" xfId="3714"/>
    <cellStyle name="Standard 257 2 2 2 2 4 3 2 2" xfId="12536"/>
    <cellStyle name="Standard 257 2 2 2 2 4 3 2 2 2" xfId="25772"/>
    <cellStyle name="Standard 257 2 2 2 2 4 3 2 2 2 2" xfId="52244"/>
    <cellStyle name="Standard 257 2 2 2 2 4 3 2 2 3" xfId="39008"/>
    <cellStyle name="Standard 257 2 2 2 2 4 3 2 3" xfId="19155"/>
    <cellStyle name="Standard 257 2 2 2 2 4 3 2 3 2" xfId="45627"/>
    <cellStyle name="Standard 257 2 2 2 2 4 3 2 4" xfId="30186"/>
    <cellStyle name="Standard 257 2 2 2 2 4 3 3" xfId="6656"/>
    <cellStyle name="Standard 257 2 2 2 2 4 3 3 2" xfId="11066"/>
    <cellStyle name="Standard 257 2 2 2 2 4 3 3 2 2" xfId="24302"/>
    <cellStyle name="Standard 257 2 2 2 2 4 3 3 2 2 2" xfId="50774"/>
    <cellStyle name="Standard 257 2 2 2 2 4 3 3 2 3" xfId="37538"/>
    <cellStyle name="Standard 257 2 2 2 2 4 3 3 3" xfId="17685"/>
    <cellStyle name="Standard 257 2 2 2 2 4 3 3 3 2" xfId="44157"/>
    <cellStyle name="Standard 257 2 2 2 2 4 3 3 4" xfId="33128"/>
    <cellStyle name="Standard 257 2 2 2 2 4 3 4" xfId="8124"/>
    <cellStyle name="Standard 257 2 2 2 2 4 3 4 2" xfId="21360"/>
    <cellStyle name="Standard 257 2 2 2 2 4 3 4 2 2" xfId="47832"/>
    <cellStyle name="Standard 257 2 2 2 2 4 3 4 3" xfId="34596"/>
    <cellStyle name="Standard 257 2 2 2 2 4 3 5" xfId="14743"/>
    <cellStyle name="Standard 257 2 2 2 2 4 3 5 2" xfId="41215"/>
    <cellStyle name="Standard 257 2 2 2 2 4 3 6" xfId="28716"/>
    <cellStyle name="Standard 257 2 2 2 2 4 4" xfId="2980"/>
    <cellStyle name="Standard 257 2 2 2 2 4 4 2" xfId="11802"/>
    <cellStyle name="Standard 257 2 2 2 2 4 4 2 2" xfId="25038"/>
    <cellStyle name="Standard 257 2 2 2 2 4 4 2 2 2" xfId="51510"/>
    <cellStyle name="Standard 257 2 2 2 2 4 4 2 3" xfId="38274"/>
    <cellStyle name="Standard 257 2 2 2 2 4 4 3" xfId="18421"/>
    <cellStyle name="Standard 257 2 2 2 2 4 4 3 2" xfId="44893"/>
    <cellStyle name="Standard 257 2 2 2 2 4 4 4" xfId="29452"/>
    <cellStyle name="Standard 257 2 2 2 2 4 5" xfId="5185"/>
    <cellStyle name="Standard 257 2 2 2 2 4 5 2" xfId="9595"/>
    <cellStyle name="Standard 257 2 2 2 2 4 5 2 2" xfId="22831"/>
    <cellStyle name="Standard 257 2 2 2 2 4 5 2 2 2" xfId="49303"/>
    <cellStyle name="Standard 257 2 2 2 2 4 5 2 3" xfId="36067"/>
    <cellStyle name="Standard 257 2 2 2 2 4 5 3" xfId="16214"/>
    <cellStyle name="Standard 257 2 2 2 2 4 5 3 2" xfId="42686"/>
    <cellStyle name="Standard 257 2 2 2 2 4 5 4" xfId="31657"/>
    <cellStyle name="Standard 257 2 2 2 2 4 6" xfId="7390"/>
    <cellStyle name="Standard 257 2 2 2 2 4 6 2" xfId="20626"/>
    <cellStyle name="Standard 257 2 2 2 2 4 6 2 2" xfId="47098"/>
    <cellStyle name="Standard 257 2 2 2 2 4 6 3" xfId="33862"/>
    <cellStyle name="Standard 257 2 2 2 2 4 7" xfId="14009"/>
    <cellStyle name="Standard 257 2 2 2 2 4 7 2" xfId="40481"/>
    <cellStyle name="Standard 257 2 2 2 2 4 8" xfId="27245"/>
    <cellStyle name="Standard 257 2 2 2 2 5" xfId="1141"/>
    <cellStyle name="Standard 257 2 2 2 2 5 2" xfId="4084"/>
    <cellStyle name="Standard 257 2 2 2 2 5 2 2" xfId="12906"/>
    <cellStyle name="Standard 257 2 2 2 2 5 2 2 2" xfId="26142"/>
    <cellStyle name="Standard 257 2 2 2 2 5 2 2 2 2" xfId="52614"/>
    <cellStyle name="Standard 257 2 2 2 2 5 2 2 3" xfId="39378"/>
    <cellStyle name="Standard 257 2 2 2 2 5 2 3" xfId="19525"/>
    <cellStyle name="Standard 257 2 2 2 2 5 2 3 2" xfId="45997"/>
    <cellStyle name="Standard 257 2 2 2 2 5 2 4" xfId="30556"/>
    <cellStyle name="Standard 257 2 2 2 2 5 3" xfId="5555"/>
    <cellStyle name="Standard 257 2 2 2 2 5 3 2" xfId="9965"/>
    <cellStyle name="Standard 257 2 2 2 2 5 3 2 2" xfId="23201"/>
    <cellStyle name="Standard 257 2 2 2 2 5 3 2 2 2" xfId="49673"/>
    <cellStyle name="Standard 257 2 2 2 2 5 3 2 3" xfId="36437"/>
    <cellStyle name="Standard 257 2 2 2 2 5 3 3" xfId="16584"/>
    <cellStyle name="Standard 257 2 2 2 2 5 3 3 2" xfId="43056"/>
    <cellStyle name="Standard 257 2 2 2 2 5 3 4" xfId="32027"/>
    <cellStyle name="Standard 257 2 2 2 2 5 4" xfId="8494"/>
    <cellStyle name="Standard 257 2 2 2 2 5 4 2" xfId="21730"/>
    <cellStyle name="Standard 257 2 2 2 2 5 4 2 2" xfId="48202"/>
    <cellStyle name="Standard 257 2 2 2 2 5 4 3" xfId="34966"/>
    <cellStyle name="Standard 257 2 2 2 2 5 5" xfId="15113"/>
    <cellStyle name="Standard 257 2 2 2 2 5 5 2" xfId="41585"/>
    <cellStyle name="Standard 257 2 2 2 2 5 6" xfId="27615"/>
    <cellStyle name="Standard 257 2 2 2 2 6" xfId="1877"/>
    <cellStyle name="Standard 257 2 2 2 2 6 2" xfId="3348"/>
    <cellStyle name="Standard 257 2 2 2 2 6 2 2" xfId="12170"/>
    <cellStyle name="Standard 257 2 2 2 2 6 2 2 2" xfId="25406"/>
    <cellStyle name="Standard 257 2 2 2 2 6 2 2 2 2" xfId="51878"/>
    <cellStyle name="Standard 257 2 2 2 2 6 2 2 3" xfId="38642"/>
    <cellStyle name="Standard 257 2 2 2 2 6 2 3" xfId="18789"/>
    <cellStyle name="Standard 257 2 2 2 2 6 2 3 2" xfId="45261"/>
    <cellStyle name="Standard 257 2 2 2 2 6 2 4" xfId="29820"/>
    <cellStyle name="Standard 257 2 2 2 2 6 3" xfId="6290"/>
    <cellStyle name="Standard 257 2 2 2 2 6 3 2" xfId="10700"/>
    <cellStyle name="Standard 257 2 2 2 2 6 3 2 2" xfId="23936"/>
    <cellStyle name="Standard 257 2 2 2 2 6 3 2 2 2" xfId="50408"/>
    <cellStyle name="Standard 257 2 2 2 2 6 3 2 3" xfId="37172"/>
    <cellStyle name="Standard 257 2 2 2 2 6 3 3" xfId="17319"/>
    <cellStyle name="Standard 257 2 2 2 2 6 3 3 2" xfId="43791"/>
    <cellStyle name="Standard 257 2 2 2 2 6 3 4" xfId="32762"/>
    <cellStyle name="Standard 257 2 2 2 2 6 4" xfId="7758"/>
    <cellStyle name="Standard 257 2 2 2 2 6 4 2" xfId="20994"/>
    <cellStyle name="Standard 257 2 2 2 2 6 4 2 2" xfId="47466"/>
    <cellStyle name="Standard 257 2 2 2 2 6 4 3" xfId="34230"/>
    <cellStyle name="Standard 257 2 2 2 2 6 5" xfId="14377"/>
    <cellStyle name="Standard 257 2 2 2 2 6 5 2" xfId="40849"/>
    <cellStyle name="Standard 257 2 2 2 2 6 6" xfId="28350"/>
    <cellStyle name="Standard 257 2 2 2 2 7" xfId="2614"/>
    <cellStyle name="Standard 257 2 2 2 2 7 2" xfId="11436"/>
    <cellStyle name="Standard 257 2 2 2 2 7 2 2" xfId="24672"/>
    <cellStyle name="Standard 257 2 2 2 2 7 2 2 2" xfId="51144"/>
    <cellStyle name="Standard 257 2 2 2 2 7 2 3" xfId="37908"/>
    <cellStyle name="Standard 257 2 2 2 2 7 3" xfId="18055"/>
    <cellStyle name="Standard 257 2 2 2 2 7 3 2" xfId="44527"/>
    <cellStyle name="Standard 257 2 2 2 2 7 4" xfId="29086"/>
    <cellStyle name="Standard 257 2 2 2 2 8" xfId="4819"/>
    <cellStyle name="Standard 257 2 2 2 2 8 2" xfId="9229"/>
    <cellStyle name="Standard 257 2 2 2 2 8 2 2" xfId="22465"/>
    <cellStyle name="Standard 257 2 2 2 2 8 2 2 2" xfId="48937"/>
    <cellStyle name="Standard 257 2 2 2 2 8 2 3" xfId="35701"/>
    <cellStyle name="Standard 257 2 2 2 2 8 3" xfId="15848"/>
    <cellStyle name="Standard 257 2 2 2 2 8 3 2" xfId="42320"/>
    <cellStyle name="Standard 257 2 2 2 2 8 4" xfId="31291"/>
    <cellStyle name="Standard 257 2 2 2 2 9" xfId="7024"/>
    <cellStyle name="Standard 257 2 2 2 2 9 2" xfId="20260"/>
    <cellStyle name="Standard 257 2 2 2 2 9 2 2" xfId="46732"/>
    <cellStyle name="Standard 257 2 2 2 2 9 3" xfId="33496"/>
    <cellStyle name="Standard 257 2 2 2 3" xfId="405"/>
    <cellStyle name="Standard 257 2 2 2 3 10" xfId="26920"/>
    <cellStyle name="Standard 257 2 2 2 3 2" xfId="581"/>
    <cellStyle name="Standard 257 2 2 2 3 2 2" xfId="970"/>
    <cellStyle name="Standard 257 2 2 2 3 2 2 2" xfId="1719"/>
    <cellStyle name="Standard 257 2 2 2 3 2 2 2 2" xfId="4662"/>
    <cellStyle name="Standard 257 2 2 2 3 2 2 2 2 2" xfId="13484"/>
    <cellStyle name="Standard 257 2 2 2 3 2 2 2 2 2 2" xfId="26720"/>
    <cellStyle name="Standard 257 2 2 2 3 2 2 2 2 2 2 2" xfId="53192"/>
    <cellStyle name="Standard 257 2 2 2 3 2 2 2 2 2 3" xfId="39956"/>
    <cellStyle name="Standard 257 2 2 2 3 2 2 2 2 3" xfId="20103"/>
    <cellStyle name="Standard 257 2 2 2 3 2 2 2 2 3 2" xfId="46575"/>
    <cellStyle name="Standard 257 2 2 2 3 2 2 2 2 4" xfId="31134"/>
    <cellStyle name="Standard 257 2 2 2 3 2 2 2 3" xfId="6133"/>
    <cellStyle name="Standard 257 2 2 2 3 2 2 2 3 2" xfId="10543"/>
    <cellStyle name="Standard 257 2 2 2 3 2 2 2 3 2 2" xfId="23779"/>
    <cellStyle name="Standard 257 2 2 2 3 2 2 2 3 2 2 2" xfId="50251"/>
    <cellStyle name="Standard 257 2 2 2 3 2 2 2 3 2 3" xfId="37015"/>
    <cellStyle name="Standard 257 2 2 2 3 2 2 2 3 3" xfId="17162"/>
    <cellStyle name="Standard 257 2 2 2 3 2 2 2 3 3 2" xfId="43634"/>
    <cellStyle name="Standard 257 2 2 2 3 2 2 2 3 4" xfId="32605"/>
    <cellStyle name="Standard 257 2 2 2 3 2 2 2 4" xfId="9072"/>
    <cellStyle name="Standard 257 2 2 2 3 2 2 2 4 2" xfId="22308"/>
    <cellStyle name="Standard 257 2 2 2 3 2 2 2 4 2 2" xfId="48780"/>
    <cellStyle name="Standard 257 2 2 2 3 2 2 2 4 3" xfId="35544"/>
    <cellStyle name="Standard 257 2 2 2 3 2 2 2 5" xfId="15691"/>
    <cellStyle name="Standard 257 2 2 2 3 2 2 2 5 2" xfId="42163"/>
    <cellStyle name="Standard 257 2 2 2 3 2 2 2 6" xfId="28193"/>
    <cellStyle name="Standard 257 2 2 2 3 2 2 3" xfId="2455"/>
    <cellStyle name="Standard 257 2 2 2 3 2 2 3 2" xfId="3926"/>
    <cellStyle name="Standard 257 2 2 2 3 2 2 3 2 2" xfId="12748"/>
    <cellStyle name="Standard 257 2 2 2 3 2 2 3 2 2 2" xfId="25984"/>
    <cellStyle name="Standard 257 2 2 2 3 2 2 3 2 2 2 2" xfId="52456"/>
    <cellStyle name="Standard 257 2 2 2 3 2 2 3 2 2 3" xfId="39220"/>
    <cellStyle name="Standard 257 2 2 2 3 2 2 3 2 3" xfId="19367"/>
    <cellStyle name="Standard 257 2 2 2 3 2 2 3 2 3 2" xfId="45839"/>
    <cellStyle name="Standard 257 2 2 2 3 2 2 3 2 4" xfId="30398"/>
    <cellStyle name="Standard 257 2 2 2 3 2 2 3 3" xfId="6868"/>
    <cellStyle name="Standard 257 2 2 2 3 2 2 3 3 2" xfId="11278"/>
    <cellStyle name="Standard 257 2 2 2 3 2 2 3 3 2 2" xfId="24514"/>
    <cellStyle name="Standard 257 2 2 2 3 2 2 3 3 2 2 2" xfId="50986"/>
    <cellStyle name="Standard 257 2 2 2 3 2 2 3 3 2 3" xfId="37750"/>
    <cellStyle name="Standard 257 2 2 2 3 2 2 3 3 3" xfId="17897"/>
    <cellStyle name="Standard 257 2 2 2 3 2 2 3 3 3 2" xfId="44369"/>
    <cellStyle name="Standard 257 2 2 2 3 2 2 3 3 4" xfId="33340"/>
    <cellStyle name="Standard 257 2 2 2 3 2 2 3 4" xfId="8336"/>
    <cellStyle name="Standard 257 2 2 2 3 2 2 3 4 2" xfId="21572"/>
    <cellStyle name="Standard 257 2 2 2 3 2 2 3 4 2 2" xfId="48044"/>
    <cellStyle name="Standard 257 2 2 2 3 2 2 3 4 3" xfId="34808"/>
    <cellStyle name="Standard 257 2 2 2 3 2 2 3 5" xfId="14955"/>
    <cellStyle name="Standard 257 2 2 2 3 2 2 3 5 2" xfId="41427"/>
    <cellStyle name="Standard 257 2 2 2 3 2 2 3 6" xfId="28928"/>
    <cellStyle name="Standard 257 2 2 2 3 2 2 4" xfId="3192"/>
    <cellStyle name="Standard 257 2 2 2 3 2 2 4 2" xfId="12014"/>
    <cellStyle name="Standard 257 2 2 2 3 2 2 4 2 2" xfId="25250"/>
    <cellStyle name="Standard 257 2 2 2 3 2 2 4 2 2 2" xfId="51722"/>
    <cellStyle name="Standard 257 2 2 2 3 2 2 4 2 3" xfId="38486"/>
    <cellStyle name="Standard 257 2 2 2 3 2 2 4 3" xfId="18633"/>
    <cellStyle name="Standard 257 2 2 2 3 2 2 4 3 2" xfId="45105"/>
    <cellStyle name="Standard 257 2 2 2 3 2 2 4 4" xfId="29664"/>
    <cellStyle name="Standard 257 2 2 2 3 2 2 5" xfId="5397"/>
    <cellStyle name="Standard 257 2 2 2 3 2 2 5 2" xfId="9807"/>
    <cellStyle name="Standard 257 2 2 2 3 2 2 5 2 2" xfId="23043"/>
    <cellStyle name="Standard 257 2 2 2 3 2 2 5 2 2 2" xfId="49515"/>
    <cellStyle name="Standard 257 2 2 2 3 2 2 5 2 3" xfId="36279"/>
    <cellStyle name="Standard 257 2 2 2 3 2 2 5 3" xfId="16426"/>
    <cellStyle name="Standard 257 2 2 2 3 2 2 5 3 2" xfId="42898"/>
    <cellStyle name="Standard 257 2 2 2 3 2 2 5 4" xfId="31869"/>
    <cellStyle name="Standard 257 2 2 2 3 2 2 6" xfId="7602"/>
    <cellStyle name="Standard 257 2 2 2 3 2 2 6 2" xfId="20838"/>
    <cellStyle name="Standard 257 2 2 2 3 2 2 6 2 2" xfId="47310"/>
    <cellStyle name="Standard 257 2 2 2 3 2 2 6 3" xfId="34074"/>
    <cellStyle name="Standard 257 2 2 2 3 2 2 7" xfId="14221"/>
    <cellStyle name="Standard 257 2 2 2 3 2 2 7 2" xfId="40693"/>
    <cellStyle name="Standard 257 2 2 2 3 2 2 8" xfId="27457"/>
    <cellStyle name="Standard 257 2 2 2 3 2 3" xfId="1353"/>
    <cellStyle name="Standard 257 2 2 2 3 2 3 2" xfId="4296"/>
    <cellStyle name="Standard 257 2 2 2 3 2 3 2 2" xfId="13118"/>
    <cellStyle name="Standard 257 2 2 2 3 2 3 2 2 2" xfId="26354"/>
    <cellStyle name="Standard 257 2 2 2 3 2 3 2 2 2 2" xfId="52826"/>
    <cellStyle name="Standard 257 2 2 2 3 2 3 2 2 3" xfId="39590"/>
    <cellStyle name="Standard 257 2 2 2 3 2 3 2 3" xfId="19737"/>
    <cellStyle name="Standard 257 2 2 2 3 2 3 2 3 2" xfId="46209"/>
    <cellStyle name="Standard 257 2 2 2 3 2 3 2 4" xfId="30768"/>
    <cellStyle name="Standard 257 2 2 2 3 2 3 3" xfId="5767"/>
    <cellStyle name="Standard 257 2 2 2 3 2 3 3 2" xfId="10177"/>
    <cellStyle name="Standard 257 2 2 2 3 2 3 3 2 2" xfId="23413"/>
    <cellStyle name="Standard 257 2 2 2 3 2 3 3 2 2 2" xfId="49885"/>
    <cellStyle name="Standard 257 2 2 2 3 2 3 3 2 3" xfId="36649"/>
    <cellStyle name="Standard 257 2 2 2 3 2 3 3 3" xfId="16796"/>
    <cellStyle name="Standard 257 2 2 2 3 2 3 3 3 2" xfId="43268"/>
    <cellStyle name="Standard 257 2 2 2 3 2 3 3 4" xfId="32239"/>
    <cellStyle name="Standard 257 2 2 2 3 2 3 4" xfId="8706"/>
    <cellStyle name="Standard 257 2 2 2 3 2 3 4 2" xfId="21942"/>
    <cellStyle name="Standard 257 2 2 2 3 2 3 4 2 2" xfId="48414"/>
    <cellStyle name="Standard 257 2 2 2 3 2 3 4 3" xfId="35178"/>
    <cellStyle name="Standard 257 2 2 2 3 2 3 5" xfId="15325"/>
    <cellStyle name="Standard 257 2 2 2 3 2 3 5 2" xfId="41797"/>
    <cellStyle name="Standard 257 2 2 2 3 2 3 6" xfId="27827"/>
    <cellStyle name="Standard 257 2 2 2 3 2 4" xfId="2089"/>
    <cellStyle name="Standard 257 2 2 2 3 2 4 2" xfId="3560"/>
    <cellStyle name="Standard 257 2 2 2 3 2 4 2 2" xfId="12382"/>
    <cellStyle name="Standard 257 2 2 2 3 2 4 2 2 2" xfId="25618"/>
    <cellStyle name="Standard 257 2 2 2 3 2 4 2 2 2 2" xfId="52090"/>
    <cellStyle name="Standard 257 2 2 2 3 2 4 2 2 3" xfId="38854"/>
    <cellStyle name="Standard 257 2 2 2 3 2 4 2 3" xfId="19001"/>
    <cellStyle name="Standard 257 2 2 2 3 2 4 2 3 2" xfId="45473"/>
    <cellStyle name="Standard 257 2 2 2 3 2 4 2 4" xfId="30032"/>
    <cellStyle name="Standard 257 2 2 2 3 2 4 3" xfId="6502"/>
    <cellStyle name="Standard 257 2 2 2 3 2 4 3 2" xfId="10912"/>
    <cellStyle name="Standard 257 2 2 2 3 2 4 3 2 2" xfId="24148"/>
    <cellStyle name="Standard 257 2 2 2 3 2 4 3 2 2 2" xfId="50620"/>
    <cellStyle name="Standard 257 2 2 2 3 2 4 3 2 3" xfId="37384"/>
    <cellStyle name="Standard 257 2 2 2 3 2 4 3 3" xfId="17531"/>
    <cellStyle name="Standard 257 2 2 2 3 2 4 3 3 2" xfId="44003"/>
    <cellStyle name="Standard 257 2 2 2 3 2 4 3 4" xfId="32974"/>
    <cellStyle name="Standard 257 2 2 2 3 2 4 4" xfId="7970"/>
    <cellStyle name="Standard 257 2 2 2 3 2 4 4 2" xfId="21206"/>
    <cellStyle name="Standard 257 2 2 2 3 2 4 4 2 2" xfId="47678"/>
    <cellStyle name="Standard 257 2 2 2 3 2 4 4 3" xfId="34442"/>
    <cellStyle name="Standard 257 2 2 2 3 2 4 5" xfId="14589"/>
    <cellStyle name="Standard 257 2 2 2 3 2 4 5 2" xfId="41061"/>
    <cellStyle name="Standard 257 2 2 2 3 2 4 6" xfId="28562"/>
    <cellStyle name="Standard 257 2 2 2 3 2 5" xfId="2826"/>
    <cellStyle name="Standard 257 2 2 2 3 2 5 2" xfId="11648"/>
    <cellStyle name="Standard 257 2 2 2 3 2 5 2 2" xfId="24884"/>
    <cellStyle name="Standard 257 2 2 2 3 2 5 2 2 2" xfId="51356"/>
    <cellStyle name="Standard 257 2 2 2 3 2 5 2 3" xfId="38120"/>
    <cellStyle name="Standard 257 2 2 2 3 2 5 3" xfId="18267"/>
    <cellStyle name="Standard 257 2 2 2 3 2 5 3 2" xfId="44739"/>
    <cellStyle name="Standard 257 2 2 2 3 2 5 4" xfId="29298"/>
    <cellStyle name="Standard 257 2 2 2 3 2 6" xfId="5031"/>
    <cellStyle name="Standard 257 2 2 2 3 2 6 2" xfId="9441"/>
    <cellStyle name="Standard 257 2 2 2 3 2 6 2 2" xfId="22677"/>
    <cellStyle name="Standard 257 2 2 2 3 2 6 2 2 2" xfId="49149"/>
    <cellStyle name="Standard 257 2 2 2 3 2 6 2 3" xfId="35913"/>
    <cellStyle name="Standard 257 2 2 2 3 2 6 3" xfId="16060"/>
    <cellStyle name="Standard 257 2 2 2 3 2 6 3 2" xfId="42532"/>
    <cellStyle name="Standard 257 2 2 2 3 2 6 4" xfId="31503"/>
    <cellStyle name="Standard 257 2 2 2 3 2 7" xfId="7236"/>
    <cellStyle name="Standard 257 2 2 2 3 2 7 2" xfId="20472"/>
    <cellStyle name="Standard 257 2 2 2 3 2 7 2 2" xfId="46944"/>
    <cellStyle name="Standard 257 2 2 2 3 2 7 3" xfId="33708"/>
    <cellStyle name="Standard 257 2 2 2 3 2 8" xfId="13855"/>
    <cellStyle name="Standard 257 2 2 2 3 2 8 2" xfId="40327"/>
    <cellStyle name="Standard 257 2 2 2 3 2 9" xfId="27091"/>
    <cellStyle name="Standard 257 2 2 2 3 3" xfId="798"/>
    <cellStyle name="Standard 257 2 2 2 3 3 2" xfId="1548"/>
    <cellStyle name="Standard 257 2 2 2 3 3 2 2" xfId="4491"/>
    <cellStyle name="Standard 257 2 2 2 3 3 2 2 2" xfId="13313"/>
    <cellStyle name="Standard 257 2 2 2 3 3 2 2 2 2" xfId="26549"/>
    <cellStyle name="Standard 257 2 2 2 3 3 2 2 2 2 2" xfId="53021"/>
    <cellStyle name="Standard 257 2 2 2 3 3 2 2 2 3" xfId="39785"/>
    <cellStyle name="Standard 257 2 2 2 3 3 2 2 3" xfId="19932"/>
    <cellStyle name="Standard 257 2 2 2 3 3 2 2 3 2" xfId="46404"/>
    <cellStyle name="Standard 257 2 2 2 3 3 2 2 4" xfId="30963"/>
    <cellStyle name="Standard 257 2 2 2 3 3 2 3" xfId="5962"/>
    <cellStyle name="Standard 257 2 2 2 3 3 2 3 2" xfId="10372"/>
    <cellStyle name="Standard 257 2 2 2 3 3 2 3 2 2" xfId="23608"/>
    <cellStyle name="Standard 257 2 2 2 3 3 2 3 2 2 2" xfId="50080"/>
    <cellStyle name="Standard 257 2 2 2 3 3 2 3 2 3" xfId="36844"/>
    <cellStyle name="Standard 257 2 2 2 3 3 2 3 3" xfId="16991"/>
    <cellStyle name="Standard 257 2 2 2 3 3 2 3 3 2" xfId="43463"/>
    <cellStyle name="Standard 257 2 2 2 3 3 2 3 4" xfId="32434"/>
    <cellStyle name="Standard 257 2 2 2 3 3 2 4" xfId="8901"/>
    <cellStyle name="Standard 257 2 2 2 3 3 2 4 2" xfId="22137"/>
    <cellStyle name="Standard 257 2 2 2 3 3 2 4 2 2" xfId="48609"/>
    <cellStyle name="Standard 257 2 2 2 3 3 2 4 3" xfId="35373"/>
    <cellStyle name="Standard 257 2 2 2 3 3 2 5" xfId="15520"/>
    <cellStyle name="Standard 257 2 2 2 3 3 2 5 2" xfId="41992"/>
    <cellStyle name="Standard 257 2 2 2 3 3 2 6" xfId="28022"/>
    <cellStyle name="Standard 257 2 2 2 3 3 3" xfId="2284"/>
    <cellStyle name="Standard 257 2 2 2 3 3 3 2" xfId="3755"/>
    <cellStyle name="Standard 257 2 2 2 3 3 3 2 2" xfId="12577"/>
    <cellStyle name="Standard 257 2 2 2 3 3 3 2 2 2" xfId="25813"/>
    <cellStyle name="Standard 257 2 2 2 3 3 3 2 2 2 2" xfId="52285"/>
    <cellStyle name="Standard 257 2 2 2 3 3 3 2 2 3" xfId="39049"/>
    <cellStyle name="Standard 257 2 2 2 3 3 3 2 3" xfId="19196"/>
    <cellStyle name="Standard 257 2 2 2 3 3 3 2 3 2" xfId="45668"/>
    <cellStyle name="Standard 257 2 2 2 3 3 3 2 4" xfId="30227"/>
    <cellStyle name="Standard 257 2 2 2 3 3 3 3" xfId="6697"/>
    <cellStyle name="Standard 257 2 2 2 3 3 3 3 2" xfId="11107"/>
    <cellStyle name="Standard 257 2 2 2 3 3 3 3 2 2" xfId="24343"/>
    <cellStyle name="Standard 257 2 2 2 3 3 3 3 2 2 2" xfId="50815"/>
    <cellStyle name="Standard 257 2 2 2 3 3 3 3 2 3" xfId="37579"/>
    <cellStyle name="Standard 257 2 2 2 3 3 3 3 3" xfId="17726"/>
    <cellStyle name="Standard 257 2 2 2 3 3 3 3 3 2" xfId="44198"/>
    <cellStyle name="Standard 257 2 2 2 3 3 3 3 4" xfId="33169"/>
    <cellStyle name="Standard 257 2 2 2 3 3 3 4" xfId="8165"/>
    <cellStyle name="Standard 257 2 2 2 3 3 3 4 2" xfId="21401"/>
    <cellStyle name="Standard 257 2 2 2 3 3 3 4 2 2" xfId="47873"/>
    <cellStyle name="Standard 257 2 2 2 3 3 3 4 3" xfId="34637"/>
    <cellStyle name="Standard 257 2 2 2 3 3 3 5" xfId="14784"/>
    <cellStyle name="Standard 257 2 2 2 3 3 3 5 2" xfId="41256"/>
    <cellStyle name="Standard 257 2 2 2 3 3 3 6" xfId="28757"/>
    <cellStyle name="Standard 257 2 2 2 3 3 4" xfId="3021"/>
    <cellStyle name="Standard 257 2 2 2 3 3 4 2" xfId="11843"/>
    <cellStyle name="Standard 257 2 2 2 3 3 4 2 2" xfId="25079"/>
    <cellStyle name="Standard 257 2 2 2 3 3 4 2 2 2" xfId="51551"/>
    <cellStyle name="Standard 257 2 2 2 3 3 4 2 3" xfId="38315"/>
    <cellStyle name="Standard 257 2 2 2 3 3 4 3" xfId="18462"/>
    <cellStyle name="Standard 257 2 2 2 3 3 4 3 2" xfId="44934"/>
    <cellStyle name="Standard 257 2 2 2 3 3 4 4" xfId="29493"/>
    <cellStyle name="Standard 257 2 2 2 3 3 5" xfId="5226"/>
    <cellStyle name="Standard 257 2 2 2 3 3 5 2" xfId="9636"/>
    <cellStyle name="Standard 257 2 2 2 3 3 5 2 2" xfId="22872"/>
    <cellStyle name="Standard 257 2 2 2 3 3 5 2 2 2" xfId="49344"/>
    <cellStyle name="Standard 257 2 2 2 3 3 5 2 3" xfId="36108"/>
    <cellStyle name="Standard 257 2 2 2 3 3 5 3" xfId="16255"/>
    <cellStyle name="Standard 257 2 2 2 3 3 5 3 2" xfId="42727"/>
    <cellStyle name="Standard 257 2 2 2 3 3 5 4" xfId="31698"/>
    <cellStyle name="Standard 257 2 2 2 3 3 6" xfId="7431"/>
    <cellStyle name="Standard 257 2 2 2 3 3 6 2" xfId="20667"/>
    <cellStyle name="Standard 257 2 2 2 3 3 6 2 2" xfId="47139"/>
    <cellStyle name="Standard 257 2 2 2 3 3 6 3" xfId="33903"/>
    <cellStyle name="Standard 257 2 2 2 3 3 7" xfId="14050"/>
    <cellStyle name="Standard 257 2 2 2 3 3 7 2" xfId="40522"/>
    <cellStyle name="Standard 257 2 2 2 3 3 8" xfId="27286"/>
    <cellStyle name="Standard 257 2 2 2 3 4" xfId="1182"/>
    <cellStyle name="Standard 257 2 2 2 3 4 2" xfId="4125"/>
    <cellStyle name="Standard 257 2 2 2 3 4 2 2" xfId="12947"/>
    <cellStyle name="Standard 257 2 2 2 3 4 2 2 2" xfId="26183"/>
    <cellStyle name="Standard 257 2 2 2 3 4 2 2 2 2" xfId="52655"/>
    <cellStyle name="Standard 257 2 2 2 3 4 2 2 3" xfId="39419"/>
    <cellStyle name="Standard 257 2 2 2 3 4 2 3" xfId="19566"/>
    <cellStyle name="Standard 257 2 2 2 3 4 2 3 2" xfId="46038"/>
    <cellStyle name="Standard 257 2 2 2 3 4 2 4" xfId="30597"/>
    <cellStyle name="Standard 257 2 2 2 3 4 3" xfId="5596"/>
    <cellStyle name="Standard 257 2 2 2 3 4 3 2" xfId="10006"/>
    <cellStyle name="Standard 257 2 2 2 3 4 3 2 2" xfId="23242"/>
    <cellStyle name="Standard 257 2 2 2 3 4 3 2 2 2" xfId="49714"/>
    <cellStyle name="Standard 257 2 2 2 3 4 3 2 3" xfId="36478"/>
    <cellStyle name="Standard 257 2 2 2 3 4 3 3" xfId="16625"/>
    <cellStyle name="Standard 257 2 2 2 3 4 3 3 2" xfId="43097"/>
    <cellStyle name="Standard 257 2 2 2 3 4 3 4" xfId="32068"/>
    <cellStyle name="Standard 257 2 2 2 3 4 4" xfId="8535"/>
    <cellStyle name="Standard 257 2 2 2 3 4 4 2" xfId="21771"/>
    <cellStyle name="Standard 257 2 2 2 3 4 4 2 2" xfId="48243"/>
    <cellStyle name="Standard 257 2 2 2 3 4 4 3" xfId="35007"/>
    <cellStyle name="Standard 257 2 2 2 3 4 5" xfId="15154"/>
    <cellStyle name="Standard 257 2 2 2 3 4 5 2" xfId="41626"/>
    <cellStyle name="Standard 257 2 2 2 3 4 6" xfId="27656"/>
    <cellStyle name="Standard 257 2 2 2 3 5" xfId="1918"/>
    <cellStyle name="Standard 257 2 2 2 3 5 2" xfId="3389"/>
    <cellStyle name="Standard 257 2 2 2 3 5 2 2" xfId="12211"/>
    <cellStyle name="Standard 257 2 2 2 3 5 2 2 2" xfId="25447"/>
    <cellStyle name="Standard 257 2 2 2 3 5 2 2 2 2" xfId="51919"/>
    <cellStyle name="Standard 257 2 2 2 3 5 2 2 3" xfId="38683"/>
    <cellStyle name="Standard 257 2 2 2 3 5 2 3" xfId="18830"/>
    <cellStyle name="Standard 257 2 2 2 3 5 2 3 2" xfId="45302"/>
    <cellStyle name="Standard 257 2 2 2 3 5 2 4" xfId="29861"/>
    <cellStyle name="Standard 257 2 2 2 3 5 3" xfId="6331"/>
    <cellStyle name="Standard 257 2 2 2 3 5 3 2" xfId="10741"/>
    <cellStyle name="Standard 257 2 2 2 3 5 3 2 2" xfId="23977"/>
    <cellStyle name="Standard 257 2 2 2 3 5 3 2 2 2" xfId="50449"/>
    <cellStyle name="Standard 257 2 2 2 3 5 3 2 3" xfId="37213"/>
    <cellStyle name="Standard 257 2 2 2 3 5 3 3" xfId="17360"/>
    <cellStyle name="Standard 257 2 2 2 3 5 3 3 2" xfId="43832"/>
    <cellStyle name="Standard 257 2 2 2 3 5 3 4" xfId="32803"/>
    <cellStyle name="Standard 257 2 2 2 3 5 4" xfId="7799"/>
    <cellStyle name="Standard 257 2 2 2 3 5 4 2" xfId="21035"/>
    <cellStyle name="Standard 257 2 2 2 3 5 4 2 2" xfId="47507"/>
    <cellStyle name="Standard 257 2 2 2 3 5 4 3" xfId="34271"/>
    <cellStyle name="Standard 257 2 2 2 3 5 5" xfId="14418"/>
    <cellStyle name="Standard 257 2 2 2 3 5 5 2" xfId="40890"/>
    <cellStyle name="Standard 257 2 2 2 3 5 6" xfId="28391"/>
    <cellStyle name="Standard 257 2 2 2 3 6" xfId="2655"/>
    <cellStyle name="Standard 257 2 2 2 3 6 2" xfId="11477"/>
    <cellStyle name="Standard 257 2 2 2 3 6 2 2" xfId="24713"/>
    <cellStyle name="Standard 257 2 2 2 3 6 2 2 2" xfId="51185"/>
    <cellStyle name="Standard 257 2 2 2 3 6 2 3" xfId="37949"/>
    <cellStyle name="Standard 257 2 2 2 3 6 3" xfId="18096"/>
    <cellStyle name="Standard 257 2 2 2 3 6 3 2" xfId="44568"/>
    <cellStyle name="Standard 257 2 2 2 3 6 4" xfId="29127"/>
    <cellStyle name="Standard 257 2 2 2 3 7" xfId="4860"/>
    <cellStyle name="Standard 257 2 2 2 3 7 2" xfId="9270"/>
    <cellStyle name="Standard 257 2 2 2 3 7 2 2" xfId="22506"/>
    <cellStyle name="Standard 257 2 2 2 3 7 2 2 2" xfId="48978"/>
    <cellStyle name="Standard 257 2 2 2 3 7 2 3" xfId="35742"/>
    <cellStyle name="Standard 257 2 2 2 3 7 3" xfId="15889"/>
    <cellStyle name="Standard 257 2 2 2 3 7 3 2" xfId="42361"/>
    <cellStyle name="Standard 257 2 2 2 3 7 4" xfId="31332"/>
    <cellStyle name="Standard 257 2 2 2 3 8" xfId="7065"/>
    <cellStyle name="Standard 257 2 2 2 3 8 2" xfId="20301"/>
    <cellStyle name="Standard 257 2 2 2 3 8 2 2" xfId="46773"/>
    <cellStyle name="Standard 257 2 2 2 3 8 3" xfId="33537"/>
    <cellStyle name="Standard 257 2 2 2 3 9" xfId="13684"/>
    <cellStyle name="Standard 257 2 2 2 3 9 2" xfId="40156"/>
    <cellStyle name="Standard 257 2 2 2 4" xfId="499"/>
    <cellStyle name="Standard 257 2 2 2 4 2" xfId="888"/>
    <cellStyle name="Standard 257 2 2 2 4 2 2" xfId="1637"/>
    <cellStyle name="Standard 257 2 2 2 4 2 2 2" xfId="4580"/>
    <cellStyle name="Standard 257 2 2 2 4 2 2 2 2" xfId="13402"/>
    <cellStyle name="Standard 257 2 2 2 4 2 2 2 2 2" xfId="26638"/>
    <cellStyle name="Standard 257 2 2 2 4 2 2 2 2 2 2" xfId="53110"/>
    <cellStyle name="Standard 257 2 2 2 4 2 2 2 2 3" xfId="39874"/>
    <cellStyle name="Standard 257 2 2 2 4 2 2 2 3" xfId="20021"/>
    <cellStyle name="Standard 257 2 2 2 4 2 2 2 3 2" xfId="46493"/>
    <cellStyle name="Standard 257 2 2 2 4 2 2 2 4" xfId="31052"/>
    <cellStyle name="Standard 257 2 2 2 4 2 2 3" xfId="6051"/>
    <cellStyle name="Standard 257 2 2 2 4 2 2 3 2" xfId="10461"/>
    <cellStyle name="Standard 257 2 2 2 4 2 2 3 2 2" xfId="23697"/>
    <cellStyle name="Standard 257 2 2 2 4 2 2 3 2 2 2" xfId="50169"/>
    <cellStyle name="Standard 257 2 2 2 4 2 2 3 2 3" xfId="36933"/>
    <cellStyle name="Standard 257 2 2 2 4 2 2 3 3" xfId="17080"/>
    <cellStyle name="Standard 257 2 2 2 4 2 2 3 3 2" xfId="43552"/>
    <cellStyle name="Standard 257 2 2 2 4 2 2 3 4" xfId="32523"/>
    <cellStyle name="Standard 257 2 2 2 4 2 2 4" xfId="8990"/>
    <cellStyle name="Standard 257 2 2 2 4 2 2 4 2" xfId="22226"/>
    <cellStyle name="Standard 257 2 2 2 4 2 2 4 2 2" xfId="48698"/>
    <cellStyle name="Standard 257 2 2 2 4 2 2 4 3" xfId="35462"/>
    <cellStyle name="Standard 257 2 2 2 4 2 2 5" xfId="15609"/>
    <cellStyle name="Standard 257 2 2 2 4 2 2 5 2" xfId="42081"/>
    <cellStyle name="Standard 257 2 2 2 4 2 2 6" xfId="28111"/>
    <cellStyle name="Standard 257 2 2 2 4 2 3" xfId="2373"/>
    <cellStyle name="Standard 257 2 2 2 4 2 3 2" xfId="3844"/>
    <cellStyle name="Standard 257 2 2 2 4 2 3 2 2" xfId="12666"/>
    <cellStyle name="Standard 257 2 2 2 4 2 3 2 2 2" xfId="25902"/>
    <cellStyle name="Standard 257 2 2 2 4 2 3 2 2 2 2" xfId="52374"/>
    <cellStyle name="Standard 257 2 2 2 4 2 3 2 2 3" xfId="39138"/>
    <cellStyle name="Standard 257 2 2 2 4 2 3 2 3" xfId="19285"/>
    <cellStyle name="Standard 257 2 2 2 4 2 3 2 3 2" xfId="45757"/>
    <cellStyle name="Standard 257 2 2 2 4 2 3 2 4" xfId="30316"/>
    <cellStyle name="Standard 257 2 2 2 4 2 3 3" xfId="6786"/>
    <cellStyle name="Standard 257 2 2 2 4 2 3 3 2" xfId="11196"/>
    <cellStyle name="Standard 257 2 2 2 4 2 3 3 2 2" xfId="24432"/>
    <cellStyle name="Standard 257 2 2 2 4 2 3 3 2 2 2" xfId="50904"/>
    <cellStyle name="Standard 257 2 2 2 4 2 3 3 2 3" xfId="37668"/>
    <cellStyle name="Standard 257 2 2 2 4 2 3 3 3" xfId="17815"/>
    <cellStyle name="Standard 257 2 2 2 4 2 3 3 3 2" xfId="44287"/>
    <cellStyle name="Standard 257 2 2 2 4 2 3 3 4" xfId="33258"/>
    <cellStyle name="Standard 257 2 2 2 4 2 3 4" xfId="8254"/>
    <cellStyle name="Standard 257 2 2 2 4 2 3 4 2" xfId="21490"/>
    <cellStyle name="Standard 257 2 2 2 4 2 3 4 2 2" xfId="47962"/>
    <cellStyle name="Standard 257 2 2 2 4 2 3 4 3" xfId="34726"/>
    <cellStyle name="Standard 257 2 2 2 4 2 3 5" xfId="14873"/>
    <cellStyle name="Standard 257 2 2 2 4 2 3 5 2" xfId="41345"/>
    <cellStyle name="Standard 257 2 2 2 4 2 3 6" xfId="28846"/>
    <cellStyle name="Standard 257 2 2 2 4 2 4" xfId="3110"/>
    <cellStyle name="Standard 257 2 2 2 4 2 4 2" xfId="11932"/>
    <cellStyle name="Standard 257 2 2 2 4 2 4 2 2" xfId="25168"/>
    <cellStyle name="Standard 257 2 2 2 4 2 4 2 2 2" xfId="51640"/>
    <cellStyle name="Standard 257 2 2 2 4 2 4 2 3" xfId="38404"/>
    <cellStyle name="Standard 257 2 2 2 4 2 4 3" xfId="18551"/>
    <cellStyle name="Standard 257 2 2 2 4 2 4 3 2" xfId="45023"/>
    <cellStyle name="Standard 257 2 2 2 4 2 4 4" xfId="29582"/>
    <cellStyle name="Standard 257 2 2 2 4 2 5" xfId="5315"/>
    <cellStyle name="Standard 257 2 2 2 4 2 5 2" xfId="9725"/>
    <cellStyle name="Standard 257 2 2 2 4 2 5 2 2" xfId="22961"/>
    <cellStyle name="Standard 257 2 2 2 4 2 5 2 2 2" xfId="49433"/>
    <cellStyle name="Standard 257 2 2 2 4 2 5 2 3" xfId="36197"/>
    <cellStyle name="Standard 257 2 2 2 4 2 5 3" xfId="16344"/>
    <cellStyle name="Standard 257 2 2 2 4 2 5 3 2" xfId="42816"/>
    <cellStyle name="Standard 257 2 2 2 4 2 5 4" xfId="31787"/>
    <cellStyle name="Standard 257 2 2 2 4 2 6" xfId="7520"/>
    <cellStyle name="Standard 257 2 2 2 4 2 6 2" xfId="20756"/>
    <cellStyle name="Standard 257 2 2 2 4 2 6 2 2" xfId="47228"/>
    <cellStyle name="Standard 257 2 2 2 4 2 6 3" xfId="33992"/>
    <cellStyle name="Standard 257 2 2 2 4 2 7" xfId="14139"/>
    <cellStyle name="Standard 257 2 2 2 4 2 7 2" xfId="40611"/>
    <cellStyle name="Standard 257 2 2 2 4 2 8" xfId="27375"/>
    <cellStyle name="Standard 257 2 2 2 4 3" xfId="1271"/>
    <cellStyle name="Standard 257 2 2 2 4 3 2" xfId="4214"/>
    <cellStyle name="Standard 257 2 2 2 4 3 2 2" xfId="13036"/>
    <cellStyle name="Standard 257 2 2 2 4 3 2 2 2" xfId="26272"/>
    <cellStyle name="Standard 257 2 2 2 4 3 2 2 2 2" xfId="52744"/>
    <cellStyle name="Standard 257 2 2 2 4 3 2 2 3" xfId="39508"/>
    <cellStyle name="Standard 257 2 2 2 4 3 2 3" xfId="19655"/>
    <cellStyle name="Standard 257 2 2 2 4 3 2 3 2" xfId="46127"/>
    <cellStyle name="Standard 257 2 2 2 4 3 2 4" xfId="30686"/>
    <cellStyle name="Standard 257 2 2 2 4 3 3" xfId="5685"/>
    <cellStyle name="Standard 257 2 2 2 4 3 3 2" xfId="10095"/>
    <cellStyle name="Standard 257 2 2 2 4 3 3 2 2" xfId="23331"/>
    <cellStyle name="Standard 257 2 2 2 4 3 3 2 2 2" xfId="49803"/>
    <cellStyle name="Standard 257 2 2 2 4 3 3 2 3" xfId="36567"/>
    <cellStyle name="Standard 257 2 2 2 4 3 3 3" xfId="16714"/>
    <cellStyle name="Standard 257 2 2 2 4 3 3 3 2" xfId="43186"/>
    <cellStyle name="Standard 257 2 2 2 4 3 3 4" xfId="32157"/>
    <cellStyle name="Standard 257 2 2 2 4 3 4" xfId="8624"/>
    <cellStyle name="Standard 257 2 2 2 4 3 4 2" xfId="21860"/>
    <cellStyle name="Standard 257 2 2 2 4 3 4 2 2" xfId="48332"/>
    <cellStyle name="Standard 257 2 2 2 4 3 4 3" xfId="35096"/>
    <cellStyle name="Standard 257 2 2 2 4 3 5" xfId="15243"/>
    <cellStyle name="Standard 257 2 2 2 4 3 5 2" xfId="41715"/>
    <cellStyle name="Standard 257 2 2 2 4 3 6" xfId="27745"/>
    <cellStyle name="Standard 257 2 2 2 4 4" xfId="2007"/>
    <cellStyle name="Standard 257 2 2 2 4 4 2" xfId="3478"/>
    <cellStyle name="Standard 257 2 2 2 4 4 2 2" xfId="12300"/>
    <cellStyle name="Standard 257 2 2 2 4 4 2 2 2" xfId="25536"/>
    <cellStyle name="Standard 257 2 2 2 4 4 2 2 2 2" xfId="52008"/>
    <cellStyle name="Standard 257 2 2 2 4 4 2 2 3" xfId="38772"/>
    <cellStyle name="Standard 257 2 2 2 4 4 2 3" xfId="18919"/>
    <cellStyle name="Standard 257 2 2 2 4 4 2 3 2" xfId="45391"/>
    <cellStyle name="Standard 257 2 2 2 4 4 2 4" xfId="29950"/>
    <cellStyle name="Standard 257 2 2 2 4 4 3" xfId="6420"/>
    <cellStyle name="Standard 257 2 2 2 4 4 3 2" xfId="10830"/>
    <cellStyle name="Standard 257 2 2 2 4 4 3 2 2" xfId="24066"/>
    <cellStyle name="Standard 257 2 2 2 4 4 3 2 2 2" xfId="50538"/>
    <cellStyle name="Standard 257 2 2 2 4 4 3 2 3" xfId="37302"/>
    <cellStyle name="Standard 257 2 2 2 4 4 3 3" xfId="17449"/>
    <cellStyle name="Standard 257 2 2 2 4 4 3 3 2" xfId="43921"/>
    <cellStyle name="Standard 257 2 2 2 4 4 3 4" xfId="32892"/>
    <cellStyle name="Standard 257 2 2 2 4 4 4" xfId="7888"/>
    <cellStyle name="Standard 257 2 2 2 4 4 4 2" xfId="21124"/>
    <cellStyle name="Standard 257 2 2 2 4 4 4 2 2" xfId="47596"/>
    <cellStyle name="Standard 257 2 2 2 4 4 4 3" xfId="34360"/>
    <cellStyle name="Standard 257 2 2 2 4 4 5" xfId="14507"/>
    <cellStyle name="Standard 257 2 2 2 4 4 5 2" xfId="40979"/>
    <cellStyle name="Standard 257 2 2 2 4 4 6" xfId="28480"/>
    <cellStyle name="Standard 257 2 2 2 4 5" xfId="2744"/>
    <cellStyle name="Standard 257 2 2 2 4 5 2" xfId="11566"/>
    <cellStyle name="Standard 257 2 2 2 4 5 2 2" xfId="24802"/>
    <cellStyle name="Standard 257 2 2 2 4 5 2 2 2" xfId="51274"/>
    <cellStyle name="Standard 257 2 2 2 4 5 2 3" xfId="38038"/>
    <cellStyle name="Standard 257 2 2 2 4 5 3" xfId="18185"/>
    <cellStyle name="Standard 257 2 2 2 4 5 3 2" xfId="44657"/>
    <cellStyle name="Standard 257 2 2 2 4 5 4" xfId="29216"/>
    <cellStyle name="Standard 257 2 2 2 4 6" xfId="4949"/>
    <cellStyle name="Standard 257 2 2 2 4 6 2" xfId="9359"/>
    <cellStyle name="Standard 257 2 2 2 4 6 2 2" xfId="22595"/>
    <cellStyle name="Standard 257 2 2 2 4 6 2 2 2" xfId="49067"/>
    <cellStyle name="Standard 257 2 2 2 4 6 2 3" xfId="35831"/>
    <cellStyle name="Standard 257 2 2 2 4 6 3" xfId="15978"/>
    <cellStyle name="Standard 257 2 2 2 4 6 3 2" xfId="42450"/>
    <cellStyle name="Standard 257 2 2 2 4 6 4" xfId="31421"/>
    <cellStyle name="Standard 257 2 2 2 4 7" xfId="7154"/>
    <cellStyle name="Standard 257 2 2 2 4 7 2" xfId="20390"/>
    <cellStyle name="Standard 257 2 2 2 4 7 2 2" xfId="46862"/>
    <cellStyle name="Standard 257 2 2 2 4 7 3" xfId="33626"/>
    <cellStyle name="Standard 257 2 2 2 4 8" xfId="13773"/>
    <cellStyle name="Standard 257 2 2 2 4 8 2" xfId="40245"/>
    <cellStyle name="Standard 257 2 2 2 4 9" xfId="27009"/>
    <cellStyle name="Standard 257 2 2 2 5" xfId="464"/>
    <cellStyle name="Standard 257 2 2 2 5 2" xfId="855"/>
    <cellStyle name="Standard 257 2 2 2 5 2 2" xfId="1604"/>
    <cellStyle name="Standard 257 2 2 2 5 2 2 2" xfId="4547"/>
    <cellStyle name="Standard 257 2 2 2 5 2 2 2 2" xfId="13369"/>
    <cellStyle name="Standard 257 2 2 2 5 2 2 2 2 2" xfId="26605"/>
    <cellStyle name="Standard 257 2 2 2 5 2 2 2 2 2 2" xfId="53077"/>
    <cellStyle name="Standard 257 2 2 2 5 2 2 2 2 3" xfId="39841"/>
    <cellStyle name="Standard 257 2 2 2 5 2 2 2 3" xfId="19988"/>
    <cellStyle name="Standard 257 2 2 2 5 2 2 2 3 2" xfId="46460"/>
    <cellStyle name="Standard 257 2 2 2 5 2 2 2 4" xfId="31019"/>
    <cellStyle name="Standard 257 2 2 2 5 2 2 3" xfId="6018"/>
    <cellStyle name="Standard 257 2 2 2 5 2 2 3 2" xfId="10428"/>
    <cellStyle name="Standard 257 2 2 2 5 2 2 3 2 2" xfId="23664"/>
    <cellStyle name="Standard 257 2 2 2 5 2 2 3 2 2 2" xfId="50136"/>
    <cellStyle name="Standard 257 2 2 2 5 2 2 3 2 3" xfId="36900"/>
    <cellStyle name="Standard 257 2 2 2 5 2 2 3 3" xfId="17047"/>
    <cellStyle name="Standard 257 2 2 2 5 2 2 3 3 2" xfId="43519"/>
    <cellStyle name="Standard 257 2 2 2 5 2 2 3 4" xfId="32490"/>
    <cellStyle name="Standard 257 2 2 2 5 2 2 4" xfId="8957"/>
    <cellStyle name="Standard 257 2 2 2 5 2 2 4 2" xfId="22193"/>
    <cellStyle name="Standard 257 2 2 2 5 2 2 4 2 2" xfId="48665"/>
    <cellStyle name="Standard 257 2 2 2 5 2 2 4 3" xfId="35429"/>
    <cellStyle name="Standard 257 2 2 2 5 2 2 5" xfId="15576"/>
    <cellStyle name="Standard 257 2 2 2 5 2 2 5 2" xfId="42048"/>
    <cellStyle name="Standard 257 2 2 2 5 2 2 6" xfId="28078"/>
    <cellStyle name="Standard 257 2 2 2 5 2 3" xfId="2340"/>
    <cellStyle name="Standard 257 2 2 2 5 2 3 2" xfId="3811"/>
    <cellStyle name="Standard 257 2 2 2 5 2 3 2 2" xfId="12633"/>
    <cellStyle name="Standard 257 2 2 2 5 2 3 2 2 2" xfId="25869"/>
    <cellStyle name="Standard 257 2 2 2 5 2 3 2 2 2 2" xfId="52341"/>
    <cellStyle name="Standard 257 2 2 2 5 2 3 2 2 3" xfId="39105"/>
    <cellStyle name="Standard 257 2 2 2 5 2 3 2 3" xfId="19252"/>
    <cellStyle name="Standard 257 2 2 2 5 2 3 2 3 2" xfId="45724"/>
    <cellStyle name="Standard 257 2 2 2 5 2 3 2 4" xfId="30283"/>
    <cellStyle name="Standard 257 2 2 2 5 2 3 3" xfId="6753"/>
    <cellStyle name="Standard 257 2 2 2 5 2 3 3 2" xfId="11163"/>
    <cellStyle name="Standard 257 2 2 2 5 2 3 3 2 2" xfId="24399"/>
    <cellStyle name="Standard 257 2 2 2 5 2 3 3 2 2 2" xfId="50871"/>
    <cellStyle name="Standard 257 2 2 2 5 2 3 3 2 3" xfId="37635"/>
    <cellStyle name="Standard 257 2 2 2 5 2 3 3 3" xfId="17782"/>
    <cellStyle name="Standard 257 2 2 2 5 2 3 3 3 2" xfId="44254"/>
    <cellStyle name="Standard 257 2 2 2 5 2 3 3 4" xfId="33225"/>
    <cellStyle name="Standard 257 2 2 2 5 2 3 4" xfId="8221"/>
    <cellStyle name="Standard 257 2 2 2 5 2 3 4 2" xfId="21457"/>
    <cellStyle name="Standard 257 2 2 2 5 2 3 4 2 2" xfId="47929"/>
    <cellStyle name="Standard 257 2 2 2 5 2 3 4 3" xfId="34693"/>
    <cellStyle name="Standard 257 2 2 2 5 2 3 5" xfId="14840"/>
    <cellStyle name="Standard 257 2 2 2 5 2 3 5 2" xfId="41312"/>
    <cellStyle name="Standard 257 2 2 2 5 2 3 6" xfId="28813"/>
    <cellStyle name="Standard 257 2 2 2 5 2 4" xfId="3077"/>
    <cellStyle name="Standard 257 2 2 2 5 2 4 2" xfId="11899"/>
    <cellStyle name="Standard 257 2 2 2 5 2 4 2 2" xfId="25135"/>
    <cellStyle name="Standard 257 2 2 2 5 2 4 2 2 2" xfId="51607"/>
    <cellStyle name="Standard 257 2 2 2 5 2 4 2 3" xfId="38371"/>
    <cellStyle name="Standard 257 2 2 2 5 2 4 3" xfId="18518"/>
    <cellStyle name="Standard 257 2 2 2 5 2 4 3 2" xfId="44990"/>
    <cellStyle name="Standard 257 2 2 2 5 2 4 4" xfId="29549"/>
    <cellStyle name="Standard 257 2 2 2 5 2 5" xfId="5282"/>
    <cellStyle name="Standard 257 2 2 2 5 2 5 2" xfId="9692"/>
    <cellStyle name="Standard 257 2 2 2 5 2 5 2 2" xfId="22928"/>
    <cellStyle name="Standard 257 2 2 2 5 2 5 2 2 2" xfId="49400"/>
    <cellStyle name="Standard 257 2 2 2 5 2 5 2 3" xfId="36164"/>
    <cellStyle name="Standard 257 2 2 2 5 2 5 3" xfId="16311"/>
    <cellStyle name="Standard 257 2 2 2 5 2 5 3 2" xfId="42783"/>
    <cellStyle name="Standard 257 2 2 2 5 2 5 4" xfId="31754"/>
    <cellStyle name="Standard 257 2 2 2 5 2 6" xfId="7487"/>
    <cellStyle name="Standard 257 2 2 2 5 2 6 2" xfId="20723"/>
    <cellStyle name="Standard 257 2 2 2 5 2 6 2 2" xfId="47195"/>
    <cellStyle name="Standard 257 2 2 2 5 2 6 3" xfId="33959"/>
    <cellStyle name="Standard 257 2 2 2 5 2 7" xfId="14106"/>
    <cellStyle name="Standard 257 2 2 2 5 2 7 2" xfId="40578"/>
    <cellStyle name="Standard 257 2 2 2 5 2 8" xfId="27342"/>
    <cellStyle name="Standard 257 2 2 2 5 3" xfId="1238"/>
    <cellStyle name="Standard 257 2 2 2 5 3 2" xfId="4181"/>
    <cellStyle name="Standard 257 2 2 2 5 3 2 2" xfId="13003"/>
    <cellStyle name="Standard 257 2 2 2 5 3 2 2 2" xfId="26239"/>
    <cellStyle name="Standard 257 2 2 2 5 3 2 2 2 2" xfId="52711"/>
    <cellStyle name="Standard 257 2 2 2 5 3 2 2 3" xfId="39475"/>
    <cellStyle name="Standard 257 2 2 2 5 3 2 3" xfId="19622"/>
    <cellStyle name="Standard 257 2 2 2 5 3 2 3 2" xfId="46094"/>
    <cellStyle name="Standard 257 2 2 2 5 3 2 4" xfId="30653"/>
    <cellStyle name="Standard 257 2 2 2 5 3 3" xfId="5652"/>
    <cellStyle name="Standard 257 2 2 2 5 3 3 2" xfId="10062"/>
    <cellStyle name="Standard 257 2 2 2 5 3 3 2 2" xfId="23298"/>
    <cellStyle name="Standard 257 2 2 2 5 3 3 2 2 2" xfId="49770"/>
    <cellStyle name="Standard 257 2 2 2 5 3 3 2 3" xfId="36534"/>
    <cellStyle name="Standard 257 2 2 2 5 3 3 3" xfId="16681"/>
    <cellStyle name="Standard 257 2 2 2 5 3 3 3 2" xfId="43153"/>
    <cellStyle name="Standard 257 2 2 2 5 3 3 4" xfId="32124"/>
    <cellStyle name="Standard 257 2 2 2 5 3 4" xfId="8591"/>
    <cellStyle name="Standard 257 2 2 2 5 3 4 2" xfId="21827"/>
    <cellStyle name="Standard 257 2 2 2 5 3 4 2 2" xfId="48299"/>
    <cellStyle name="Standard 257 2 2 2 5 3 4 3" xfId="35063"/>
    <cellStyle name="Standard 257 2 2 2 5 3 5" xfId="15210"/>
    <cellStyle name="Standard 257 2 2 2 5 3 5 2" xfId="41682"/>
    <cellStyle name="Standard 257 2 2 2 5 3 6" xfId="27712"/>
    <cellStyle name="Standard 257 2 2 2 5 4" xfId="1974"/>
    <cellStyle name="Standard 257 2 2 2 5 4 2" xfId="3445"/>
    <cellStyle name="Standard 257 2 2 2 5 4 2 2" xfId="12267"/>
    <cellStyle name="Standard 257 2 2 2 5 4 2 2 2" xfId="25503"/>
    <cellStyle name="Standard 257 2 2 2 5 4 2 2 2 2" xfId="51975"/>
    <cellStyle name="Standard 257 2 2 2 5 4 2 2 3" xfId="38739"/>
    <cellStyle name="Standard 257 2 2 2 5 4 2 3" xfId="18886"/>
    <cellStyle name="Standard 257 2 2 2 5 4 2 3 2" xfId="45358"/>
    <cellStyle name="Standard 257 2 2 2 5 4 2 4" xfId="29917"/>
    <cellStyle name="Standard 257 2 2 2 5 4 3" xfId="6387"/>
    <cellStyle name="Standard 257 2 2 2 5 4 3 2" xfId="10797"/>
    <cellStyle name="Standard 257 2 2 2 5 4 3 2 2" xfId="24033"/>
    <cellStyle name="Standard 257 2 2 2 5 4 3 2 2 2" xfId="50505"/>
    <cellStyle name="Standard 257 2 2 2 5 4 3 2 3" xfId="37269"/>
    <cellStyle name="Standard 257 2 2 2 5 4 3 3" xfId="17416"/>
    <cellStyle name="Standard 257 2 2 2 5 4 3 3 2" xfId="43888"/>
    <cellStyle name="Standard 257 2 2 2 5 4 3 4" xfId="32859"/>
    <cellStyle name="Standard 257 2 2 2 5 4 4" xfId="7855"/>
    <cellStyle name="Standard 257 2 2 2 5 4 4 2" xfId="21091"/>
    <cellStyle name="Standard 257 2 2 2 5 4 4 2 2" xfId="47563"/>
    <cellStyle name="Standard 257 2 2 2 5 4 4 3" xfId="34327"/>
    <cellStyle name="Standard 257 2 2 2 5 4 5" xfId="14474"/>
    <cellStyle name="Standard 257 2 2 2 5 4 5 2" xfId="40946"/>
    <cellStyle name="Standard 257 2 2 2 5 4 6" xfId="28447"/>
    <cellStyle name="Standard 257 2 2 2 5 5" xfId="2711"/>
    <cellStyle name="Standard 257 2 2 2 5 5 2" xfId="11533"/>
    <cellStyle name="Standard 257 2 2 2 5 5 2 2" xfId="24769"/>
    <cellStyle name="Standard 257 2 2 2 5 5 2 2 2" xfId="51241"/>
    <cellStyle name="Standard 257 2 2 2 5 5 2 3" xfId="38005"/>
    <cellStyle name="Standard 257 2 2 2 5 5 3" xfId="18152"/>
    <cellStyle name="Standard 257 2 2 2 5 5 3 2" xfId="44624"/>
    <cellStyle name="Standard 257 2 2 2 5 5 4" xfId="29183"/>
    <cellStyle name="Standard 257 2 2 2 5 6" xfId="4916"/>
    <cellStyle name="Standard 257 2 2 2 5 6 2" xfId="9326"/>
    <cellStyle name="Standard 257 2 2 2 5 6 2 2" xfId="22562"/>
    <cellStyle name="Standard 257 2 2 2 5 6 2 2 2" xfId="49034"/>
    <cellStyle name="Standard 257 2 2 2 5 6 2 3" xfId="35798"/>
    <cellStyle name="Standard 257 2 2 2 5 6 3" xfId="15945"/>
    <cellStyle name="Standard 257 2 2 2 5 6 3 2" xfId="42417"/>
    <cellStyle name="Standard 257 2 2 2 5 6 4" xfId="31388"/>
    <cellStyle name="Standard 257 2 2 2 5 7" xfId="7121"/>
    <cellStyle name="Standard 257 2 2 2 5 7 2" xfId="20357"/>
    <cellStyle name="Standard 257 2 2 2 5 7 2 2" xfId="46829"/>
    <cellStyle name="Standard 257 2 2 2 5 7 3" xfId="33593"/>
    <cellStyle name="Standard 257 2 2 2 5 8" xfId="13740"/>
    <cellStyle name="Standard 257 2 2 2 5 8 2" xfId="40212"/>
    <cellStyle name="Standard 257 2 2 2 5 9" xfId="26976"/>
    <cellStyle name="Standard 257 2 2 2 6" xfId="717"/>
    <cellStyle name="Standard 257 2 2 2 6 2" xfId="1467"/>
    <cellStyle name="Standard 257 2 2 2 6 2 2" xfId="4410"/>
    <cellStyle name="Standard 257 2 2 2 6 2 2 2" xfId="13232"/>
    <cellStyle name="Standard 257 2 2 2 6 2 2 2 2" xfId="26468"/>
    <cellStyle name="Standard 257 2 2 2 6 2 2 2 2 2" xfId="52940"/>
    <cellStyle name="Standard 257 2 2 2 6 2 2 2 3" xfId="39704"/>
    <cellStyle name="Standard 257 2 2 2 6 2 2 3" xfId="19851"/>
    <cellStyle name="Standard 257 2 2 2 6 2 2 3 2" xfId="46323"/>
    <cellStyle name="Standard 257 2 2 2 6 2 2 4" xfId="30882"/>
    <cellStyle name="Standard 257 2 2 2 6 2 3" xfId="5881"/>
    <cellStyle name="Standard 257 2 2 2 6 2 3 2" xfId="10291"/>
    <cellStyle name="Standard 257 2 2 2 6 2 3 2 2" xfId="23527"/>
    <cellStyle name="Standard 257 2 2 2 6 2 3 2 2 2" xfId="49999"/>
    <cellStyle name="Standard 257 2 2 2 6 2 3 2 3" xfId="36763"/>
    <cellStyle name="Standard 257 2 2 2 6 2 3 3" xfId="16910"/>
    <cellStyle name="Standard 257 2 2 2 6 2 3 3 2" xfId="43382"/>
    <cellStyle name="Standard 257 2 2 2 6 2 3 4" xfId="32353"/>
    <cellStyle name="Standard 257 2 2 2 6 2 4" xfId="8820"/>
    <cellStyle name="Standard 257 2 2 2 6 2 4 2" xfId="22056"/>
    <cellStyle name="Standard 257 2 2 2 6 2 4 2 2" xfId="48528"/>
    <cellStyle name="Standard 257 2 2 2 6 2 4 3" xfId="35292"/>
    <cellStyle name="Standard 257 2 2 2 6 2 5" xfId="15439"/>
    <cellStyle name="Standard 257 2 2 2 6 2 5 2" xfId="41911"/>
    <cellStyle name="Standard 257 2 2 2 6 2 6" xfId="27941"/>
    <cellStyle name="Standard 257 2 2 2 6 3" xfId="2203"/>
    <cellStyle name="Standard 257 2 2 2 6 3 2" xfId="3674"/>
    <cellStyle name="Standard 257 2 2 2 6 3 2 2" xfId="12496"/>
    <cellStyle name="Standard 257 2 2 2 6 3 2 2 2" xfId="25732"/>
    <cellStyle name="Standard 257 2 2 2 6 3 2 2 2 2" xfId="52204"/>
    <cellStyle name="Standard 257 2 2 2 6 3 2 2 3" xfId="38968"/>
    <cellStyle name="Standard 257 2 2 2 6 3 2 3" xfId="19115"/>
    <cellStyle name="Standard 257 2 2 2 6 3 2 3 2" xfId="45587"/>
    <cellStyle name="Standard 257 2 2 2 6 3 2 4" xfId="30146"/>
    <cellStyle name="Standard 257 2 2 2 6 3 3" xfId="6616"/>
    <cellStyle name="Standard 257 2 2 2 6 3 3 2" xfId="11026"/>
    <cellStyle name="Standard 257 2 2 2 6 3 3 2 2" xfId="24262"/>
    <cellStyle name="Standard 257 2 2 2 6 3 3 2 2 2" xfId="50734"/>
    <cellStyle name="Standard 257 2 2 2 6 3 3 2 3" xfId="37498"/>
    <cellStyle name="Standard 257 2 2 2 6 3 3 3" xfId="17645"/>
    <cellStyle name="Standard 257 2 2 2 6 3 3 3 2" xfId="44117"/>
    <cellStyle name="Standard 257 2 2 2 6 3 3 4" xfId="33088"/>
    <cellStyle name="Standard 257 2 2 2 6 3 4" xfId="8084"/>
    <cellStyle name="Standard 257 2 2 2 6 3 4 2" xfId="21320"/>
    <cellStyle name="Standard 257 2 2 2 6 3 4 2 2" xfId="47792"/>
    <cellStyle name="Standard 257 2 2 2 6 3 4 3" xfId="34556"/>
    <cellStyle name="Standard 257 2 2 2 6 3 5" xfId="14703"/>
    <cellStyle name="Standard 257 2 2 2 6 3 5 2" xfId="41175"/>
    <cellStyle name="Standard 257 2 2 2 6 3 6" xfId="28676"/>
    <cellStyle name="Standard 257 2 2 2 6 4" xfId="2940"/>
    <cellStyle name="Standard 257 2 2 2 6 4 2" xfId="11762"/>
    <cellStyle name="Standard 257 2 2 2 6 4 2 2" xfId="24998"/>
    <cellStyle name="Standard 257 2 2 2 6 4 2 2 2" xfId="51470"/>
    <cellStyle name="Standard 257 2 2 2 6 4 2 3" xfId="38234"/>
    <cellStyle name="Standard 257 2 2 2 6 4 3" xfId="18381"/>
    <cellStyle name="Standard 257 2 2 2 6 4 3 2" xfId="44853"/>
    <cellStyle name="Standard 257 2 2 2 6 4 4" xfId="29412"/>
    <cellStyle name="Standard 257 2 2 2 6 5" xfId="5145"/>
    <cellStyle name="Standard 257 2 2 2 6 5 2" xfId="9555"/>
    <cellStyle name="Standard 257 2 2 2 6 5 2 2" xfId="22791"/>
    <cellStyle name="Standard 257 2 2 2 6 5 2 2 2" xfId="49263"/>
    <cellStyle name="Standard 257 2 2 2 6 5 2 3" xfId="36027"/>
    <cellStyle name="Standard 257 2 2 2 6 5 3" xfId="16174"/>
    <cellStyle name="Standard 257 2 2 2 6 5 3 2" xfId="42646"/>
    <cellStyle name="Standard 257 2 2 2 6 5 4" xfId="31617"/>
    <cellStyle name="Standard 257 2 2 2 6 6" xfId="7350"/>
    <cellStyle name="Standard 257 2 2 2 6 6 2" xfId="20586"/>
    <cellStyle name="Standard 257 2 2 2 6 6 2 2" xfId="47058"/>
    <cellStyle name="Standard 257 2 2 2 6 6 3" xfId="33822"/>
    <cellStyle name="Standard 257 2 2 2 6 7" xfId="13969"/>
    <cellStyle name="Standard 257 2 2 2 6 7 2" xfId="40441"/>
    <cellStyle name="Standard 257 2 2 2 6 8" xfId="27205"/>
    <cellStyle name="Standard 257 2 2 2 7" xfId="1101"/>
    <cellStyle name="Standard 257 2 2 2 7 2" xfId="4044"/>
    <cellStyle name="Standard 257 2 2 2 7 2 2" xfId="12866"/>
    <cellStyle name="Standard 257 2 2 2 7 2 2 2" xfId="26102"/>
    <cellStyle name="Standard 257 2 2 2 7 2 2 2 2" xfId="52574"/>
    <cellStyle name="Standard 257 2 2 2 7 2 2 3" xfId="39338"/>
    <cellStyle name="Standard 257 2 2 2 7 2 3" xfId="19485"/>
    <cellStyle name="Standard 257 2 2 2 7 2 3 2" xfId="45957"/>
    <cellStyle name="Standard 257 2 2 2 7 2 4" xfId="30516"/>
    <cellStyle name="Standard 257 2 2 2 7 3" xfId="5515"/>
    <cellStyle name="Standard 257 2 2 2 7 3 2" xfId="9925"/>
    <cellStyle name="Standard 257 2 2 2 7 3 2 2" xfId="23161"/>
    <cellStyle name="Standard 257 2 2 2 7 3 2 2 2" xfId="49633"/>
    <cellStyle name="Standard 257 2 2 2 7 3 2 3" xfId="36397"/>
    <cellStyle name="Standard 257 2 2 2 7 3 3" xfId="16544"/>
    <cellStyle name="Standard 257 2 2 2 7 3 3 2" xfId="43016"/>
    <cellStyle name="Standard 257 2 2 2 7 3 4" xfId="31987"/>
    <cellStyle name="Standard 257 2 2 2 7 4" xfId="8454"/>
    <cellStyle name="Standard 257 2 2 2 7 4 2" xfId="21690"/>
    <cellStyle name="Standard 257 2 2 2 7 4 2 2" xfId="48162"/>
    <cellStyle name="Standard 257 2 2 2 7 4 3" xfId="34926"/>
    <cellStyle name="Standard 257 2 2 2 7 5" xfId="15073"/>
    <cellStyle name="Standard 257 2 2 2 7 5 2" xfId="41545"/>
    <cellStyle name="Standard 257 2 2 2 7 6" xfId="27575"/>
    <cellStyle name="Standard 257 2 2 2 8" xfId="1837"/>
    <cellStyle name="Standard 257 2 2 2 8 2" xfId="3308"/>
    <cellStyle name="Standard 257 2 2 2 8 2 2" xfId="12130"/>
    <cellStyle name="Standard 257 2 2 2 8 2 2 2" xfId="25366"/>
    <cellStyle name="Standard 257 2 2 2 8 2 2 2 2" xfId="51838"/>
    <cellStyle name="Standard 257 2 2 2 8 2 2 3" xfId="38602"/>
    <cellStyle name="Standard 257 2 2 2 8 2 3" xfId="18749"/>
    <cellStyle name="Standard 257 2 2 2 8 2 3 2" xfId="45221"/>
    <cellStyle name="Standard 257 2 2 2 8 2 4" xfId="29780"/>
    <cellStyle name="Standard 257 2 2 2 8 3" xfId="6250"/>
    <cellStyle name="Standard 257 2 2 2 8 3 2" xfId="10660"/>
    <cellStyle name="Standard 257 2 2 2 8 3 2 2" xfId="23896"/>
    <cellStyle name="Standard 257 2 2 2 8 3 2 2 2" xfId="50368"/>
    <cellStyle name="Standard 257 2 2 2 8 3 2 3" xfId="37132"/>
    <cellStyle name="Standard 257 2 2 2 8 3 3" xfId="17279"/>
    <cellStyle name="Standard 257 2 2 2 8 3 3 2" xfId="43751"/>
    <cellStyle name="Standard 257 2 2 2 8 3 4" xfId="32722"/>
    <cellStyle name="Standard 257 2 2 2 8 4" xfId="7718"/>
    <cellStyle name="Standard 257 2 2 2 8 4 2" xfId="20954"/>
    <cellStyle name="Standard 257 2 2 2 8 4 2 2" xfId="47426"/>
    <cellStyle name="Standard 257 2 2 2 8 4 3" xfId="34190"/>
    <cellStyle name="Standard 257 2 2 2 8 5" xfId="14337"/>
    <cellStyle name="Standard 257 2 2 2 8 5 2" xfId="40809"/>
    <cellStyle name="Standard 257 2 2 2 8 6" xfId="28310"/>
    <cellStyle name="Standard 257 2 2 2 9" xfId="2574"/>
    <cellStyle name="Standard 257 2 2 2 9 2" xfId="11396"/>
    <cellStyle name="Standard 257 2 2 2 9 2 2" xfId="24632"/>
    <cellStyle name="Standard 257 2 2 2 9 2 2 2" xfId="51104"/>
    <cellStyle name="Standard 257 2 2 2 9 2 3" xfId="37868"/>
    <cellStyle name="Standard 257 2 2 2 9 3" xfId="18015"/>
    <cellStyle name="Standard 257 2 2 2 9 3 2" xfId="44487"/>
    <cellStyle name="Standard 257 2 2 2 9 4" xfId="29046"/>
    <cellStyle name="Standard 257 2 2 3" xfId="283"/>
    <cellStyle name="Standard 257 2 2 3 10" xfId="4766"/>
    <cellStyle name="Standard 257 2 2 3 10 2" xfId="9176"/>
    <cellStyle name="Standard 257 2 2 3 10 2 2" xfId="22412"/>
    <cellStyle name="Standard 257 2 2 3 10 2 2 2" xfId="48884"/>
    <cellStyle name="Standard 257 2 2 3 10 2 3" xfId="35648"/>
    <cellStyle name="Standard 257 2 2 3 10 3" xfId="15795"/>
    <cellStyle name="Standard 257 2 2 3 10 3 2" xfId="42267"/>
    <cellStyle name="Standard 257 2 2 3 10 4" xfId="31238"/>
    <cellStyle name="Standard 257 2 2 3 11" xfId="6971"/>
    <cellStyle name="Standard 257 2 2 3 11 2" xfId="20207"/>
    <cellStyle name="Standard 257 2 2 3 11 2 2" xfId="46679"/>
    <cellStyle name="Standard 257 2 2 3 11 3" xfId="33443"/>
    <cellStyle name="Standard 257 2 2 3 12" xfId="13590"/>
    <cellStyle name="Standard 257 2 2 3 12 2" xfId="40062"/>
    <cellStyle name="Standard 257 2 2 3 13" xfId="26826"/>
    <cellStyle name="Standard 257 2 2 3 2" xfId="344"/>
    <cellStyle name="Standard 257 2 2 3 2 10" xfId="13630"/>
    <cellStyle name="Standard 257 2 2 3 2 10 2" xfId="40102"/>
    <cellStyle name="Standard 257 2 2 3 2 11" xfId="26866"/>
    <cellStyle name="Standard 257 2 2 3 2 2" xfId="432"/>
    <cellStyle name="Standard 257 2 2 3 2 2 10" xfId="26947"/>
    <cellStyle name="Standard 257 2 2 3 2 2 2" xfId="608"/>
    <cellStyle name="Standard 257 2 2 3 2 2 2 2" xfId="997"/>
    <cellStyle name="Standard 257 2 2 3 2 2 2 2 2" xfId="1746"/>
    <cellStyle name="Standard 257 2 2 3 2 2 2 2 2 2" xfId="4689"/>
    <cellStyle name="Standard 257 2 2 3 2 2 2 2 2 2 2" xfId="13511"/>
    <cellStyle name="Standard 257 2 2 3 2 2 2 2 2 2 2 2" xfId="26747"/>
    <cellStyle name="Standard 257 2 2 3 2 2 2 2 2 2 2 2 2" xfId="53219"/>
    <cellStyle name="Standard 257 2 2 3 2 2 2 2 2 2 2 3" xfId="39983"/>
    <cellStyle name="Standard 257 2 2 3 2 2 2 2 2 2 3" xfId="20130"/>
    <cellStyle name="Standard 257 2 2 3 2 2 2 2 2 2 3 2" xfId="46602"/>
    <cellStyle name="Standard 257 2 2 3 2 2 2 2 2 2 4" xfId="31161"/>
    <cellStyle name="Standard 257 2 2 3 2 2 2 2 2 3" xfId="6160"/>
    <cellStyle name="Standard 257 2 2 3 2 2 2 2 2 3 2" xfId="10570"/>
    <cellStyle name="Standard 257 2 2 3 2 2 2 2 2 3 2 2" xfId="23806"/>
    <cellStyle name="Standard 257 2 2 3 2 2 2 2 2 3 2 2 2" xfId="50278"/>
    <cellStyle name="Standard 257 2 2 3 2 2 2 2 2 3 2 3" xfId="37042"/>
    <cellStyle name="Standard 257 2 2 3 2 2 2 2 2 3 3" xfId="17189"/>
    <cellStyle name="Standard 257 2 2 3 2 2 2 2 2 3 3 2" xfId="43661"/>
    <cellStyle name="Standard 257 2 2 3 2 2 2 2 2 3 4" xfId="32632"/>
    <cellStyle name="Standard 257 2 2 3 2 2 2 2 2 4" xfId="9099"/>
    <cellStyle name="Standard 257 2 2 3 2 2 2 2 2 4 2" xfId="22335"/>
    <cellStyle name="Standard 257 2 2 3 2 2 2 2 2 4 2 2" xfId="48807"/>
    <cellStyle name="Standard 257 2 2 3 2 2 2 2 2 4 3" xfId="35571"/>
    <cellStyle name="Standard 257 2 2 3 2 2 2 2 2 5" xfId="15718"/>
    <cellStyle name="Standard 257 2 2 3 2 2 2 2 2 5 2" xfId="42190"/>
    <cellStyle name="Standard 257 2 2 3 2 2 2 2 2 6" xfId="28220"/>
    <cellStyle name="Standard 257 2 2 3 2 2 2 2 3" xfId="2482"/>
    <cellStyle name="Standard 257 2 2 3 2 2 2 2 3 2" xfId="3953"/>
    <cellStyle name="Standard 257 2 2 3 2 2 2 2 3 2 2" xfId="12775"/>
    <cellStyle name="Standard 257 2 2 3 2 2 2 2 3 2 2 2" xfId="26011"/>
    <cellStyle name="Standard 257 2 2 3 2 2 2 2 3 2 2 2 2" xfId="52483"/>
    <cellStyle name="Standard 257 2 2 3 2 2 2 2 3 2 2 3" xfId="39247"/>
    <cellStyle name="Standard 257 2 2 3 2 2 2 2 3 2 3" xfId="19394"/>
    <cellStyle name="Standard 257 2 2 3 2 2 2 2 3 2 3 2" xfId="45866"/>
    <cellStyle name="Standard 257 2 2 3 2 2 2 2 3 2 4" xfId="30425"/>
    <cellStyle name="Standard 257 2 2 3 2 2 2 2 3 3" xfId="6895"/>
    <cellStyle name="Standard 257 2 2 3 2 2 2 2 3 3 2" xfId="11305"/>
    <cellStyle name="Standard 257 2 2 3 2 2 2 2 3 3 2 2" xfId="24541"/>
    <cellStyle name="Standard 257 2 2 3 2 2 2 2 3 3 2 2 2" xfId="51013"/>
    <cellStyle name="Standard 257 2 2 3 2 2 2 2 3 3 2 3" xfId="37777"/>
    <cellStyle name="Standard 257 2 2 3 2 2 2 2 3 3 3" xfId="17924"/>
    <cellStyle name="Standard 257 2 2 3 2 2 2 2 3 3 3 2" xfId="44396"/>
    <cellStyle name="Standard 257 2 2 3 2 2 2 2 3 3 4" xfId="33367"/>
    <cellStyle name="Standard 257 2 2 3 2 2 2 2 3 4" xfId="8363"/>
    <cellStyle name="Standard 257 2 2 3 2 2 2 2 3 4 2" xfId="21599"/>
    <cellStyle name="Standard 257 2 2 3 2 2 2 2 3 4 2 2" xfId="48071"/>
    <cellStyle name="Standard 257 2 2 3 2 2 2 2 3 4 3" xfId="34835"/>
    <cellStyle name="Standard 257 2 2 3 2 2 2 2 3 5" xfId="14982"/>
    <cellStyle name="Standard 257 2 2 3 2 2 2 2 3 5 2" xfId="41454"/>
    <cellStyle name="Standard 257 2 2 3 2 2 2 2 3 6" xfId="28955"/>
    <cellStyle name="Standard 257 2 2 3 2 2 2 2 4" xfId="3219"/>
    <cellStyle name="Standard 257 2 2 3 2 2 2 2 4 2" xfId="12041"/>
    <cellStyle name="Standard 257 2 2 3 2 2 2 2 4 2 2" xfId="25277"/>
    <cellStyle name="Standard 257 2 2 3 2 2 2 2 4 2 2 2" xfId="51749"/>
    <cellStyle name="Standard 257 2 2 3 2 2 2 2 4 2 3" xfId="38513"/>
    <cellStyle name="Standard 257 2 2 3 2 2 2 2 4 3" xfId="18660"/>
    <cellStyle name="Standard 257 2 2 3 2 2 2 2 4 3 2" xfId="45132"/>
    <cellStyle name="Standard 257 2 2 3 2 2 2 2 4 4" xfId="29691"/>
    <cellStyle name="Standard 257 2 2 3 2 2 2 2 5" xfId="5424"/>
    <cellStyle name="Standard 257 2 2 3 2 2 2 2 5 2" xfId="9834"/>
    <cellStyle name="Standard 257 2 2 3 2 2 2 2 5 2 2" xfId="23070"/>
    <cellStyle name="Standard 257 2 2 3 2 2 2 2 5 2 2 2" xfId="49542"/>
    <cellStyle name="Standard 257 2 2 3 2 2 2 2 5 2 3" xfId="36306"/>
    <cellStyle name="Standard 257 2 2 3 2 2 2 2 5 3" xfId="16453"/>
    <cellStyle name="Standard 257 2 2 3 2 2 2 2 5 3 2" xfId="42925"/>
    <cellStyle name="Standard 257 2 2 3 2 2 2 2 5 4" xfId="31896"/>
    <cellStyle name="Standard 257 2 2 3 2 2 2 2 6" xfId="7629"/>
    <cellStyle name="Standard 257 2 2 3 2 2 2 2 6 2" xfId="20865"/>
    <cellStyle name="Standard 257 2 2 3 2 2 2 2 6 2 2" xfId="47337"/>
    <cellStyle name="Standard 257 2 2 3 2 2 2 2 6 3" xfId="34101"/>
    <cellStyle name="Standard 257 2 2 3 2 2 2 2 7" xfId="14248"/>
    <cellStyle name="Standard 257 2 2 3 2 2 2 2 7 2" xfId="40720"/>
    <cellStyle name="Standard 257 2 2 3 2 2 2 2 8" xfId="27484"/>
    <cellStyle name="Standard 257 2 2 3 2 2 2 3" xfId="1380"/>
    <cellStyle name="Standard 257 2 2 3 2 2 2 3 2" xfId="4323"/>
    <cellStyle name="Standard 257 2 2 3 2 2 2 3 2 2" xfId="13145"/>
    <cellStyle name="Standard 257 2 2 3 2 2 2 3 2 2 2" xfId="26381"/>
    <cellStyle name="Standard 257 2 2 3 2 2 2 3 2 2 2 2" xfId="52853"/>
    <cellStyle name="Standard 257 2 2 3 2 2 2 3 2 2 3" xfId="39617"/>
    <cellStyle name="Standard 257 2 2 3 2 2 2 3 2 3" xfId="19764"/>
    <cellStyle name="Standard 257 2 2 3 2 2 2 3 2 3 2" xfId="46236"/>
    <cellStyle name="Standard 257 2 2 3 2 2 2 3 2 4" xfId="30795"/>
    <cellStyle name="Standard 257 2 2 3 2 2 2 3 3" xfId="5794"/>
    <cellStyle name="Standard 257 2 2 3 2 2 2 3 3 2" xfId="10204"/>
    <cellStyle name="Standard 257 2 2 3 2 2 2 3 3 2 2" xfId="23440"/>
    <cellStyle name="Standard 257 2 2 3 2 2 2 3 3 2 2 2" xfId="49912"/>
    <cellStyle name="Standard 257 2 2 3 2 2 2 3 3 2 3" xfId="36676"/>
    <cellStyle name="Standard 257 2 2 3 2 2 2 3 3 3" xfId="16823"/>
    <cellStyle name="Standard 257 2 2 3 2 2 2 3 3 3 2" xfId="43295"/>
    <cellStyle name="Standard 257 2 2 3 2 2 2 3 3 4" xfId="32266"/>
    <cellStyle name="Standard 257 2 2 3 2 2 2 3 4" xfId="8733"/>
    <cellStyle name="Standard 257 2 2 3 2 2 2 3 4 2" xfId="21969"/>
    <cellStyle name="Standard 257 2 2 3 2 2 2 3 4 2 2" xfId="48441"/>
    <cellStyle name="Standard 257 2 2 3 2 2 2 3 4 3" xfId="35205"/>
    <cellStyle name="Standard 257 2 2 3 2 2 2 3 5" xfId="15352"/>
    <cellStyle name="Standard 257 2 2 3 2 2 2 3 5 2" xfId="41824"/>
    <cellStyle name="Standard 257 2 2 3 2 2 2 3 6" xfId="27854"/>
    <cellStyle name="Standard 257 2 2 3 2 2 2 4" xfId="2116"/>
    <cellStyle name="Standard 257 2 2 3 2 2 2 4 2" xfId="3587"/>
    <cellStyle name="Standard 257 2 2 3 2 2 2 4 2 2" xfId="12409"/>
    <cellStyle name="Standard 257 2 2 3 2 2 2 4 2 2 2" xfId="25645"/>
    <cellStyle name="Standard 257 2 2 3 2 2 2 4 2 2 2 2" xfId="52117"/>
    <cellStyle name="Standard 257 2 2 3 2 2 2 4 2 2 3" xfId="38881"/>
    <cellStyle name="Standard 257 2 2 3 2 2 2 4 2 3" xfId="19028"/>
    <cellStyle name="Standard 257 2 2 3 2 2 2 4 2 3 2" xfId="45500"/>
    <cellStyle name="Standard 257 2 2 3 2 2 2 4 2 4" xfId="30059"/>
    <cellStyle name="Standard 257 2 2 3 2 2 2 4 3" xfId="6529"/>
    <cellStyle name="Standard 257 2 2 3 2 2 2 4 3 2" xfId="10939"/>
    <cellStyle name="Standard 257 2 2 3 2 2 2 4 3 2 2" xfId="24175"/>
    <cellStyle name="Standard 257 2 2 3 2 2 2 4 3 2 2 2" xfId="50647"/>
    <cellStyle name="Standard 257 2 2 3 2 2 2 4 3 2 3" xfId="37411"/>
    <cellStyle name="Standard 257 2 2 3 2 2 2 4 3 3" xfId="17558"/>
    <cellStyle name="Standard 257 2 2 3 2 2 2 4 3 3 2" xfId="44030"/>
    <cellStyle name="Standard 257 2 2 3 2 2 2 4 3 4" xfId="33001"/>
    <cellStyle name="Standard 257 2 2 3 2 2 2 4 4" xfId="7997"/>
    <cellStyle name="Standard 257 2 2 3 2 2 2 4 4 2" xfId="21233"/>
    <cellStyle name="Standard 257 2 2 3 2 2 2 4 4 2 2" xfId="47705"/>
    <cellStyle name="Standard 257 2 2 3 2 2 2 4 4 3" xfId="34469"/>
    <cellStyle name="Standard 257 2 2 3 2 2 2 4 5" xfId="14616"/>
    <cellStyle name="Standard 257 2 2 3 2 2 2 4 5 2" xfId="41088"/>
    <cellStyle name="Standard 257 2 2 3 2 2 2 4 6" xfId="28589"/>
    <cellStyle name="Standard 257 2 2 3 2 2 2 5" xfId="2853"/>
    <cellStyle name="Standard 257 2 2 3 2 2 2 5 2" xfId="11675"/>
    <cellStyle name="Standard 257 2 2 3 2 2 2 5 2 2" xfId="24911"/>
    <cellStyle name="Standard 257 2 2 3 2 2 2 5 2 2 2" xfId="51383"/>
    <cellStyle name="Standard 257 2 2 3 2 2 2 5 2 3" xfId="38147"/>
    <cellStyle name="Standard 257 2 2 3 2 2 2 5 3" xfId="18294"/>
    <cellStyle name="Standard 257 2 2 3 2 2 2 5 3 2" xfId="44766"/>
    <cellStyle name="Standard 257 2 2 3 2 2 2 5 4" xfId="29325"/>
    <cellStyle name="Standard 257 2 2 3 2 2 2 6" xfId="5058"/>
    <cellStyle name="Standard 257 2 2 3 2 2 2 6 2" xfId="9468"/>
    <cellStyle name="Standard 257 2 2 3 2 2 2 6 2 2" xfId="22704"/>
    <cellStyle name="Standard 257 2 2 3 2 2 2 6 2 2 2" xfId="49176"/>
    <cellStyle name="Standard 257 2 2 3 2 2 2 6 2 3" xfId="35940"/>
    <cellStyle name="Standard 257 2 2 3 2 2 2 6 3" xfId="16087"/>
    <cellStyle name="Standard 257 2 2 3 2 2 2 6 3 2" xfId="42559"/>
    <cellStyle name="Standard 257 2 2 3 2 2 2 6 4" xfId="31530"/>
    <cellStyle name="Standard 257 2 2 3 2 2 2 7" xfId="7263"/>
    <cellStyle name="Standard 257 2 2 3 2 2 2 7 2" xfId="20499"/>
    <cellStyle name="Standard 257 2 2 3 2 2 2 7 2 2" xfId="46971"/>
    <cellStyle name="Standard 257 2 2 3 2 2 2 7 3" xfId="33735"/>
    <cellStyle name="Standard 257 2 2 3 2 2 2 8" xfId="13882"/>
    <cellStyle name="Standard 257 2 2 3 2 2 2 8 2" xfId="40354"/>
    <cellStyle name="Standard 257 2 2 3 2 2 2 9" xfId="27118"/>
    <cellStyle name="Standard 257 2 2 3 2 2 3" xfId="825"/>
    <cellStyle name="Standard 257 2 2 3 2 2 3 2" xfId="1575"/>
    <cellStyle name="Standard 257 2 2 3 2 2 3 2 2" xfId="4518"/>
    <cellStyle name="Standard 257 2 2 3 2 2 3 2 2 2" xfId="13340"/>
    <cellStyle name="Standard 257 2 2 3 2 2 3 2 2 2 2" xfId="26576"/>
    <cellStyle name="Standard 257 2 2 3 2 2 3 2 2 2 2 2" xfId="53048"/>
    <cellStyle name="Standard 257 2 2 3 2 2 3 2 2 2 3" xfId="39812"/>
    <cellStyle name="Standard 257 2 2 3 2 2 3 2 2 3" xfId="19959"/>
    <cellStyle name="Standard 257 2 2 3 2 2 3 2 2 3 2" xfId="46431"/>
    <cellStyle name="Standard 257 2 2 3 2 2 3 2 2 4" xfId="30990"/>
    <cellStyle name="Standard 257 2 2 3 2 2 3 2 3" xfId="5989"/>
    <cellStyle name="Standard 257 2 2 3 2 2 3 2 3 2" xfId="10399"/>
    <cellStyle name="Standard 257 2 2 3 2 2 3 2 3 2 2" xfId="23635"/>
    <cellStyle name="Standard 257 2 2 3 2 2 3 2 3 2 2 2" xfId="50107"/>
    <cellStyle name="Standard 257 2 2 3 2 2 3 2 3 2 3" xfId="36871"/>
    <cellStyle name="Standard 257 2 2 3 2 2 3 2 3 3" xfId="17018"/>
    <cellStyle name="Standard 257 2 2 3 2 2 3 2 3 3 2" xfId="43490"/>
    <cellStyle name="Standard 257 2 2 3 2 2 3 2 3 4" xfId="32461"/>
    <cellStyle name="Standard 257 2 2 3 2 2 3 2 4" xfId="8928"/>
    <cellStyle name="Standard 257 2 2 3 2 2 3 2 4 2" xfId="22164"/>
    <cellStyle name="Standard 257 2 2 3 2 2 3 2 4 2 2" xfId="48636"/>
    <cellStyle name="Standard 257 2 2 3 2 2 3 2 4 3" xfId="35400"/>
    <cellStyle name="Standard 257 2 2 3 2 2 3 2 5" xfId="15547"/>
    <cellStyle name="Standard 257 2 2 3 2 2 3 2 5 2" xfId="42019"/>
    <cellStyle name="Standard 257 2 2 3 2 2 3 2 6" xfId="28049"/>
    <cellStyle name="Standard 257 2 2 3 2 2 3 3" xfId="2311"/>
    <cellStyle name="Standard 257 2 2 3 2 2 3 3 2" xfId="3782"/>
    <cellStyle name="Standard 257 2 2 3 2 2 3 3 2 2" xfId="12604"/>
    <cellStyle name="Standard 257 2 2 3 2 2 3 3 2 2 2" xfId="25840"/>
    <cellStyle name="Standard 257 2 2 3 2 2 3 3 2 2 2 2" xfId="52312"/>
    <cellStyle name="Standard 257 2 2 3 2 2 3 3 2 2 3" xfId="39076"/>
    <cellStyle name="Standard 257 2 2 3 2 2 3 3 2 3" xfId="19223"/>
    <cellStyle name="Standard 257 2 2 3 2 2 3 3 2 3 2" xfId="45695"/>
    <cellStyle name="Standard 257 2 2 3 2 2 3 3 2 4" xfId="30254"/>
    <cellStyle name="Standard 257 2 2 3 2 2 3 3 3" xfId="6724"/>
    <cellStyle name="Standard 257 2 2 3 2 2 3 3 3 2" xfId="11134"/>
    <cellStyle name="Standard 257 2 2 3 2 2 3 3 3 2 2" xfId="24370"/>
    <cellStyle name="Standard 257 2 2 3 2 2 3 3 3 2 2 2" xfId="50842"/>
    <cellStyle name="Standard 257 2 2 3 2 2 3 3 3 2 3" xfId="37606"/>
    <cellStyle name="Standard 257 2 2 3 2 2 3 3 3 3" xfId="17753"/>
    <cellStyle name="Standard 257 2 2 3 2 2 3 3 3 3 2" xfId="44225"/>
    <cellStyle name="Standard 257 2 2 3 2 2 3 3 3 4" xfId="33196"/>
    <cellStyle name="Standard 257 2 2 3 2 2 3 3 4" xfId="8192"/>
    <cellStyle name="Standard 257 2 2 3 2 2 3 3 4 2" xfId="21428"/>
    <cellStyle name="Standard 257 2 2 3 2 2 3 3 4 2 2" xfId="47900"/>
    <cellStyle name="Standard 257 2 2 3 2 2 3 3 4 3" xfId="34664"/>
    <cellStyle name="Standard 257 2 2 3 2 2 3 3 5" xfId="14811"/>
    <cellStyle name="Standard 257 2 2 3 2 2 3 3 5 2" xfId="41283"/>
    <cellStyle name="Standard 257 2 2 3 2 2 3 3 6" xfId="28784"/>
    <cellStyle name="Standard 257 2 2 3 2 2 3 4" xfId="3048"/>
    <cellStyle name="Standard 257 2 2 3 2 2 3 4 2" xfId="11870"/>
    <cellStyle name="Standard 257 2 2 3 2 2 3 4 2 2" xfId="25106"/>
    <cellStyle name="Standard 257 2 2 3 2 2 3 4 2 2 2" xfId="51578"/>
    <cellStyle name="Standard 257 2 2 3 2 2 3 4 2 3" xfId="38342"/>
    <cellStyle name="Standard 257 2 2 3 2 2 3 4 3" xfId="18489"/>
    <cellStyle name="Standard 257 2 2 3 2 2 3 4 3 2" xfId="44961"/>
    <cellStyle name="Standard 257 2 2 3 2 2 3 4 4" xfId="29520"/>
    <cellStyle name="Standard 257 2 2 3 2 2 3 5" xfId="5253"/>
    <cellStyle name="Standard 257 2 2 3 2 2 3 5 2" xfId="9663"/>
    <cellStyle name="Standard 257 2 2 3 2 2 3 5 2 2" xfId="22899"/>
    <cellStyle name="Standard 257 2 2 3 2 2 3 5 2 2 2" xfId="49371"/>
    <cellStyle name="Standard 257 2 2 3 2 2 3 5 2 3" xfId="36135"/>
    <cellStyle name="Standard 257 2 2 3 2 2 3 5 3" xfId="16282"/>
    <cellStyle name="Standard 257 2 2 3 2 2 3 5 3 2" xfId="42754"/>
    <cellStyle name="Standard 257 2 2 3 2 2 3 5 4" xfId="31725"/>
    <cellStyle name="Standard 257 2 2 3 2 2 3 6" xfId="7458"/>
    <cellStyle name="Standard 257 2 2 3 2 2 3 6 2" xfId="20694"/>
    <cellStyle name="Standard 257 2 2 3 2 2 3 6 2 2" xfId="47166"/>
    <cellStyle name="Standard 257 2 2 3 2 2 3 6 3" xfId="33930"/>
    <cellStyle name="Standard 257 2 2 3 2 2 3 7" xfId="14077"/>
    <cellStyle name="Standard 257 2 2 3 2 2 3 7 2" xfId="40549"/>
    <cellStyle name="Standard 257 2 2 3 2 2 3 8" xfId="27313"/>
    <cellStyle name="Standard 257 2 2 3 2 2 4" xfId="1209"/>
    <cellStyle name="Standard 257 2 2 3 2 2 4 2" xfId="4152"/>
    <cellStyle name="Standard 257 2 2 3 2 2 4 2 2" xfId="12974"/>
    <cellStyle name="Standard 257 2 2 3 2 2 4 2 2 2" xfId="26210"/>
    <cellStyle name="Standard 257 2 2 3 2 2 4 2 2 2 2" xfId="52682"/>
    <cellStyle name="Standard 257 2 2 3 2 2 4 2 2 3" xfId="39446"/>
    <cellStyle name="Standard 257 2 2 3 2 2 4 2 3" xfId="19593"/>
    <cellStyle name="Standard 257 2 2 3 2 2 4 2 3 2" xfId="46065"/>
    <cellStyle name="Standard 257 2 2 3 2 2 4 2 4" xfId="30624"/>
    <cellStyle name="Standard 257 2 2 3 2 2 4 3" xfId="5623"/>
    <cellStyle name="Standard 257 2 2 3 2 2 4 3 2" xfId="10033"/>
    <cellStyle name="Standard 257 2 2 3 2 2 4 3 2 2" xfId="23269"/>
    <cellStyle name="Standard 257 2 2 3 2 2 4 3 2 2 2" xfId="49741"/>
    <cellStyle name="Standard 257 2 2 3 2 2 4 3 2 3" xfId="36505"/>
    <cellStyle name="Standard 257 2 2 3 2 2 4 3 3" xfId="16652"/>
    <cellStyle name="Standard 257 2 2 3 2 2 4 3 3 2" xfId="43124"/>
    <cellStyle name="Standard 257 2 2 3 2 2 4 3 4" xfId="32095"/>
    <cellStyle name="Standard 257 2 2 3 2 2 4 4" xfId="8562"/>
    <cellStyle name="Standard 257 2 2 3 2 2 4 4 2" xfId="21798"/>
    <cellStyle name="Standard 257 2 2 3 2 2 4 4 2 2" xfId="48270"/>
    <cellStyle name="Standard 257 2 2 3 2 2 4 4 3" xfId="35034"/>
    <cellStyle name="Standard 257 2 2 3 2 2 4 5" xfId="15181"/>
    <cellStyle name="Standard 257 2 2 3 2 2 4 5 2" xfId="41653"/>
    <cellStyle name="Standard 257 2 2 3 2 2 4 6" xfId="27683"/>
    <cellStyle name="Standard 257 2 2 3 2 2 5" xfId="1945"/>
    <cellStyle name="Standard 257 2 2 3 2 2 5 2" xfId="3416"/>
    <cellStyle name="Standard 257 2 2 3 2 2 5 2 2" xfId="12238"/>
    <cellStyle name="Standard 257 2 2 3 2 2 5 2 2 2" xfId="25474"/>
    <cellStyle name="Standard 257 2 2 3 2 2 5 2 2 2 2" xfId="51946"/>
    <cellStyle name="Standard 257 2 2 3 2 2 5 2 2 3" xfId="38710"/>
    <cellStyle name="Standard 257 2 2 3 2 2 5 2 3" xfId="18857"/>
    <cellStyle name="Standard 257 2 2 3 2 2 5 2 3 2" xfId="45329"/>
    <cellStyle name="Standard 257 2 2 3 2 2 5 2 4" xfId="29888"/>
    <cellStyle name="Standard 257 2 2 3 2 2 5 3" xfId="6358"/>
    <cellStyle name="Standard 257 2 2 3 2 2 5 3 2" xfId="10768"/>
    <cellStyle name="Standard 257 2 2 3 2 2 5 3 2 2" xfId="24004"/>
    <cellStyle name="Standard 257 2 2 3 2 2 5 3 2 2 2" xfId="50476"/>
    <cellStyle name="Standard 257 2 2 3 2 2 5 3 2 3" xfId="37240"/>
    <cellStyle name="Standard 257 2 2 3 2 2 5 3 3" xfId="17387"/>
    <cellStyle name="Standard 257 2 2 3 2 2 5 3 3 2" xfId="43859"/>
    <cellStyle name="Standard 257 2 2 3 2 2 5 3 4" xfId="32830"/>
    <cellStyle name="Standard 257 2 2 3 2 2 5 4" xfId="7826"/>
    <cellStyle name="Standard 257 2 2 3 2 2 5 4 2" xfId="21062"/>
    <cellStyle name="Standard 257 2 2 3 2 2 5 4 2 2" xfId="47534"/>
    <cellStyle name="Standard 257 2 2 3 2 2 5 4 3" xfId="34298"/>
    <cellStyle name="Standard 257 2 2 3 2 2 5 5" xfId="14445"/>
    <cellStyle name="Standard 257 2 2 3 2 2 5 5 2" xfId="40917"/>
    <cellStyle name="Standard 257 2 2 3 2 2 5 6" xfId="28418"/>
    <cellStyle name="Standard 257 2 2 3 2 2 6" xfId="2682"/>
    <cellStyle name="Standard 257 2 2 3 2 2 6 2" xfId="11504"/>
    <cellStyle name="Standard 257 2 2 3 2 2 6 2 2" xfId="24740"/>
    <cellStyle name="Standard 257 2 2 3 2 2 6 2 2 2" xfId="51212"/>
    <cellStyle name="Standard 257 2 2 3 2 2 6 2 3" xfId="37976"/>
    <cellStyle name="Standard 257 2 2 3 2 2 6 3" xfId="18123"/>
    <cellStyle name="Standard 257 2 2 3 2 2 6 3 2" xfId="44595"/>
    <cellStyle name="Standard 257 2 2 3 2 2 6 4" xfId="29154"/>
    <cellStyle name="Standard 257 2 2 3 2 2 7" xfId="4887"/>
    <cellStyle name="Standard 257 2 2 3 2 2 7 2" xfId="9297"/>
    <cellStyle name="Standard 257 2 2 3 2 2 7 2 2" xfId="22533"/>
    <cellStyle name="Standard 257 2 2 3 2 2 7 2 2 2" xfId="49005"/>
    <cellStyle name="Standard 257 2 2 3 2 2 7 2 3" xfId="35769"/>
    <cellStyle name="Standard 257 2 2 3 2 2 7 3" xfId="15916"/>
    <cellStyle name="Standard 257 2 2 3 2 2 7 3 2" xfId="42388"/>
    <cellStyle name="Standard 257 2 2 3 2 2 7 4" xfId="31359"/>
    <cellStyle name="Standard 257 2 2 3 2 2 8" xfId="7092"/>
    <cellStyle name="Standard 257 2 2 3 2 2 8 2" xfId="20328"/>
    <cellStyle name="Standard 257 2 2 3 2 2 8 2 2" xfId="46800"/>
    <cellStyle name="Standard 257 2 2 3 2 2 8 3" xfId="33564"/>
    <cellStyle name="Standard 257 2 2 3 2 2 9" xfId="13711"/>
    <cellStyle name="Standard 257 2 2 3 2 2 9 2" xfId="40183"/>
    <cellStyle name="Standard 257 2 2 3 2 3" xfId="527"/>
    <cellStyle name="Standard 257 2 2 3 2 3 2" xfId="916"/>
    <cellStyle name="Standard 257 2 2 3 2 3 2 2" xfId="1665"/>
    <cellStyle name="Standard 257 2 2 3 2 3 2 2 2" xfId="4608"/>
    <cellStyle name="Standard 257 2 2 3 2 3 2 2 2 2" xfId="13430"/>
    <cellStyle name="Standard 257 2 2 3 2 3 2 2 2 2 2" xfId="26666"/>
    <cellStyle name="Standard 257 2 2 3 2 3 2 2 2 2 2 2" xfId="53138"/>
    <cellStyle name="Standard 257 2 2 3 2 3 2 2 2 2 3" xfId="39902"/>
    <cellStyle name="Standard 257 2 2 3 2 3 2 2 2 3" xfId="20049"/>
    <cellStyle name="Standard 257 2 2 3 2 3 2 2 2 3 2" xfId="46521"/>
    <cellStyle name="Standard 257 2 2 3 2 3 2 2 2 4" xfId="31080"/>
    <cellStyle name="Standard 257 2 2 3 2 3 2 2 3" xfId="6079"/>
    <cellStyle name="Standard 257 2 2 3 2 3 2 2 3 2" xfId="10489"/>
    <cellStyle name="Standard 257 2 2 3 2 3 2 2 3 2 2" xfId="23725"/>
    <cellStyle name="Standard 257 2 2 3 2 3 2 2 3 2 2 2" xfId="50197"/>
    <cellStyle name="Standard 257 2 2 3 2 3 2 2 3 2 3" xfId="36961"/>
    <cellStyle name="Standard 257 2 2 3 2 3 2 2 3 3" xfId="17108"/>
    <cellStyle name="Standard 257 2 2 3 2 3 2 2 3 3 2" xfId="43580"/>
    <cellStyle name="Standard 257 2 2 3 2 3 2 2 3 4" xfId="32551"/>
    <cellStyle name="Standard 257 2 2 3 2 3 2 2 4" xfId="9018"/>
    <cellStyle name="Standard 257 2 2 3 2 3 2 2 4 2" xfId="22254"/>
    <cellStyle name="Standard 257 2 2 3 2 3 2 2 4 2 2" xfId="48726"/>
    <cellStyle name="Standard 257 2 2 3 2 3 2 2 4 3" xfId="35490"/>
    <cellStyle name="Standard 257 2 2 3 2 3 2 2 5" xfId="15637"/>
    <cellStyle name="Standard 257 2 2 3 2 3 2 2 5 2" xfId="42109"/>
    <cellStyle name="Standard 257 2 2 3 2 3 2 2 6" xfId="28139"/>
    <cellStyle name="Standard 257 2 2 3 2 3 2 3" xfId="2401"/>
    <cellStyle name="Standard 257 2 2 3 2 3 2 3 2" xfId="3872"/>
    <cellStyle name="Standard 257 2 2 3 2 3 2 3 2 2" xfId="12694"/>
    <cellStyle name="Standard 257 2 2 3 2 3 2 3 2 2 2" xfId="25930"/>
    <cellStyle name="Standard 257 2 2 3 2 3 2 3 2 2 2 2" xfId="52402"/>
    <cellStyle name="Standard 257 2 2 3 2 3 2 3 2 2 3" xfId="39166"/>
    <cellStyle name="Standard 257 2 2 3 2 3 2 3 2 3" xfId="19313"/>
    <cellStyle name="Standard 257 2 2 3 2 3 2 3 2 3 2" xfId="45785"/>
    <cellStyle name="Standard 257 2 2 3 2 3 2 3 2 4" xfId="30344"/>
    <cellStyle name="Standard 257 2 2 3 2 3 2 3 3" xfId="6814"/>
    <cellStyle name="Standard 257 2 2 3 2 3 2 3 3 2" xfId="11224"/>
    <cellStyle name="Standard 257 2 2 3 2 3 2 3 3 2 2" xfId="24460"/>
    <cellStyle name="Standard 257 2 2 3 2 3 2 3 3 2 2 2" xfId="50932"/>
    <cellStyle name="Standard 257 2 2 3 2 3 2 3 3 2 3" xfId="37696"/>
    <cellStyle name="Standard 257 2 2 3 2 3 2 3 3 3" xfId="17843"/>
    <cellStyle name="Standard 257 2 2 3 2 3 2 3 3 3 2" xfId="44315"/>
    <cellStyle name="Standard 257 2 2 3 2 3 2 3 3 4" xfId="33286"/>
    <cellStyle name="Standard 257 2 2 3 2 3 2 3 4" xfId="8282"/>
    <cellStyle name="Standard 257 2 2 3 2 3 2 3 4 2" xfId="21518"/>
    <cellStyle name="Standard 257 2 2 3 2 3 2 3 4 2 2" xfId="47990"/>
    <cellStyle name="Standard 257 2 2 3 2 3 2 3 4 3" xfId="34754"/>
    <cellStyle name="Standard 257 2 2 3 2 3 2 3 5" xfId="14901"/>
    <cellStyle name="Standard 257 2 2 3 2 3 2 3 5 2" xfId="41373"/>
    <cellStyle name="Standard 257 2 2 3 2 3 2 3 6" xfId="28874"/>
    <cellStyle name="Standard 257 2 2 3 2 3 2 4" xfId="3138"/>
    <cellStyle name="Standard 257 2 2 3 2 3 2 4 2" xfId="11960"/>
    <cellStyle name="Standard 257 2 2 3 2 3 2 4 2 2" xfId="25196"/>
    <cellStyle name="Standard 257 2 2 3 2 3 2 4 2 2 2" xfId="51668"/>
    <cellStyle name="Standard 257 2 2 3 2 3 2 4 2 3" xfId="38432"/>
    <cellStyle name="Standard 257 2 2 3 2 3 2 4 3" xfId="18579"/>
    <cellStyle name="Standard 257 2 2 3 2 3 2 4 3 2" xfId="45051"/>
    <cellStyle name="Standard 257 2 2 3 2 3 2 4 4" xfId="29610"/>
    <cellStyle name="Standard 257 2 2 3 2 3 2 5" xfId="5343"/>
    <cellStyle name="Standard 257 2 2 3 2 3 2 5 2" xfId="9753"/>
    <cellStyle name="Standard 257 2 2 3 2 3 2 5 2 2" xfId="22989"/>
    <cellStyle name="Standard 257 2 2 3 2 3 2 5 2 2 2" xfId="49461"/>
    <cellStyle name="Standard 257 2 2 3 2 3 2 5 2 3" xfId="36225"/>
    <cellStyle name="Standard 257 2 2 3 2 3 2 5 3" xfId="16372"/>
    <cellStyle name="Standard 257 2 2 3 2 3 2 5 3 2" xfId="42844"/>
    <cellStyle name="Standard 257 2 2 3 2 3 2 5 4" xfId="31815"/>
    <cellStyle name="Standard 257 2 2 3 2 3 2 6" xfId="7548"/>
    <cellStyle name="Standard 257 2 2 3 2 3 2 6 2" xfId="20784"/>
    <cellStyle name="Standard 257 2 2 3 2 3 2 6 2 2" xfId="47256"/>
    <cellStyle name="Standard 257 2 2 3 2 3 2 6 3" xfId="34020"/>
    <cellStyle name="Standard 257 2 2 3 2 3 2 7" xfId="14167"/>
    <cellStyle name="Standard 257 2 2 3 2 3 2 7 2" xfId="40639"/>
    <cellStyle name="Standard 257 2 2 3 2 3 2 8" xfId="27403"/>
    <cellStyle name="Standard 257 2 2 3 2 3 3" xfId="1299"/>
    <cellStyle name="Standard 257 2 2 3 2 3 3 2" xfId="4242"/>
    <cellStyle name="Standard 257 2 2 3 2 3 3 2 2" xfId="13064"/>
    <cellStyle name="Standard 257 2 2 3 2 3 3 2 2 2" xfId="26300"/>
    <cellStyle name="Standard 257 2 2 3 2 3 3 2 2 2 2" xfId="52772"/>
    <cellStyle name="Standard 257 2 2 3 2 3 3 2 2 3" xfId="39536"/>
    <cellStyle name="Standard 257 2 2 3 2 3 3 2 3" xfId="19683"/>
    <cellStyle name="Standard 257 2 2 3 2 3 3 2 3 2" xfId="46155"/>
    <cellStyle name="Standard 257 2 2 3 2 3 3 2 4" xfId="30714"/>
    <cellStyle name="Standard 257 2 2 3 2 3 3 3" xfId="5713"/>
    <cellStyle name="Standard 257 2 2 3 2 3 3 3 2" xfId="10123"/>
    <cellStyle name="Standard 257 2 2 3 2 3 3 3 2 2" xfId="23359"/>
    <cellStyle name="Standard 257 2 2 3 2 3 3 3 2 2 2" xfId="49831"/>
    <cellStyle name="Standard 257 2 2 3 2 3 3 3 2 3" xfId="36595"/>
    <cellStyle name="Standard 257 2 2 3 2 3 3 3 3" xfId="16742"/>
    <cellStyle name="Standard 257 2 2 3 2 3 3 3 3 2" xfId="43214"/>
    <cellStyle name="Standard 257 2 2 3 2 3 3 3 4" xfId="32185"/>
    <cellStyle name="Standard 257 2 2 3 2 3 3 4" xfId="8652"/>
    <cellStyle name="Standard 257 2 2 3 2 3 3 4 2" xfId="21888"/>
    <cellStyle name="Standard 257 2 2 3 2 3 3 4 2 2" xfId="48360"/>
    <cellStyle name="Standard 257 2 2 3 2 3 3 4 3" xfId="35124"/>
    <cellStyle name="Standard 257 2 2 3 2 3 3 5" xfId="15271"/>
    <cellStyle name="Standard 257 2 2 3 2 3 3 5 2" xfId="41743"/>
    <cellStyle name="Standard 257 2 2 3 2 3 3 6" xfId="27773"/>
    <cellStyle name="Standard 257 2 2 3 2 3 4" xfId="2035"/>
    <cellStyle name="Standard 257 2 2 3 2 3 4 2" xfId="3506"/>
    <cellStyle name="Standard 257 2 2 3 2 3 4 2 2" xfId="12328"/>
    <cellStyle name="Standard 257 2 2 3 2 3 4 2 2 2" xfId="25564"/>
    <cellStyle name="Standard 257 2 2 3 2 3 4 2 2 2 2" xfId="52036"/>
    <cellStyle name="Standard 257 2 2 3 2 3 4 2 2 3" xfId="38800"/>
    <cellStyle name="Standard 257 2 2 3 2 3 4 2 3" xfId="18947"/>
    <cellStyle name="Standard 257 2 2 3 2 3 4 2 3 2" xfId="45419"/>
    <cellStyle name="Standard 257 2 2 3 2 3 4 2 4" xfId="29978"/>
    <cellStyle name="Standard 257 2 2 3 2 3 4 3" xfId="6448"/>
    <cellStyle name="Standard 257 2 2 3 2 3 4 3 2" xfId="10858"/>
    <cellStyle name="Standard 257 2 2 3 2 3 4 3 2 2" xfId="24094"/>
    <cellStyle name="Standard 257 2 2 3 2 3 4 3 2 2 2" xfId="50566"/>
    <cellStyle name="Standard 257 2 2 3 2 3 4 3 2 3" xfId="37330"/>
    <cellStyle name="Standard 257 2 2 3 2 3 4 3 3" xfId="17477"/>
    <cellStyle name="Standard 257 2 2 3 2 3 4 3 3 2" xfId="43949"/>
    <cellStyle name="Standard 257 2 2 3 2 3 4 3 4" xfId="32920"/>
    <cellStyle name="Standard 257 2 2 3 2 3 4 4" xfId="7916"/>
    <cellStyle name="Standard 257 2 2 3 2 3 4 4 2" xfId="21152"/>
    <cellStyle name="Standard 257 2 2 3 2 3 4 4 2 2" xfId="47624"/>
    <cellStyle name="Standard 257 2 2 3 2 3 4 4 3" xfId="34388"/>
    <cellStyle name="Standard 257 2 2 3 2 3 4 5" xfId="14535"/>
    <cellStyle name="Standard 257 2 2 3 2 3 4 5 2" xfId="41007"/>
    <cellStyle name="Standard 257 2 2 3 2 3 4 6" xfId="28508"/>
    <cellStyle name="Standard 257 2 2 3 2 3 5" xfId="2772"/>
    <cellStyle name="Standard 257 2 2 3 2 3 5 2" xfId="11594"/>
    <cellStyle name="Standard 257 2 2 3 2 3 5 2 2" xfId="24830"/>
    <cellStyle name="Standard 257 2 2 3 2 3 5 2 2 2" xfId="51302"/>
    <cellStyle name="Standard 257 2 2 3 2 3 5 2 3" xfId="38066"/>
    <cellStyle name="Standard 257 2 2 3 2 3 5 3" xfId="18213"/>
    <cellStyle name="Standard 257 2 2 3 2 3 5 3 2" xfId="44685"/>
    <cellStyle name="Standard 257 2 2 3 2 3 5 4" xfId="29244"/>
    <cellStyle name="Standard 257 2 2 3 2 3 6" xfId="4977"/>
    <cellStyle name="Standard 257 2 2 3 2 3 6 2" xfId="9387"/>
    <cellStyle name="Standard 257 2 2 3 2 3 6 2 2" xfId="22623"/>
    <cellStyle name="Standard 257 2 2 3 2 3 6 2 2 2" xfId="49095"/>
    <cellStyle name="Standard 257 2 2 3 2 3 6 2 3" xfId="35859"/>
    <cellStyle name="Standard 257 2 2 3 2 3 6 3" xfId="16006"/>
    <cellStyle name="Standard 257 2 2 3 2 3 6 3 2" xfId="42478"/>
    <cellStyle name="Standard 257 2 2 3 2 3 6 4" xfId="31449"/>
    <cellStyle name="Standard 257 2 2 3 2 3 7" xfId="7182"/>
    <cellStyle name="Standard 257 2 2 3 2 3 7 2" xfId="20418"/>
    <cellStyle name="Standard 257 2 2 3 2 3 7 2 2" xfId="46890"/>
    <cellStyle name="Standard 257 2 2 3 2 3 7 3" xfId="33654"/>
    <cellStyle name="Standard 257 2 2 3 2 3 8" xfId="13801"/>
    <cellStyle name="Standard 257 2 2 3 2 3 8 2" xfId="40273"/>
    <cellStyle name="Standard 257 2 2 3 2 3 9" xfId="27037"/>
    <cellStyle name="Standard 257 2 2 3 2 4" xfId="744"/>
    <cellStyle name="Standard 257 2 2 3 2 4 2" xfId="1494"/>
    <cellStyle name="Standard 257 2 2 3 2 4 2 2" xfId="4437"/>
    <cellStyle name="Standard 257 2 2 3 2 4 2 2 2" xfId="13259"/>
    <cellStyle name="Standard 257 2 2 3 2 4 2 2 2 2" xfId="26495"/>
    <cellStyle name="Standard 257 2 2 3 2 4 2 2 2 2 2" xfId="52967"/>
    <cellStyle name="Standard 257 2 2 3 2 4 2 2 2 3" xfId="39731"/>
    <cellStyle name="Standard 257 2 2 3 2 4 2 2 3" xfId="19878"/>
    <cellStyle name="Standard 257 2 2 3 2 4 2 2 3 2" xfId="46350"/>
    <cellStyle name="Standard 257 2 2 3 2 4 2 2 4" xfId="30909"/>
    <cellStyle name="Standard 257 2 2 3 2 4 2 3" xfId="5908"/>
    <cellStyle name="Standard 257 2 2 3 2 4 2 3 2" xfId="10318"/>
    <cellStyle name="Standard 257 2 2 3 2 4 2 3 2 2" xfId="23554"/>
    <cellStyle name="Standard 257 2 2 3 2 4 2 3 2 2 2" xfId="50026"/>
    <cellStyle name="Standard 257 2 2 3 2 4 2 3 2 3" xfId="36790"/>
    <cellStyle name="Standard 257 2 2 3 2 4 2 3 3" xfId="16937"/>
    <cellStyle name="Standard 257 2 2 3 2 4 2 3 3 2" xfId="43409"/>
    <cellStyle name="Standard 257 2 2 3 2 4 2 3 4" xfId="32380"/>
    <cellStyle name="Standard 257 2 2 3 2 4 2 4" xfId="8847"/>
    <cellStyle name="Standard 257 2 2 3 2 4 2 4 2" xfId="22083"/>
    <cellStyle name="Standard 257 2 2 3 2 4 2 4 2 2" xfId="48555"/>
    <cellStyle name="Standard 257 2 2 3 2 4 2 4 3" xfId="35319"/>
    <cellStyle name="Standard 257 2 2 3 2 4 2 5" xfId="15466"/>
    <cellStyle name="Standard 257 2 2 3 2 4 2 5 2" xfId="41938"/>
    <cellStyle name="Standard 257 2 2 3 2 4 2 6" xfId="27968"/>
    <cellStyle name="Standard 257 2 2 3 2 4 3" xfId="2230"/>
    <cellStyle name="Standard 257 2 2 3 2 4 3 2" xfId="3701"/>
    <cellStyle name="Standard 257 2 2 3 2 4 3 2 2" xfId="12523"/>
    <cellStyle name="Standard 257 2 2 3 2 4 3 2 2 2" xfId="25759"/>
    <cellStyle name="Standard 257 2 2 3 2 4 3 2 2 2 2" xfId="52231"/>
    <cellStyle name="Standard 257 2 2 3 2 4 3 2 2 3" xfId="38995"/>
    <cellStyle name="Standard 257 2 2 3 2 4 3 2 3" xfId="19142"/>
    <cellStyle name="Standard 257 2 2 3 2 4 3 2 3 2" xfId="45614"/>
    <cellStyle name="Standard 257 2 2 3 2 4 3 2 4" xfId="30173"/>
    <cellStyle name="Standard 257 2 2 3 2 4 3 3" xfId="6643"/>
    <cellStyle name="Standard 257 2 2 3 2 4 3 3 2" xfId="11053"/>
    <cellStyle name="Standard 257 2 2 3 2 4 3 3 2 2" xfId="24289"/>
    <cellStyle name="Standard 257 2 2 3 2 4 3 3 2 2 2" xfId="50761"/>
    <cellStyle name="Standard 257 2 2 3 2 4 3 3 2 3" xfId="37525"/>
    <cellStyle name="Standard 257 2 2 3 2 4 3 3 3" xfId="17672"/>
    <cellStyle name="Standard 257 2 2 3 2 4 3 3 3 2" xfId="44144"/>
    <cellStyle name="Standard 257 2 2 3 2 4 3 3 4" xfId="33115"/>
    <cellStyle name="Standard 257 2 2 3 2 4 3 4" xfId="8111"/>
    <cellStyle name="Standard 257 2 2 3 2 4 3 4 2" xfId="21347"/>
    <cellStyle name="Standard 257 2 2 3 2 4 3 4 2 2" xfId="47819"/>
    <cellStyle name="Standard 257 2 2 3 2 4 3 4 3" xfId="34583"/>
    <cellStyle name="Standard 257 2 2 3 2 4 3 5" xfId="14730"/>
    <cellStyle name="Standard 257 2 2 3 2 4 3 5 2" xfId="41202"/>
    <cellStyle name="Standard 257 2 2 3 2 4 3 6" xfId="28703"/>
    <cellStyle name="Standard 257 2 2 3 2 4 4" xfId="2967"/>
    <cellStyle name="Standard 257 2 2 3 2 4 4 2" xfId="11789"/>
    <cellStyle name="Standard 257 2 2 3 2 4 4 2 2" xfId="25025"/>
    <cellStyle name="Standard 257 2 2 3 2 4 4 2 2 2" xfId="51497"/>
    <cellStyle name="Standard 257 2 2 3 2 4 4 2 3" xfId="38261"/>
    <cellStyle name="Standard 257 2 2 3 2 4 4 3" xfId="18408"/>
    <cellStyle name="Standard 257 2 2 3 2 4 4 3 2" xfId="44880"/>
    <cellStyle name="Standard 257 2 2 3 2 4 4 4" xfId="29439"/>
    <cellStyle name="Standard 257 2 2 3 2 4 5" xfId="5172"/>
    <cellStyle name="Standard 257 2 2 3 2 4 5 2" xfId="9582"/>
    <cellStyle name="Standard 257 2 2 3 2 4 5 2 2" xfId="22818"/>
    <cellStyle name="Standard 257 2 2 3 2 4 5 2 2 2" xfId="49290"/>
    <cellStyle name="Standard 257 2 2 3 2 4 5 2 3" xfId="36054"/>
    <cellStyle name="Standard 257 2 2 3 2 4 5 3" xfId="16201"/>
    <cellStyle name="Standard 257 2 2 3 2 4 5 3 2" xfId="42673"/>
    <cellStyle name="Standard 257 2 2 3 2 4 5 4" xfId="31644"/>
    <cellStyle name="Standard 257 2 2 3 2 4 6" xfId="7377"/>
    <cellStyle name="Standard 257 2 2 3 2 4 6 2" xfId="20613"/>
    <cellStyle name="Standard 257 2 2 3 2 4 6 2 2" xfId="47085"/>
    <cellStyle name="Standard 257 2 2 3 2 4 6 3" xfId="33849"/>
    <cellStyle name="Standard 257 2 2 3 2 4 7" xfId="13996"/>
    <cellStyle name="Standard 257 2 2 3 2 4 7 2" xfId="40468"/>
    <cellStyle name="Standard 257 2 2 3 2 4 8" xfId="27232"/>
    <cellStyle name="Standard 257 2 2 3 2 5" xfId="1128"/>
    <cellStyle name="Standard 257 2 2 3 2 5 2" xfId="4071"/>
    <cellStyle name="Standard 257 2 2 3 2 5 2 2" xfId="12893"/>
    <cellStyle name="Standard 257 2 2 3 2 5 2 2 2" xfId="26129"/>
    <cellStyle name="Standard 257 2 2 3 2 5 2 2 2 2" xfId="52601"/>
    <cellStyle name="Standard 257 2 2 3 2 5 2 2 3" xfId="39365"/>
    <cellStyle name="Standard 257 2 2 3 2 5 2 3" xfId="19512"/>
    <cellStyle name="Standard 257 2 2 3 2 5 2 3 2" xfId="45984"/>
    <cellStyle name="Standard 257 2 2 3 2 5 2 4" xfId="30543"/>
    <cellStyle name="Standard 257 2 2 3 2 5 3" xfId="5542"/>
    <cellStyle name="Standard 257 2 2 3 2 5 3 2" xfId="9952"/>
    <cellStyle name="Standard 257 2 2 3 2 5 3 2 2" xfId="23188"/>
    <cellStyle name="Standard 257 2 2 3 2 5 3 2 2 2" xfId="49660"/>
    <cellStyle name="Standard 257 2 2 3 2 5 3 2 3" xfId="36424"/>
    <cellStyle name="Standard 257 2 2 3 2 5 3 3" xfId="16571"/>
    <cellStyle name="Standard 257 2 2 3 2 5 3 3 2" xfId="43043"/>
    <cellStyle name="Standard 257 2 2 3 2 5 3 4" xfId="32014"/>
    <cellStyle name="Standard 257 2 2 3 2 5 4" xfId="8481"/>
    <cellStyle name="Standard 257 2 2 3 2 5 4 2" xfId="21717"/>
    <cellStyle name="Standard 257 2 2 3 2 5 4 2 2" xfId="48189"/>
    <cellStyle name="Standard 257 2 2 3 2 5 4 3" xfId="34953"/>
    <cellStyle name="Standard 257 2 2 3 2 5 5" xfId="15100"/>
    <cellStyle name="Standard 257 2 2 3 2 5 5 2" xfId="41572"/>
    <cellStyle name="Standard 257 2 2 3 2 5 6" xfId="27602"/>
    <cellStyle name="Standard 257 2 2 3 2 6" xfId="1864"/>
    <cellStyle name="Standard 257 2 2 3 2 6 2" xfId="3335"/>
    <cellStyle name="Standard 257 2 2 3 2 6 2 2" xfId="12157"/>
    <cellStyle name="Standard 257 2 2 3 2 6 2 2 2" xfId="25393"/>
    <cellStyle name="Standard 257 2 2 3 2 6 2 2 2 2" xfId="51865"/>
    <cellStyle name="Standard 257 2 2 3 2 6 2 2 3" xfId="38629"/>
    <cellStyle name="Standard 257 2 2 3 2 6 2 3" xfId="18776"/>
    <cellStyle name="Standard 257 2 2 3 2 6 2 3 2" xfId="45248"/>
    <cellStyle name="Standard 257 2 2 3 2 6 2 4" xfId="29807"/>
    <cellStyle name="Standard 257 2 2 3 2 6 3" xfId="6277"/>
    <cellStyle name="Standard 257 2 2 3 2 6 3 2" xfId="10687"/>
    <cellStyle name="Standard 257 2 2 3 2 6 3 2 2" xfId="23923"/>
    <cellStyle name="Standard 257 2 2 3 2 6 3 2 2 2" xfId="50395"/>
    <cellStyle name="Standard 257 2 2 3 2 6 3 2 3" xfId="37159"/>
    <cellStyle name="Standard 257 2 2 3 2 6 3 3" xfId="17306"/>
    <cellStyle name="Standard 257 2 2 3 2 6 3 3 2" xfId="43778"/>
    <cellStyle name="Standard 257 2 2 3 2 6 3 4" xfId="32749"/>
    <cellStyle name="Standard 257 2 2 3 2 6 4" xfId="7745"/>
    <cellStyle name="Standard 257 2 2 3 2 6 4 2" xfId="20981"/>
    <cellStyle name="Standard 257 2 2 3 2 6 4 2 2" xfId="47453"/>
    <cellStyle name="Standard 257 2 2 3 2 6 4 3" xfId="34217"/>
    <cellStyle name="Standard 257 2 2 3 2 6 5" xfId="14364"/>
    <cellStyle name="Standard 257 2 2 3 2 6 5 2" xfId="40836"/>
    <cellStyle name="Standard 257 2 2 3 2 6 6" xfId="28337"/>
    <cellStyle name="Standard 257 2 2 3 2 7" xfId="2601"/>
    <cellStyle name="Standard 257 2 2 3 2 7 2" xfId="11423"/>
    <cellStyle name="Standard 257 2 2 3 2 7 2 2" xfId="24659"/>
    <cellStyle name="Standard 257 2 2 3 2 7 2 2 2" xfId="51131"/>
    <cellStyle name="Standard 257 2 2 3 2 7 2 3" xfId="37895"/>
    <cellStyle name="Standard 257 2 2 3 2 7 3" xfId="18042"/>
    <cellStyle name="Standard 257 2 2 3 2 7 3 2" xfId="44514"/>
    <cellStyle name="Standard 257 2 2 3 2 7 4" xfId="29073"/>
    <cellStyle name="Standard 257 2 2 3 2 8" xfId="4806"/>
    <cellStyle name="Standard 257 2 2 3 2 8 2" xfId="9216"/>
    <cellStyle name="Standard 257 2 2 3 2 8 2 2" xfId="22452"/>
    <cellStyle name="Standard 257 2 2 3 2 8 2 2 2" xfId="48924"/>
    <cellStyle name="Standard 257 2 2 3 2 8 2 3" xfId="35688"/>
    <cellStyle name="Standard 257 2 2 3 2 8 3" xfId="15835"/>
    <cellStyle name="Standard 257 2 2 3 2 8 3 2" xfId="42307"/>
    <cellStyle name="Standard 257 2 2 3 2 8 4" xfId="31278"/>
    <cellStyle name="Standard 257 2 2 3 2 9" xfId="7011"/>
    <cellStyle name="Standard 257 2 2 3 2 9 2" xfId="20247"/>
    <cellStyle name="Standard 257 2 2 3 2 9 2 2" xfId="46719"/>
    <cellStyle name="Standard 257 2 2 3 2 9 3" xfId="33483"/>
    <cellStyle name="Standard 257 2 2 3 3" xfId="392"/>
    <cellStyle name="Standard 257 2 2 3 3 10" xfId="26907"/>
    <cellStyle name="Standard 257 2 2 3 3 2" xfId="568"/>
    <cellStyle name="Standard 257 2 2 3 3 2 2" xfId="957"/>
    <cellStyle name="Standard 257 2 2 3 3 2 2 2" xfId="1706"/>
    <cellStyle name="Standard 257 2 2 3 3 2 2 2 2" xfId="4649"/>
    <cellStyle name="Standard 257 2 2 3 3 2 2 2 2 2" xfId="13471"/>
    <cellStyle name="Standard 257 2 2 3 3 2 2 2 2 2 2" xfId="26707"/>
    <cellStyle name="Standard 257 2 2 3 3 2 2 2 2 2 2 2" xfId="53179"/>
    <cellStyle name="Standard 257 2 2 3 3 2 2 2 2 2 3" xfId="39943"/>
    <cellStyle name="Standard 257 2 2 3 3 2 2 2 2 3" xfId="20090"/>
    <cellStyle name="Standard 257 2 2 3 3 2 2 2 2 3 2" xfId="46562"/>
    <cellStyle name="Standard 257 2 2 3 3 2 2 2 2 4" xfId="31121"/>
    <cellStyle name="Standard 257 2 2 3 3 2 2 2 3" xfId="6120"/>
    <cellStyle name="Standard 257 2 2 3 3 2 2 2 3 2" xfId="10530"/>
    <cellStyle name="Standard 257 2 2 3 3 2 2 2 3 2 2" xfId="23766"/>
    <cellStyle name="Standard 257 2 2 3 3 2 2 2 3 2 2 2" xfId="50238"/>
    <cellStyle name="Standard 257 2 2 3 3 2 2 2 3 2 3" xfId="37002"/>
    <cellStyle name="Standard 257 2 2 3 3 2 2 2 3 3" xfId="17149"/>
    <cellStyle name="Standard 257 2 2 3 3 2 2 2 3 3 2" xfId="43621"/>
    <cellStyle name="Standard 257 2 2 3 3 2 2 2 3 4" xfId="32592"/>
    <cellStyle name="Standard 257 2 2 3 3 2 2 2 4" xfId="9059"/>
    <cellStyle name="Standard 257 2 2 3 3 2 2 2 4 2" xfId="22295"/>
    <cellStyle name="Standard 257 2 2 3 3 2 2 2 4 2 2" xfId="48767"/>
    <cellStyle name="Standard 257 2 2 3 3 2 2 2 4 3" xfId="35531"/>
    <cellStyle name="Standard 257 2 2 3 3 2 2 2 5" xfId="15678"/>
    <cellStyle name="Standard 257 2 2 3 3 2 2 2 5 2" xfId="42150"/>
    <cellStyle name="Standard 257 2 2 3 3 2 2 2 6" xfId="28180"/>
    <cellStyle name="Standard 257 2 2 3 3 2 2 3" xfId="2442"/>
    <cellStyle name="Standard 257 2 2 3 3 2 2 3 2" xfId="3913"/>
    <cellStyle name="Standard 257 2 2 3 3 2 2 3 2 2" xfId="12735"/>
    <cellStyle name="Standard 257 2 2 3 3 2 2 3 2 2 2" xfId="25971"/>
    <cellStyle name="Standard 257 2 2 3 3 2 2 3 2 2 2 2" xfId="52443"/>
    <cellStyle name="Standard 257 2 2 3 3 2 2 3 2 2 3" xfId="39207"/>
    <cellStyle name="Standard 257 2 2 3 3 2 2 3 2 3" xfId="19354"/>
    <cellStyle name="Standard 257 2 2 3 3 2 2 3 2 3 2" xfId="45826"/>
    <cellStyle name="Standard 257 2 2 3 3 2 2 3 2 4" xfId="30385"/>
    <cellStyle name="Standard 257 2 2 3 3 2 2 3 3" xfId="6855"/>
    <cellStyle name="Standard 257 2 2 3 3 2 2 3 3 2" xfId="11265"/>
    <cellStyle name="Standard 257 2 2 3 3 2 2 3 3 2 2" xfId="24501"/>
    <cellStyle name="Standard 257 2 2 3 3 2 2 3 3 2 2 2" xfId="50973"/>
    <cellStyle name="Standard 257 2 2 3 3 2 2 3 3 2 3" xfId="37737"/>
    <cellStyle name="Standard 257 2 2 3 3 2 2 3 3 3" xfId="17884"/>
    <cellStyle name="Standard 257 2 2 3 3 2 2 3 3 3 2" xfId="44356"/>
    <cellStyle name="Standard 257 2 2 3 3 2 2 3 3 4" xfId="33327"/>
    <cellStyle name="Standard 257 2 2 3 3 2 2 3 4" xfId="8323"/>
    <cellStyle name="Standard 257 2 2 3 3 2 2 3 4 2" xfId="21559"/>
    <cellStyle name="Standard 257 2 2 3 3 2 2 3 4 2 2" xfId="48031"/>
    <cellStyle name="Standard 257 2 2 3 3 2 2 3 4 3" xfId="34795"/>
    <cellStyle name="Standard 257 2 2 3 3 2 2 3 5" xfId="14942"/>
    <cellStyle name="Standard 257 2 2 3 3 2 2 3 5 2" xfId="41414"/>
    <cellStyle name="Standard 257 2 2 3 3 2 2 3 6" xfId="28915"/>
    <cellStyle name="Standard 257 2 2 3 3 2 2 4" xfId="3179"/>
    <cellStyle name="Standard 257 2 2 3 3 2 2 4 2" xfId="12001"/>
    <cellStyle name="Standard 257 2 2 3 3 2 2 4 2 2" xfId="25237"/>
    <cellStyle name="Standard 257 2 2 3 3 2 2 4 2 2 2" xfId="51709"/>
    <cellStyle name="Standard 257 2 2 3 3 2 2 4 2 3" xfId="38473"/>
    <cellStyle name="Standard 257 2 2 3 3 2 2 4 3" xfId="18620"/>
    <cellStyle name="Standard 257 2 2 3 3 2 2 4 3 2" xfId="45092"/>
    <cellStyle name="Standard 257 2 2 3 3 2 2 4 4" xfId="29651"/>
    <cellStyle name="Standard 257 2 2 3 3 2 2 5" xfId="5384"/>
    <cellStyle name="Standard 257 2 2 3 3 2 2 5 2" xfId="9794"/>
    <cellStyle name="Standard 257 2 2 3 3 2 2 5 2 2" xfId="23030"/>
    <cellStyle name="Standard 257 2 2 3 3 2 2 5 2 2 2" xfId="49502"/>
    <cellStyle name="Standard 257 2 2 3 3 2 2 5 2 3" xfId="36266"/>
    <cellStyle name="Standard 257 2 2 3 3 2 2 5 3" xfId="16413"/>
    <cellStyle name="Standard 257 2 2 3 3 2 2 5 3 2" xfId="42885"/>
    <cellStyle name="Standard 257 2 2 3 3 2 2 5 4" xfId="31856"/>
    <cellStyle name="Standard 257 2 2 3 3 2 2 6" xfId="7589"/>
    <cellStyle name="Standard 257 2 2 3 3 2 2 6 2" xfId="20825"/>
    <cellStyle name="Standard 257 2 2 3 3 2 2 6 2 2" xfId="47297"/>
    <cellStyle name="Standard 257 2 2 3 3 2 2 6 3" xfId="34061"/>
    <cellStyle name="Standard 257 2 2 3 3 2 2 7" xfId="14208"/>
    <cellStyle name="Standard 257 2 2 3 3 2 2 7 2" xfId="40680"/>
    <cellStyle name="Standard 257 2 2 3 3 2 2 8" xfId="27444"/>
    <cellStyle name="Standard 257 2 2 3 3 2 3" xfId="1340"/>
    <cellStyle name="Standard 257 2 2 3 3 2 3 2" xfId="4283"/>
    <cellStyle name="Standard 257 2 2 3 3 2 3 2 2" xfId="13105"/>
    <cellStyle name="Standard 257 2 2 3 3 2 3 2 2 2" xfId="26341"/>
    <cellStyle name="Standard 257 2 2 3 3 2 3 2 2 2 2" xfId="52813"/>
    <cellStyle name="Standard 257 2 2 3 3 2 3 2 2 3" xfId="39577"/>
    <cellStyle name="Standard 257 2 2 3 3 2 3 2 3" xfId="19724"/>
    <cellStyle name="Standard 257 2 2 3 3 2 3 2 3 2" xfId="46196"/>
    <cellStyle name="Standard 257 2 2 3 3 2 3 2 4" xfId="30755"/>
    <cellStyle name="Standard 257 2 2 3 3 2 3 3" xfId="5754"/>
    <cellStyle name="Standard 257 2 2 3 3 2 3 3 2" xfId="10164"/>
    <cellStyle name="Standard 257 2 2 3 3 2 3 3 2 2" xfId="23400"/>
    <cellStyle name="Standard 257 2 2 3 3 2 3 3 2 2 2" xfId="49872"/>
    <cellStyle name="Standard 257 2 2 3 3 2 3 3 2 3" xfId="36636"/>
    <cellStyle name="Standard 257 2 2 3 3 2 3 3 3" xfId="16783"/>
    <cellStyle name="Standard 257 2 2 3 3 2 3 3 3 2" xfId="43255"/>
    <cellStyle name="Standard 257 2 2 3 3 2 3 3 4" xfId="32226"/>
    <cellStyle name="Standard 257 2 2 3 3 2 3 4" xfId="8693"/>
    <cellStyle name="Standard 257 2 2 3 3 2 3 4 2" xfId="21929"/>
    <cellStyle name="Standard 257 2 2 3 3 2 3 4 2 2" xfId="48401"/>
    <cellStyle name="Standard 257 2 2 3 3 2 3 4 3" xfId="35165"/>
    <cellStyle name="Standard 257 2 2 3 3 2 3 5" xfId="15312"/>
    <cellStyle name="Standard 257 2 2 3 3 2 3 5 2" xfId="41784"/>
    <cellStyle name="Standard 257 2 2 3 3 2 3 6" xfId="27814"/>
    <cellStyle name="Standard 257 2 2 3 3 2 4" xfId="2076"/>
    <cellStyle name="Standard 257 2 2 3 3 2 4 2" xfId="3547"/>
    <cellStyle name="Standard 257 2 2 3 3 2 4 2 2" xfId="12369"/>
    <cellStyle name="Standard 257 2 2 3 3 2 4 2 2 2" xfId="25605"/>
    <cellStyle name="Standard 257 2 2 3 3 2 4 2 2 2 2" xfId="52077"/>
    <cellStyle name="Standard 257 2 2 3 3 2 4 2 2 3" xfId="38841"/>
    <cellStyle name="Standard 257 2 2 3 3 2 4 2 3" xfId="18988"/>
    <cellStyle name="Standard 257 2 2 3 3 2 4 2 3 2" xfId="45460"/>
    <cellStyle name="Standard 257 2 2 3 3 2 4 2 4" xfId="30019"/>
    <cellStyle name="Standard 257 2 2 3 3 2 4 3" xfId="6489"/>
    <cellStyle name="Standard 257 2 2 3 3 2 4 3 2" xfId="10899"/>
    <cellStyle name="Standard 257 2 2 3 3 2 4 3 2 2" xfId="24135"/>
    <cellStyle name="Standard 257 2 2 3 3 2 4 3 2 2 2" xfId="50607"/>
    <cellStyle name="Standard 257 2 2 3 3 2 4 3 2 3" xfId="37371"/>
    <cellStyle name="Standard 257 2 2 3 3 2 4 3 3" xfId="17518"/>
    <cellStyle name="Standard 257 2 2 3 3 2 4 3 3 2" xfId="43990"/>
    <cellStyle name="Standard 257 2 2 3 3 2 4 3 4" xfId="32961"/>
    <cellStyle name="Standard 257 2 2 3 3 2 4 4" xfId="7957"/>
    <cellStyle name="Standard 257 2 2 3 3 2 4 4 2" xfId="21193"/>
    <cellStyle name="Standard 257 2 2 3 3 2 4 4 2 2" xfId="47665"/>
    <cellStyle name="Standard 257 2 2 3 3 2 4 4 3" xfId="34429"/>
    <cellStyle name="Standard 257 2 2 3 3 2 4 5" xfId="14576"/>
    <cellStyle name="Standard 257 2 2 3 3 2 4 5 2" xfId="41048"/>
    <cellStyle name="Standard 257 2 2 3 3 2 4 6" xfId="28549"/>
    <cellStyle name="Standard 257 2 2 3 3 2 5" xfId="2813"/>
    <cellStyle name="Standard 257 2 2 3 3 2 5 2" xfId="11635"/>
    <cellStyle name="Standard 257 2 2 3 3 2 5 2 2" xfId="24871"/>
    <cellStyle name="Standard 257 2 2 3 3 2 5 2 2 2" xfId="51343"/>
    <cellStyle name="Standard 257 2 2 3 3 2 5 2 3" xfId="38107"/>
    <cellStyle name="Standard 257 2 2 3 3 2 5 3" xfId="18254"/>
    <cellStyle name="Standard 257 2 2 3 3 2 5 3 2" xfId="44726"/>
    <cellStyle name="Standard 257 2 2 3 3 2 5 4" xfId="29285"/>
    <cellStyle name="Standard 257 2 2 3 3 2 6" xfId="5018"/>
    <cellStyle name="Standard 257 2 2 3 3 2 6 2" xfId="9428"/>
    <cellStyle name="Standard 257 2 2 3 3 2 6 2 2" xfId="22664"/>
    <cellStyle name="Standard 257 2 2 3 3 2 6 2 2 2" xfId="49136"/>
    <cellStyle name="Standard 257 2 2 3 3 2 6 2 3" xfId="35900"/>
    <cellStyle name="Standard 257 2 2 3 3 2 6 3" xfId="16047"/>
    <cellStyle name="Standard 257 2 2 3 3 2 6 3 2" xfId="42519"/>
    <cellStyle name="Standard 257 2 2 3 3 2 6 4" xfId="31490"/>
    <cellStyle name="Standard 257 2 2 3 3 2 7" xfId="7223"/>
    <cellStyle name="Standard 257 2 2 3 3 2 7 2" xfId="20459"/>
    <cellStyle name="Standard 257 2 2 3 3 2 7 2 2" xfId="46931"/>
    <cellStyle name="Standard 257 2 2 3 3 2 7 3" xfId="33695"/>
    <cellStyle name="Standard 257 2 2 3 3 2 8" xfId="13842"/>
    <cellStyle name="Standard 257 2 2 3 3 2 8 2" xfId="40314"/>
    <cellStyle name="Standard 257 2 2 3 3 2 9" xfId="27078"/>
    <cellStyle name="Standard 257 2 2 3 3 3" xfId="785"/>
    <cellStyle name="Standard 257 2 2 3 3 3 2" xfId="1535"/>
    <cellStyle name="Standard 257 2 2 3 3 3 2 2" xfId="4478"/>
    <cellStyle name="Standard 257 2 2 3 3 3 2 2 2" xfId="13300"/>
    <cellStyle name="Standard 257 2 2 3 3 3 2 2 2 2" xfId="26536"/>
    <cellStyle name="Standard 257 2 2 3 3 3 2 2 2 2 2" xfId="53008"/>
    <cellStyle name="Standard 257 2 2 3 3 3 2 2 2 3" xfId="39772"/>
    <cellStyle name="Standard 257 2 2 3 3 3 2 2 3" xfId="19919"/>
    <cellStyle name="Standard 257 2 2 3 3 3 2 2 3 2" xfId="46391"/>
    <cellStyle name="Standard 257 2 2 3 3 3 2 2 4" xfId="30950"/>
    <cellStyle name="Standard 257 2 2 3 3 3 2 3" xfId="5949"/>
    <cellStyle name="Standard 257 2 2 3 3 3 2 3 2" xfId="10359"/>
    <cellStyle name="Standard 257 2 2 3 3 3 2 3 2 2" xfId="23595"/>
    <cellStyle name="Standard 257 2 2 3 3 3 2 3 2 2 2" xfId="50067"/>
    <cellStyle name="Standard 257 2 2 3 3 3 2 3 2 3" xfId="36831"/>
    <cellStyle name="Standard 257 2 2 3 3 3 2 3 3" xfId="16978"/>
    <cellStyle name="Standard 257 2 2 3 3 3 2 3 3 2" xfId="43450"/>
    <cellStyle name="Standard 257 2 2 3 3 3 2 3 4" xfId="32421"/>
    <cellStyle name="Standard 257 2 2 3 3 3 2 4" xfId="8888"/>
    <cellStyle name="Standard 257 2 2 3 3 3 2 4 2" xfId="22124"/>
    <cellStyle name="Standard 257 2 2 3 3 3 2 4 2 2" xfId="48596"/>
    <cellStyle name="Standard 257 2 2 3 3 3 2 4 3" xfId="35360"/>
    <cellStyle name="Standard 257 2 2 3 3 3 2 5" xfId="15507"/>
    <cellStyle name="Standard 257 2 2 3 3 3 2 5 2" xfId="41979"/>
    <cellStyle name="Standard 257 2 2 3 3 3 2 6" xfId="28009"/>
    <cellStyle name="Standard 257 2 2 3 3 3 3" xfId="2271"/>
    <cellStyle name="Standard 257 2 2 3 3 3 3 2" xfId="3742"/>
    <cellStyle name="Standard 257 2 2 3 3 3 3 2 2" xfId="12564"/>
    <cellStyle name="Standard 257 2 2 3 3 3 3 2 2 2" xfId="25800"/>
    <cellStyle name="Standard 257 2 2 3 3 3 3 2 2 2 2" xfId="52272"/>
    <cellStyle name="Standard 257 2 2 3 3 3 3 2 2 3" xfId="39036"/>
    <cellStyle name="Standard 257 2 2 3 3 3 3 2 3" xfId="19183"/>
    <cellStyle name="Standard 257 2 2 3 3 3 3 2 3 2" xfId="45655"/>
    <cellStyle name="Standard 257 2 2 3 3 3 3 2 4" xfId="30214"/>
    <cellStyle name="Standard 257 2 2 3 3 3 3 3" xfId="6684"/>
    <cellStyle name="Standard 257 2 2 3 3 3 3 3 2" xfId="11094"/>
    <cellStyle name="Standard 257 2 2 3 3 3 3 3 2 2" xfId="24330"/>
    <cellStyle name="Standard 257 2 2 3 3 3 3 3 2 2 2" xfId="50802"/>
    <cellStyle name="Standard 257 2 2 3 3 3 3 3 2 3" xfId="37566"/>
    <cellStyle name="Standard 257 2 2 3 3 3 3 3 3" xfId="17713"/>
    <cellStyle name="Standard 257 2 2 3 3 3 3 3 3 2" xfId="44185"/>
    <cellStyle name="Standard 257 2 2 3 3 3 3 3 4" xfId="33156"/>
    <cellStyle name="Standard 257 2 2 3 3 3 3 4" xfId="8152"/>
    <cellStyle name="Standard 257 2 2 3 3 3 3 4 2" xfId="21388"/>
    <cellStyle name="Standard 257 2 2 3 3 3 3 4 2 2" xfId="47860"/>
    <cellStyle name="Standard 257 2 2 3 3 3 3 4 3" xfId="34624"/>
    <cellStyle name="Standard 257 2 2 3 3 3 3 5" xfId="14771"/>
    <cellStyle name="Standard 257 2 2 3 3 3 3 5 2" xfId="41243"/>
    <cellStyle name="Standard 257 2 2 3 3 3 3 6" xfId="28744"/>
    <cellStyle name="Standard 257 2 2 3 3 3 4" xfId="3008"/>
    <cellStyle name="Standard 257 2 2 3 3 3 4 2" xfId="11830"/>
    <cellStyle name="Standard 257 2 2 3 3 3 4 2 2" xfId="25066"/>
    <cellStyle name="Standard 257 2 2 3 3 3 4 2 2 2" xfId="51538"/>
    <cellStyle name="Standard 257 2 2 3 3 3 4 2 3" xfId="38302"/>
    <cellStyle name="Standard 257 2 2 3 3 3 4 3" xfId="18449"/>
    <cellStyle name="Standard 257 2 2 3 3 3 4 3 2" xfId="44921"/>
    <cellStyle name="Standard 257 2 2 3 3 3 4 4" xfId="29480"/>
    <cellStyle name="Standard 257 2 2 3 3 3 5" xfId="5213"/>
    <cellStyle name="Standard 257 2 2 3 3 3 5 2" xfId="9623"/>
    <cellStyle name="Standard 257 2 2 3 3 3 5 2 2" xfId="22859"/>
    <cellStyle name="Standard 257 2 2 3 3 3 5 2 2 2" xfId="49331"/>
    <cellStyle name="Standard 257 2 2 3 3 3 5 2 3" xfId="36095"/>
    <cellStyle name="Standard 257 2 2 3 3 3 5 3" xfId="16242"/>
    <cellStyle name="Standard 257 2 2 3 3 3 5 3 2" xfId="42714"/>
    <cellStyle name="Standard 257 2 2 3 3 3 5 4" xfId="31685"/>
    <cellStyle name="Standard 257 2 2 3 3 3 6" xfId="7418"/>
    <cellStyle name="Standard 257 2 2 3 3 3 6 2" xfId="20654"/>
    <cellStyle name="Standard 257 2 2 3 3 3 6 2 2" xfId="47126"/>
    <cellStyle name="Standard 257 2 2 3 3 3 6 3" xfId="33890"/>
    <cellStyle name="Standard 257 2 2 3 3 3 7" xfId="14037"/>
    <cellStyle name="Standard 257 2 2 3 3 3 7 2" xfId="40509"/>
    <cellStyle name="Standard 257 2 2 3 3 3 8" xfId="27273"/>
    <cellStyle name="Standard 257 2 2 3 3 4" xfId="1169"/>
    <cellStyle name="Standard 257 2 2 3 3 4 2" xfId="4112"/>
    <cellStyle name="Standard 257 2 2 3 3 4 2 2" xfId="12934"/>
    <cellStyle name="Standard 257 2 2 3 3 4 2 2 2" xfId="26170"/>
    <cellStyle name="Standard 257 2 2 3 3 4 2 2 2 2" xfId="52642"/>
    <cellStyle name="Standard 257 2 2 3 3 4 2 2 3" xfId="39406"/>
    <cellStyle name="Standard 257 2 2 3 3 4 2 3" xfId="19553"/>
    <cellStyle name="Standard 257 2 2 3 3 4 2 3 2" xfId="46025"/>
    <cellStyle name="Standard 257 2 2 3 3 4 2 4" xfId="30584"/>
    <cellStyle name="Standard 257 2 2 3 3 4 3" xfId="5583"/>
    <cellStyle name="Standard 257 2 2 3 3 4 3 2" xfId="9993"/>
    <cellStyle name="Standard 257 2 2 3 3 4 3 2 2" xfId="23229"/>
    <cellStyle name="Standard 257 2 2 3 3 4 3 2 2 2" xfId="49701"/>
    <cellStyle name="Standard 257 2 2 3 3 4 3 2 3" xfId="36465"/>
    <cellStyle name="Standard 257 2 2 3 3 4 3 3" xfId="16612"/>
    <cellStyle name="Standard 257 2 2 3 3 4 3 3 2" xfId="43084"/>
    <cellStyle name="Standard 257 2 2 3 3 4 3 4" xfId="32055"/>
    <cellStyle name="Standard 257 2 2 3 3 4 4" xfId="8522"/>
    <cellStyle name="Standard 257 2 2 3 3 4 4 2" xfId="21758"/>
    <cellStyle name="Standard 257 2 2 3 3 4 4 2 2" xfId="48230"/>
    <cellStyle name="Standard 257 2 2 3 3 4 4 3" xfId="34994"/>
    <cellStyle name="Standard 257 2 2 3 3 4 5" xfId="15141"/>
    <cellStyle name="Standard 257 2 2 3 3 4 5 2" xfId="41613"/>
    <cellStyle name="Standard 257 2 2 3 3 4 6" xfId="27643"/>
    <cellStyle name="Standard 257 2 2 3 3 5" xfId="1905"/>
    <cellStyle name="Standard 257 2 2 3 3 5 2" xfId="3376"/>
    <cellStyle name="Standard 257 2 2 3 3 5 2 2" xfId="12198"/>
    <cellStyle name="Standard 257 2 2 3 3 5 2 2 2" xfId="25434"/>
    <cellStyle name="Standard 257 2 2 3 3 5 2 2 2 2" xfId="51906"/>
    <cellStyle name="Standard 257 2 2 3 3 5 2 2 3" xfId="38670"/>
    <cellStyle name="Standard 257 2 2 3 3 5 2 3" xfId="18817"/>
    <cellStyle name="Standard 257 2 2 3 3 5 2 3 2" xfId="45289"/>
    <cellStyle name="Standard 257 2 2 3 3 5 2 4" xfId="29848"/>
    <cellStyle name="Standard 257 2 2 3 3 5 3" xfId="6318"/>
    <cellStyle name="Standard 257 2 2 3 3 5 3 2" xfId="10728"/>
    <cellStyle name="Standard 257 2 2 3 3 5 3 2 2" xfId="23964"/>
    <cellStyle name="Standard 257 2 2 3 3 5 3 2 2 2" xfId="50436"/>
    <cellStyle name="Standard 257 2 2 3 3 5 3 2 3" xfId="37200"/>
    <cellStyle name="Standard 257 2 2 3 3 5 3 3" xfId="17347"/>
    <cellStyle name="Standard 257 2 2 3 3 5 3 3 2" xfId="43819"/>
    <cellStyle name="Standard 257 2 2 3 3 5 3 4" xfId="32790"/>
    <cellStyle name="Standard 257 2 2 3 3 5 4" xfId="7786"/>
    <cellStyle name="Standard 257 2 2 3 3 5 4 2" xfId="21022"/>
    <cellStyle name="Standard 257 2 2 3 3 5 4 2 2" xfId="47494"/>
    <cellStyle name="Standard 257 2 2 3 3 5 4 3" xfId="34258"/>
    <cellStyle name="Standard 257 2 2 3 3 5 5" xfId="14405"/>
    <cellStyle name="Standard 257 2 2 3 3 5 5 2" xfId="40877"/>
    <cellStyle name="Standard 257 2 2 3 3 5 6" xfId="28378"/>
    <cellStyle name="Standard 257 2 2 3 3 6" xfId="2642"/>
    <cellStyle name="Standard 257 2 2 3 3 6 2" xfId="11464"/>
    <cellStyle name="Standard 257 2 2 3 3 6 2 2" xfId="24700"/>
    <cellStyle name="Standard 257 2 2 3 3 6 2 2 2" xfId="51172"/>
    <cellStyle name="Standard 257 2 2 3 3 6 2 3" xfId="37936"/>
    <cellStyle name="Standard 257 2 2 3 3 6 3" xfId="18083"/>
    <cellStyle name="Standard 257 2 2 3 3 6 3 2" xfId="44555"/>
    <cellStyle name="Standard 257 2 2 3 3 6 4" xfId="29114"/>
    <cellStyle name="Standard 257 2 2 3 3 7" xfId="4847"/>
    <cellStyle name="Standard 257 2 2 3 3 7 2" xfId="9257"/>
    <cellStyle name="Standard 257 2 2 3 3 7 2 2" xfId="22493"/>
    <cellStyle name="Standard 257 2 2 3 3 7 2 2 2" xfId="48965"/>
    <cellStyle name="Standard 257 2 2 3 3 7 2 3" xfId="35729"/>
    <cellStyle name="Standard 257 2 2 3 3 7 3" xfId="15876"/>
    <cellStyle name="Standard 257 2 2 3 3 7 3 2" xfId="42348"/>
    <cellStyle name="Standard 257 2 2 3 3 7 4" xfId="31319"/>
    <cellStyle name="Standard 257 2 2 3 3 8" xfId="7052"/>
    <cellStyle name="Standard 257 2 2 3 3 8 2" xfId="20288"/>
    <cellStyle name="Standard 257 2 2 3 3 8 2 2" xfId="46760"/>
    <cellStyle name="Standard 257 2 2 3 3 8 3" xfId="33524"/>
    <cellStyle name="Standard 257 2 2 3 3 9" xfId="13671"/>
    <cellStyle name="Standard 257 2 2 3 3 9 2" xfId="40143"/>
    <cellStyle name="Standard 257 2 2 3 4" xfId="485"/>
    <cellStyle name="Standard 257 2 2 3 4 2" xfId="875"/>
    <cellStyle name="Standard 257 2 2 3 4 2 2" xfId="1624"/>
    <cellStyle name="Standard 257 2 2 3 4 2 2 2" xfId="4567"/>
    <cellStyle name="Standard 257 2 2 3 4 2 2 2 2" xfId="13389"/>
    <cellStyle name="Standard 257 2 2 3 4 2 2 2 2 2" xfId="26625"/>
    <cellStyle name="Standard 257 2 2 3 4 2 2 2 2 2 2" xfId="53097"/>
    <cellStyle name="Standard 257 2 2 3 4 2 2 2 2 3" xfId="39861"/>
    <cellStyle name="Standard 257 2 2 3 4 2 2 2 3" xfId="20008"/>
    <cellStyle name="Standard 257 2 2 3 4 2 2 2 3 2" xfId="46480"/>
    <cellStyle name="Standard 257 2 2 3 4 2 2 2 4" xfId="31039"/>
    <cellStyle name="Standard 257 2 2 3 4 2 2 3" xfId="6038"/>
    <cellStyle name="Standard 257 2 2 3 4 2 2 3 2" xfId="10448"/>
    <cellStyle name="Standard 257 2 2 3 4 2 2 3 2 2" xfId="23684"/>
    <cellStyle name="Standard 257 2 2 3 4 2 2 3 2 2 2" xfId="50156"/>
    <cellStyle name="Standard 257 2 2 3 4 2 2 3 2 3" xfId="36920"/>
    <cellStyle name="Standard 257 2 2 3 4 2 2 3 3" xfId="17067"/>
    <cellStyle name="Standard 257 2 2 3 4 2 2 3 3 2" xfId="43539"/>
    <cellStyle name="Standard 257 2 2 3 4 2 2 3 4" xfId="32510"/>
    <cellStyle name="Standard 257 2 2 3 4 2 2 4" xfId="8977"/>
    <cellStyle name="Standard 257 2 2 3 4 2 2 4 2" xfId="22213"/>
    <cellStyle name="Standard 257 2 2 3 4 2 2 4 2 2" xfId="48685"/>
    <cellStyle name="Standard 257 2 2 3 4 2 2 4 3" xfId="35449"/>
    <cellStyle name="Standard 257 2 2 3 4 2 2 5" xfId="15596"/>
    <cellStyle name="Standard 257 2 2 3 4 2 2 5 2" xfId="42068"/>
    <cellStyle name="Standard 257 2 2 3 4 2 2 6" xfId="28098"/>
    <cellStyle name="Standard 257 2 2 3 4 2 3" xfId="2360"/>
    <cellStyle name="Standard 257 2 2 3 4 2 3 2" xfId="3831"/>
    <cellStyle name="Standard 257 2 2 3 4 2 3 2 2" xfId="12653"/>
    <cellStyle name="Standard 257 2 2 3 4 2 3 2 2 2" xfId="25889"/>
    <cellStyle name="Standard 257 2 2 3 4 2 3 2 2 2 2" xfId="52361"/>
    <cellStyle name="Standard 257 2 2 3 4 2 3 2 2 3" xfId="39125"/>
    <cellStyle name="Standard 257 2 2 3 4 2 3 2 3" xfId="19272"/>
    <cellStyle name="Standard 257 2 2 3 4 2 3 2 3 2" xfId="45744"/>
    <cellStyle name="Standard 257 2 2 3 4 2 3 2 4" xfId="30303"/>
    <cellStyle name="Standard 257 2 2 3 4 2 3 3" xfId="6773"/>
    <cellStyle name="Standard 257 2 2 3 4 2 3 3 2" xfId="11183"/>
    <cellStyle name="Standard 257 2 2 3 4 2 3 3 2 2" xfId="24419"/>
    <cellStyle name="Standard 257 2 2 3 4 2 3 3 2 2 2" xfId="50891"/>
    <cellStyle name="Standard 257 2 2 3 4 2 3 3 2 3" xfId="37655"/>
    <cellStyle name="Standard 257 2 2 3 4 2 3 3 3" xfId="17802"/>
    <cellStyle name="Standard 257 2 2 3 4 2 3 3 3 2" xfId="44274"/>
    <cellStyle name="Standard 257 2 2 3 4 2 3 3 4" xfId="33245"/>
    <cellStyle name="Standard 257 2 2 3 4 2 3 4" xfId="8241"/>
    <cellStyle name="Standard 257 2 2 3 4 2 3 4 2" xfId="21477"/>
    <cellStyle name="Standard 257 2 2 3 4 2 3 4 2 2" xfId="47949"/>
    <cellStyle name="Standard 257 2 2 3 4 2 3 4 3" xfId="34713"/>
    <cellStyle name="Standard 257 2 2 3 4 2 3 5" xfId="14860"/>
    <cellStyle name="Standard 257 2 2 3 4 2 3 5 2" xfId="41332"/>
    <cellStyle name="Standard 257 2 2 3 4 2 3 6" xfId="28833"/>
    <cellStyle name="Standard 257 2 2 3 4 2 4" xfId="3097"/>
    <cellStyle name="Standard 257 2 2 3 4 2 4 2" xfId="11919"/>
    <cellStyle name="Standard 257 2 2 3 4 2 4 2 2" xfId="25155"/>
    <cellStyle name="Standard 257 2 2 3 4 2 4 2 2 2" xfId="51627"/>
    <cellStyle name="Standard 257 2 2 3 4 2 4 2 3" xfId="38391"/>
    <cellStyle name="Standard 257 2 2 3 4 2 4 3" xfId="18538"/>
    <cellStyle name="Standard 257 2 2 3 4 2 4 3 2" xfId="45010"/>
    <cellStyle name="Standard 257 2 2 3 4 2 4 4" xfId="29569"/>
    <cellStyle name="Standard 257 2 2 3 4 2 5" xfId="5302"/>
    <cellStyle name="Standard 257 2 2 3 4 2 5 2" xfId="9712"/>
    <cellStyle name="Standard 257 2 2 3 4 2 5 2 2" xfId="22948"/>
    <cellStyle name="Standard 257 2 2 3 4 2 5 2 2 2" xfId="49420"/>
    <cellStyle name="Standard 257 2 2 3 4 2 5 2 3" xfId="36184"/>
    <cellStyle name="Standard 257 2 2 3 4 2 5 3" xfId="16331"/>
    <cellStyle name="Standard 257 2 2 3 4 2 5 3 2" xfId="42803"/>
    <cellStyle name="Standard 257 2 2 3 4 2 5 4" xfId="31774"/>
    <cellStyle name="Standard 257 2 2 3 4 2 6" xfId="7507"/>
    <cellStyle name="Standard 257 2 2 3 4 2 6 2" xfId="20743"/>
    <cellStyle name="Standard 257 2 2 3 4 2 6 2 2" xfId="47215"/>
    <cellStyle name="Standard 257 2 2 3 4 2 6 3" xfId="33979"/>
    <cellStyle name="Standard 257 2 2 3 4 2 7" xfId="14126"/>
    <cellStyle name="Standard 257 2 2 3 4 2 7 2" xfId="40598"/>
    <cellStyle name="Standard 257 2 2 3 4 2 8" xfId="27362"/>
    <cellStyle name="Standard 257 2 2 3 4 3" xfId="1258"/>
    <cellStyle name="Standard 257 2 2 3 4 3 2" xfId="4201"/>
    <cellStyle name="Standard 257 2 2 3 4 3 2 2" xfId="13023"/>
    <cellStyle name="Standard 257 2 2 3 4 3 2 2 2" xfId="26259"/>
    <cellStyle name="Standard 257 2 2 3 4 3 2 2 2 2" xfId="52731"/>
    <cellStyle name="Standard 257 2 2 3 4 3 2 2 3" xfId="39495"/>
    <cellStyle name="Standard 257 2 2 3 4 3 2 3" xfId="19642"/>
    <cellStyle name="Standard 257 2 2 3 4 3 2 3 2" xfId="46114"/>
    <cellStyle name="Standard 257 2 2 3 4 3 2 4" xfId="30673"/>
    <cellStyle name="Standard 257 2 2 3 4 3 3" xfId="5672"/>
    <cellStyle name="Standard 257 2 2 3 4 3 3 2" xfId="10082"/>
    <cellStyle name="Standard 257 2 2 3 4 3 3 2 2" xfId="23318"/>
    <cellStyle name="Standard 257 2 2 3 4 3 3 2 2 2" xfId="49790"/>
    <cellStyle name="Standard 257 2 2 3 4 3 3 2 3" xfId="36554"/>
    <cellStyle name="Standard 257 2 2 3 4 3 3 3" xfId="16701"/>
    <cellStyle name="Standard 257 2 2 3 4 3 3 3 2" xfId="43173"/>
    <cellStyle name="Standard 257 2 2 3 4 3 3 4" xfId="32144"/>
    <cellStyle name="Standard 257 2 2 3 4 3 4" xfId="8611"/>
    <cellStyle name="Standard 257 2 2 3 4 3 4 2" xfId="21847"/>
    <cellStyle name="Standard 257 2 2 3 4 3 4 2 2" xfId="48319"/>
    <cellStyle name="Standard 257 2 2 3 4 3 4 3" xfId="35083"/>
    <cellStyle name="Standard 257 2 2 3 4 3 5" xfId="15230"/>
    <cellStyle name="Standard 257 2 2 3 4 3 5 2" xfId="41702"/>
    <cellStyle name="Standard 257 2 2 3 4 3 6" xfId="27732"/>
    <cellStyle name="Standard 257 2 2 3 4 4" xfId="1994"/>
    <cellStyle name="Standard 257 2 2 3 4 4 2" xfId="3465"/>
    <cellStyle name="Standard 257 2 2 3 4 4 2 2" xfId="12287"/>
    <cellStyle name="Standard 257 2 2 3 4 4 2 2 2" xfId="25523"/>
    <cellStyle name="Standard 257 2 2 3 4 4 2 2 2 2" xfId="51995"/>
    <cellStyle name="Standard 257 2 2 3 4 4 2 2 3" xfId="38759"/>
    <cellStyle name="Standard 257 2 2 3 4 4 2 3" xfId="18906"/>
    <cellStyle name="Standard 257 2 2 3 4 4 2 3 2" xfId="45378"/>
    <cellStyle name="Standard 257 2 2 3 4 4 2 4" xfId="29937"/>
    <cellStyle name="Standard 257 2 2 3 4 4 3" xfId="6407"/>
    <cellStyle name="Standard 257 2 2 3 4 4 3 2" xfId="10817"/>
    <cellStyle name="Standard 257 2 2 3 4 4 3 2 2" xfId="24053"/>
    <cellStyle name="Standard 257 2 2 3 4 4 3 2 2 2" xfId="50525"/>
    <cellStyle name="Standard 257 2 2 3 4 4 3 2 3" xfId="37289"/>
    <cellStyle name="Standard 257 2 2 3 4 4 3 3" xfId="17436"/>
    <cellStyle name="Standard 257 2 2 3 4 4 3 3 2" xfId="43908"/>
    <cellStyle name="Standard 257 2 2 3 4 4 3 4" xfId="32879"/>
    <cellStyle name="Standard 257 2 2 3 4 4 4" xfId="7875"/>
    <cellStyle name="Standard 257 2 2 3 4 4 4 2" xfId="21111"/>
    <cellStyle name="Standard 257 2 2 3 4 4 4 2 2" xfId="47583"/>
    <cellStyle name="Standard 257 2 2 3 4 4 4 3" xfId="34347"/>
    <cellStyle name="Standard 257 2 2 3 4 4 5" xfId="14494"/>
    <cellStyle name="Standard 257 2 2 3 4 4 5 2" xfId="40966"/>
    <cellStyle name="Standard 257 2 2 3 4 4 6" xfId="28467"/>
    <cellStyle name="Standard 257 2 2 3 4 5" xfId="2731"/>
    <cellStyle name="Standard 257 2 2 3 4 5 2" xfId="11553"/>
    <cellStyle name="Standard 257 2 2 3 4 5 2 2" xfId="24789"/>
    <cellStyle name="Standard 257 2 2 3 4 5 2 2 2" xfId="51261"/>
    <cellStyle name="Standard 257 2 2 3 4 5 2 3" xfId="38025"/>
    <cellStyle name="Standard 257 2 2 3 4 5 3" xfId="18172"/>
    <cellStyle name="Standard 257 2 2 3 4 5 3 2" xfId="44644"/>
    <cellStyle name="Standard 257 2 2 3 4 5 4" xfId="29203"/>
    <cellStyle name="Standard 257 2 2 3 4 6" xfId="4936"/>
    <cellStyle name="Standard 257 2 2 3 4 6 2" xfId="9346"/>
    <cellStyle name="Standard 257 2 2 3 4 6 2 2" xfId="22582"/>
    <cellStyle name="Standard 257 2 2 3 4 6 2 2 2" xfId="49054"/>
    <cellStyle name="Standard 257 2 2 3 4 6 2 3" xfId="35818"/>
    <cellStyle name="Standard 257 2 2 3 4 6 3" xfId="15965"/>
    <cellStyle name="Standard 257 2 2 3 4 6 3 2" xfId="42437"/>
    <cellStyle name="Standard 257 2 2 3 4 6 4" xfId="31408"/>
    <cellStyle name="Standard 257 2 2 3 4 7" xfId="7141"/>
    <cellStyle name="Standard 257 2 2 3 4 7 2" xfId="20377"/>
    <cellStyle name="Standard 257 2 2 3 4 7 2 2" xfId="46849"/>
    <cellStyle name="Standard 257 2 2 3 4 7 3" xfId="33613"/>
    <cellStyle name="Standard 257 2 2 3 4 8" xfId="13760"/>
    <cellStyle name="Standard 257 2 2 3 4 8 2" xfId="40232"/>
    <cellStyle name="Standard 257 2 2 3 4 9" xfId="26996"/>
    <cellStyle name="Standard 257 2 2 3 5" xfId="475"/>
    <cellStyle name="Standard 257 2 2 3 5 2" xfId="865"/>
    <cellStyle name="Standard 257 2 2 3 5 2 2" xfId="1614"/>
    <cellStyle name="Standard 257 2 2 3 5 2 2 2" xfId="4557"/>
    <cellStyle name="Standard 257 2 2 3 5 2 2 2 2" xfId="13379"/>
    <cellStyle name="Standard 257 2 2 3 5 2 2 2 2 2" xfId="26615"/>
    <cellStyle name="Standard 257 2 2 3 5 2 2 2 2 2 2" xfId="53087"/>
    <cellStyle name="Standard 257 2 2 3 5 2 2 2 2 3" xfId="39851"/>
    <cellStyle name="Standard 257 2 2 3 5 2 2 2 3" xfId="19998"/>
    <cellStyle name="Standard 257 2 2 3 5 2 2 2 3 2" xfId="46470"/>
    <cellStyle name="Standard 257 2 2 3 5 2 2 2 4" xfId="31029"/>
    <cellStyle name="Standard 257 2 2 3 5 2 2 3" xfId="6028"/>
    <cellStyle name="Standard 257 2 2 3 5 2 2 3 2" xfId="10438"/>
    <cellStyle name="Standard 257 2 2 3 5 2 2 3 2 2" xfId="23674"/>
    <cellStyle name="Standard 257 2 2 3 5 2 2 3 2 2 2" xfId="50146"/>
    <cellStyle name="Standard 257 2 2 3 5 2 2 3 2 3" xfId="36910"/>
    <cellStyle name="Standard 257 2 2 3 5 2 2 3 3" xfId="17057"/>
    <cellStyle name="Standard 257 2 2 3 5 2 2 3 3 2" xfId="43529"/>
    <cellStyle name="Standard 257 2 2 3 5 2 2 3 4" xfId="32500"/>
    <cellStyle name="Standard 257 2 2 3 5 2 2 4" xfId="8967"/>
    <cellStyle name="Standard 257 2 2 3 5 2 2 4 2" xfId="22203"/>
    <cellStyle name="Standard 257 2 2 3 5 2 2 4 2 2" xfId="48675"/>
    <cellStyle name="Standard 257 2 2 3 5 2 2 4 3" xfId="35439"/>
    <cellStyle name="Standard 257 2 2 3 5 2 2 5" xfId="15586"/>
    <cellStyle name="Standard 257 2 2 3 5 2 2 5 2" xfId="42058"/>
    <cellStyle name="Standard 257 2 2 3 5 2 2 6" xfId="28088"/>
    <cellStyle name="Standard 257 2 2 3 5 2 3" xfId="2350"/>
    <cellStyle name="Standard 257 2 2 3 5 2 3 2" xfId="3821"/>
    <cellStyle name="Standard 257 2 2 3 5 2 3 2 2" xfId="12643"/>
    <cellStyle name="Standard 257 2 2 3 5 2 3 2 2 2" xfId="25879"/>
    <cellStyle name="Standard 257 2 2 3 5 2 3 2 2 2 2" xfId="52351"/>
    <cellStyle name="Standard 257 2 2 3 5 2 3 2 2 3" xfId="39115"/>
    <cellStyle name="Standard 257 2 2 3 5 2 3 2 3" xfId="19262"/>
    <cellStyle name="Standard 257 2 2 3 5 2 3 2 3 2" xfId="45734"/>
    <cellStyle name="Standard 257 2 2 3 5 2 3 2 4" xfId="30293"/>
    <cellStyle name="Standard 257 2 2 3 5 2 3 3" xfId="6763"/>
    <cellStyle name="Standard 257 2 2 3 5 2 3 3 2" xfId="11173"/>
    <cellStyle name="Standard 257 2 2 3 5 2 3 3 2 2" xfId="24409"/>
    <cellStyle name="Standard 257 2 2 3 5 2 3 3 2 2 2" xfId="50881"/>
    <cellStyle name="Standard 257 2 2 3 5 2 3 3 2 3" xfId="37645"/>
    <cellStyle name="Standard 257 2 2 3 5 2 3 3 3" xfId="17792"/>
    <cellStyle name="Standard 257 2 2 3 5 2 3 3 3 2" xfId="44264"/>
    <cellStyle name="Standard 257 2 2 3 5 2 3 3 4" xfId="33235"/>
    <cellStyle name="Standard 257 2 2 3 5 2 3 4" xfId="8231"/>
    <cellStyle name="Standard 257 2 2 3 5 2 3 4 2" xfId="21467"/>
    <cellStyle name="Standard 257 2 2 3 5 2 3 4 2 2" xfId="47939"/>
    <cellStyle name="Standard 257 2 2 3 5 2 3 4 3" xfId="34703"/>
    <cellStyle name="Standard 257 2 2 3 5 2 3 5" xfId="14850"/>
    <cellStyle name="Standard 257 2 2 3 5 2 3 5 2" xfId="41322"/>
    <cellStyle name="Standard 257 2 2 3 5 2 3 6" xfId="28823"/>
    <cellStyle name="Standard 257 2 2 3 5 2 4" xfId="3087"/>
    <cellStyle name="Standard 257 2 2 3 5 2 4 2" xfId="11909"/>
    <cellStyle name="Standard 257 2 2 3 5 2 4 2 2" xfId="25145"/>
    <cellStyle name="Standard 257 2 2 3 5 2 4 2 2 2" xfId="51617"/>
    <cellStyle name="Standard 257 2 2 3 5 2 4 2 3" xfId="38381"/>
    <cellStyle name="Standard 257 2 2 3 5 2 4 3" xfId="18528"/>
    <cellStyle name="Standard 257 2 2 3 5 2 4 3 2" xfId="45000"/>
    <cellStyle name="Standard 257 2 2 3 5 2 4 4" xfId="29559"/>
    <cellStyle name="Standard 257 2 2 3 5 2 5" xfId="5292"/>
    <cellStyle name="Standard 257 2 2 3 5 2 5 2" xfId="9702"/>
    <cellStyle name="Standard 257 2 2 3 5 2 5 2 2" xfId="22938"/>
    <cellStyle name="Standard 257 2 2 3 5 2 5 2 2 2" xfId="49410"/>
    <cellStyle name="Standard 257 2 2 3 5 2 5 2 3" xfId="36174"/>
    <cellStyle name="Standard 257 2 2 3 5 2 5 3" xfId="16321"/>
    <cellStyle name="Standard 257 2 2 3 5 2 5 3 2" xfId="42793"/>
    <cellStyle name="Standard 257 2 2 3 5 2 5 4" xfId="31764"/>
    <cellStyle name="Standard 257 2 2 3 5 2 6" xfId="7497"/>
    <cellStyle name="Standard 257 2 2 3 5 2 6 2" xfId="20733"/>
    <cellStyle name="Standard 257 2 2 3 5 2 6 2 2" xfId="47205"/>
    <cellStyle name="Standard 257 2 2 3 5 2 6 3" xfId="33969"/>
    <cellStyle name="Standard 257 2 2 3 5 2 7" xfId="14116"/>
    <cellStyle name="Standard 257 2 2 3 5 2 7 2" xfId="40588"/>
    <cellStyle name="Standard 257 2 2 3 5 2 8" xfId="27352"/>
    <cellStyle name="Standard 257 2 2 3 5 3" xfId="1248"/>
    <cellStyle name="Standard 257 2 2 3 5 3 2" xfId="4191"/>
    <cellStyle name="Standard 257 2 2 3 5 3 2 2" xfId="13013"/>
    <cellStyle name="Standard 257 2 2 3 5 3 2 2 2" xfId="26249"/>
    <cellStyle name="Standard 257 2 2 3 5 3 2 2 2 2" xfId="52721"/>
    <cellStyle name="Standard 257 2 2 3 5 3 2 2 3" xfId="39485"/>
    <cellStyle name="Standard 257 2 2 3 5 3 2 3" xfId="19632"/>
    <cellStyle name="Standard 257 2 2 3 5 3 2 3 2" xfId="46104"/>
    <cellStyle name="Standard 257 2 2 3 5 3 2 4" xfId="30663"/>
    <cellStyle name="Standard 257 2 2 3 5 3 3" xfId="5662"/>
    <cellStyle name="Standard 257 2 2 3 5 3 3 2" xfId="10072"/>
    <cellStyle name="Standard 257 2 2 3 5 3 3 2 2" xfId="23308"/>
    <cellStyle name="Standard 257 2 2 3 5 3 3 2 2 2" xfId="49780"/>
    <cellStyle name="Standard 257 2 2 3 5 3 3 2 3" xfId="36544"/>
    <cellStyle name="Standard 257 2 2 3 5 3 3 3" xfId="16691"/>
    <cellStyle name="Standard 257 2 2 3 5 3 3 3 2" xfId="43163"/>
    <cellStyle name="Standard 257 2 2 3 5 3 3 4" xfId="32134"/>
    <cellStyle name="Standard 257 2 2 3 5 3 4" xfId="8601"/>
    <cellStyle name="Standard 257 2 2 3 5 3 4 2" xfId="21837"/>
    <cellStyle name="Standard 257 2 2 3 5 3 4 2 2" xfId="48309"/>
    <cellStyle name="Standard 257 2 2 3 5 3 4 3" xfId="35073"/>
    <cellStyle name="Standard 257 2 2 3 5 3 5" xfId="15220"/>
    <cellStyle name="Standard 257 2 2 3 5 3 5 2" xfId="41692"/>
    <cellStyle name="Standard 257 2 2 3 5 3 6" xfId="27722"/>
    <cellStyle name="Standard 257 2 2 3 5 4" xfId="1984"/>
    <cellStyle name="Standard 257 2 2 3 5 4 2" xfId="3455"/>
    <cellStyle name="Standard 257 2 2 3 5 4 2 2" xfId="12277"/>
    <cellStyle name="Standard 257 2 2 3 5 4 2 2 2" xfId="25513"/>
    <cellStyle name="Standard 257 2 2 3 5 4 2 2 2 2" xfId="51985"/>
    <cellStyle name="Standard 257 2 2 3 5 4 2 2 3" xfId="38749"/>
    <cellStyle name="Standard 257 2 2 3 5 4 2 3" xfId="18896"/>
    <cellStyle name="Standard 257 2 2 3 5 4 2 3 2" xfId="45368"/>
    <cellStyle name="Standard 257 2 2 3 5 4 2 4" xfId="29927"/>
    <cellStyle name="Standard 257 2 2 3 5 4 3" xfId="6397"/>
    <cellStyle name="Standard 257 2 2 3 5 4 3 2" xfId="10807"/>
    <cellStyle name="Standard 257 2 2 3 5 4 3 2 2" xfId="24043"/>
    <cellStyle name="Standard 257 2 2 3 5 4 3 2 2 2" xfId="50515"/>
    <cellStyle name="Standard 257 2 2 3 5 4 3 2 3" xfId="37279"/>
    <cellStyle name="Standard 257 2 2 3 5 4 3 3" xfId="17426"/>
    <cellStyle name="Standard 257 2 2 3 5 4 3 3 2" xfId="43898"/>
    <cellStyle name="Standard 257 2 2 3 5 4 3 4" xfId="32869"/>
    <cellStyle name="Standard 257 2 2 3 5 4 4" xfId="7865"/>
    <cellStyle name="Standard 257 2 2 3 5 4 4 2" xfId="21101"/>
    <cellStyle name="Standard 257 2 2 3 5 4 4 2 2" xfId="47573"/>
    <cellStyle name="Standard 257 2 2 3 5 4 4 3" xfId="34337"/>
    <cellStyle name="Standard 257 2 2 3 5 4 5" xfId="14484"/>
    <cellStyle name="Standard 257 2 2 3 5 4 5 2" xfId="40956"/>
    <cellStyle name="Standard 257 2 2 3 5 4 6" xfId="28457"/>
    <cellStyle name="Standard 257 2 2 3 5 5" xfId="2721"/>
    <cellStyle name="Standard 257 2 2 3 5 5 2" xfId="11543"/>
    <cellStyle name="Standard 257 2 2 3 5 5 2 2" xfId="24779"/>
    <cellStyle name="Standard 257 2 2 3 5 5 2 2 2" xfId="51251"/>
    <cellStyle name="Standard 257 2 2 3 5 5 2 3" xfId="38015"/>
    <cellStyle name="Standard 257 2 2 3 5 5 3" xfId="18162"/>
    <cellStyle name="Standard 257 2 2 3 5 5 3 2" xfId="44634"/>
    <cellStyle name="Standard 257 2 2 3 5 5 4" xfId="29193"/>
    <cellStyle name="Standard 257 2 2 3 5 6" xfId="4926"/>
    <cellStyle name="Standard 257 2 2 3 5 6 2" xfId="9336"/>
    <cellStyle name="Standard 257 2 2 3 5 6 2 2" xfId="22572"/>
    <cellStyle name="Standard 257 2 2 3 5 6 2 2 2" xfId="49044"/>
    <cellStyle name="Standard 257 2 2 3 5 6 2 3" xfId="35808"/>
    <cellStyle name="Standard 257 2 2 3 5 6 3" xfId="15955"/>
    <cellStyle name="Standard 257 2 2 3 5 6 3 2" xfId="42427"/>
    <cellStyle name="Standard 257 2 2 3 5 6 4" xfId="31398"/>
    <cellStyle name="Standard 257 2 2 3 5 7" xfId="7131"/>
    <cellStyle name="Standard 257 2 2 3 5 7 2" xfId="20367"/>
    <cellStyle name="Standard 257 2 2 3 5 7 2 2" xfId="46839"/>
    <cellStyle name="Standard 257 2 2 3 5 7 3" xfId="33603"/>
    <cellStyle name="Standard 257 2 2 3 5 8" xfId="13750"/>
    <cellStyle name="Standard 257 2 2 3 5 8 2" xfId="40222"/>
    <cellStyle name="Standard 257 2 2 3 5 9" xfId="26986"/>
    <cellStyle name="Standard 257 2 2 3 6" xfId="704"/>
    <cellStyle name="Standard 257 2 2 3 6 2" xfId="1454"/>
    <cellStyle name="Standard 257 2 2 3 6 2 2" xfId="4397"/>
    <cellStyle name="Standard 257 2 2 3 6 2 2 2" xfId="13219"/>
    <cellStyle name="Standard 257 2 2 3 6 2 2 2 2" xfId="26455"/>
    <cellStyle name="Standard 257 2 2 3 6 2 2 2 2 2" xfId="52927"/>
    <cellStyle name="Standard 257 2 2 3 6 2 2 2 3" xfId="39691"/>
    <cellStyle name="Standard 257 2 2 3 6 2 2 3" xfId="19838"/>
    <cellStyle name="Standard 257 2 2 3 6 2 2 3 2" xfId="46310"/>
    <cellStyle name="Standard 257 2 2 3 6 2 2 4" xfId="30869"/>
    <cellStyle name="Standard 257 2 2 3 6 2 3" xfId="5868"/>
    <cellStyle name="Standard 257 2 2 3 6 2 3 2" xfId="10278"/>
    <cellStyle name="Standard 257 2 2 3 6 2 3 2 2" xfId="23514"/>
    <cellStyle name="Standard 257 2 2 3 6 2 3 2 2 2" xfId="49986"/>
    <cellStyle name="Standard 257 2 2 3 6 2 3 2 3" xfId="36750"/>
    <cellStyle name="Standard 257 2 2 3 6 2 3 3" xfId="16897"/>
    <cellStyle name="Standard 257 2 2 3 6 2 3 3 2" xfId="43369"/>
    <cellStyle name="Standard 257 2 2 3 6 2 3 4" xfId="32340"/>
    <cellStyle name="Standard 257 2 2 3 6 2 4" xfId="8807"/>
    <cellStyle name="Standard 257 2 2 3 6 2 4 2" xfId="22043"/>
    <cellStyle name="Standard 257 2 2 3 6 2 4 2 2" xfId="48515"/>
    <cellStyle name="Standard 257 2 2 3 6 2 4 3" xfId="35279"/>
    <cellStyle name="Standard 257 2 2 3 6 2 5" xfId="15426"/>
    <cellStyle name="Standard 257 2 2 3 6 2 5 2" xfId="41898"/>
    <cellStyle name="Standard 257 2 2 3 6 2 6" xfId="27928"/>
    <cellStyle name="Standard 257 2 2 3 6 3" xfId="2190"/>
    <cellStyle name="Standard 257 2 2 3 6 3 2" xfId="3661"/>
    <cellStyle name="Standard 257 2 2 3 6 3 2 2" xfId="12483"/>
    <cellStyle name="Standard 257 2 2 3 6 3 2 2 2" xfId="25719"/>
    <cellStyle name="Standard 257 2 2 3 6 3 2 2 2 2" xfId="52191"/>
    <cellStyle name="Standard 257 2 2 3 6 3 2 2 3" xfId="38955"/>
    <cellStyle name="Standard 257 2 2 3 6 3 2 3" xfId="19102"/>
    <cellStyle name="Standard 257 2 2 3 6 3 2 3 2" xfId="45574"/>
    <cellStyle name="Standard 257 2 2 3 6 3 2 4" xfId="30133"/>
    <cellStyle name="Standard 257 2 2 3 6 3 3" xfId="6603"/>
    <cellStyle name="Standard 257 2 2 3 6 3 3 2" xfId="11013"/>
    <cellStyle name="Standard 257 2 2 3 6 3 3 2 2" xfId="24249"/>
    <cellStyle name="Standard 257 2 2 3 6 3 3 2 2 2" xfId="50721"/>
    <cellStyle name="Standard 257 2 2 3 6 3 3 2 3" xfId="37485"/>
    <cellStyle name="Standard 257 2 2 3 6 3 3 3" xfId="17632"/>
    <cellStyle name="Standard 257 2 2 3 6 3 3 3 2" xfId="44104"/>
    <cellStyle name="Standard 257 2 2 3 6 3 3 4" xfId="33075"/>
    <cellStyle name="Standard 257 2 2 3 6 3 4" xfId="8071"/>
    <cellStyle name="Standard 257 2 2 3 6 3 4 2" xfId="21307"/>
    <cellStyle name="Standard 257 2 2 3 6 3 4 2 2" xfId="47779"/>
    <cellStyle name="Standard 257 2 2 3 6 3 4 3" xfId="34543"/>
    <cellStyle name="Standard 257 2 2 3 6 3 5" xfId="14690"/>
    <cellStyle name="Standard 257 2 2 3 6 3 5 2" xfId="41162"/>
    <cellStyle name="Standard 257 2 2 3 6 3 6" xfId="28663"/>
    <cellStyle name="Standard 257 2 2 3 6 4" xfId="2927"/>
    <cellStyle name="Standard 257 2 2 3 6 4 2" xfId="11749"/>
    <cellStyle name="Standard 257 2 2 3 6 4 2 2" xfId="24985"/>
    <cellStyle name="Standard 257 2 2 3 6 4 2 2 2" xfId="51457"/>
    <cellStyle name="Standard 257 2 2 3 6 4 2 3" xfId="38221"/>
    <cellStyle name="Standard 257 2 2 3 6 4 3" xfId="18368"/>
    <cellStyle name="Standard 257 2 2 3 6 4 3 2" xfId="44840"/>
    <cellStyle name="Standard 257 2 2 3 6 4 4" xfId="29399"/>
    <cellStyle name="Standard 257 2 2 3 6 5" xfId="5132"/>
    <cellStyle name="Standard 257 2 2 3 6 5 2" xfId="9542"/>
    <cellStyle name="Standard 257 2 2 3 6 5 2 2" xfId="22778"/>
    <cellStyle name="Standard 257 2 2 3 6 5 2 2 2" xfId="49250"/>
    <cellStyle name="Standard 257 2 2 3 6 5 2 3" xfId="36014"/>
    <cellStyle name="Standard 257 2 2 3 6 5 3" xfId="16161"/>
    <cellStyle name="Standard 257 2 2 3 6 5 3 2" xfId="42633"/>
    <cellStyle name="Standard 257 2 2 3 6 5 4" xfId="31604"/>
    <cellStyle name="Standard 257 2 2 3 6 6" xfId="7337"/>
    <cellStyle name="Standard 257 2 2 3 6 6 2" xfId="20573"/>
    <cellStyle name="Standard 257 2 2 3 6 6 2 2" xfId="47045"/>
    <cellStyle name="Standard 257 2 2 3 6 6 3" xfId="33809"/>
    <cellStyle name="Standard 257 2 2 3 6 7" xfId="13956"/>
    <cellStyle name="Standard 257 2 2 3 6 7 2" xfId="40428"/>
    <cellStyle name="Standard 257 2 2 3 6 8" xfId="27192"/>
    <cellStyle name="Standard 257 2 2 3 7" xfId="1088"/>
    <cellStyle name="Standard 257 2 2 3 7 2" xfId="4031"/>
    <cellStyle name="Standard 257 2 2 3 7 2 2" xfId="12853"/>
    <cellStyle name="Standard 257 2 2 3 7 2 2 2" xfId="26089"/>
    <cellStyle name="Standard 257 2 2 3 7 2 2 2 2" xfId="52561"/>
    <cellStyle name="Standard 257 2 2 3 7 2 2 3" xfId="39325"/>
    <cellStyle name="Standard 257 2 2 3 7 2 3" xfId="19472"/>
    <cellStyle name="Standard 257 2 2 3 7 2 3 2" xfId="45944"/>
    <cellStyle name="Standard 257 2 2 3 7 2 4" xfId="30503"/>
    <cellStyle name="Standard 257 2 2 3 7 3" xfId="5502"/>
    <cellStyle name="Standard 257 2 2 3 7 3 2" xfId="9912"/>
    <cellStyle name="Standard 257 2 2 3 7 3 2 2" xfId="23148"/>
    <cellStyle name="Standard 257 2 2 3 7 3 2 2 2" xfId="49620"/>
    <cellStyle name="Standard 257 2 2 3 7 3 2 3" xfId="36384"/>
    <cellStyle name="Standard 257 2 2 3 7 3 3" xfId="16531"/>
    <cellStyle name="Standard 257 2 2 3 7 3 3 2" xfId="43003"/>
    <cellStyle name="Standard 257 2 2 3 7 3 4" xfId="31974"/>
    <cellStyle name="Standard 257 2 2 3 7 4" xfId="8441"/>
    <cellStyle name="Standard 257 2 2 3 7 4 2" xfId="21677"/>
    <cellStyle name="Standard 257 2 2 3 7 4 2 2" xfId="48149"/>
    <cellStyle name="Standard 257 2 2 3 7 4 3" xfId="34913"/>
    <cellStyle name="Standard 257 2 2 3 7 5" xfId="15060"/>
    <cellStyle name="Standard 257 2 2 3 7 5 2" xfId="41532"/>
    <cellStyle name="Standard 257 2 2 3 7 6" xfId="27562"/>
    <cellStyle name="Standard 257 2 2 3 8" xfId="1824"/>
    <cellStyle name="Standard 257 2 2 3 8 2" xfId="3295"/>
    <cellStyle name="Standard 257 2 2 3 8 2 2" xfId="12117"/>
    <cellStyle name="Standard 257 2 2 3 8 2 2 2" xfId="25353"/>
    <cellStyle name="Standard 257 2 2 3 8 2 2 2 2" xfId="51825"/>
    <cellStyle name="Standard 257 2 2 3 8 2 2 3" xfId="38589"/>
    <cellStyle name="Standard 257 2 2 3 8 2 3" xfId="18736"/>
    <cellStyle name="Standard 257 2 2 3 8 2 3 2" xfId="45208"/>
    <cellStyle name="Standard 257 2 2 3 8 2 4" xfId="29767"/>
    <cellStyle name="Standard 257 2 2 3 8 3" xfId="6237"/>
    <cellStyle name="Standard 257 2 2 3 8 3 2" xfId="10647"/>
    <cellStyle name="Standard 257 2 2 3 8 3 2 2" xfId="23883"/>
    <cellStyle name="Standard 257 2 2 3 8 3 2 2 2" xfId="50355"/>
    <cellStyle name="Standard 257 2 2 3 8 3 2 3" xfId="37119"/>
    <cellStyle name="Standard 257 2 2 3 8 3 3" xfId="17266"/>
    <cellStyle name="Standard 257 2 2 3 8 3 3 2" xfId="43738"/>
    <cellStyle name="Standard 257 2 2 3 8 3 4" xfId="32709"/>
    <cellStyle name="Standard 257 2 2 3 8 4" xfId="7705"/>
    <cellStyle name="Standard 257 2 2 3 8 4 2" xfId="20941"/>
    <cellStyle name="Standard 257 2 2 3 8 4 2 2" xfId="47413"/>
    <cellStyle name="Standard 257 2 2 3 8 4 3" xfId="34177"/>
    <cellStyle name="Standard 257 2 2 3 8 5" xfId="14324"/>
    <cellStyle name="Standard 257 2 2 3 8 5 2" xfId="40796"/>
    <cellStyle name="Standard 257 2 2 3 8 6" xfId="28297"/>
    <cellStyle name="Standard 257 2 2 3 9" xfId="2561"/>
    <cellStyle name="Standard 257 2 2 3 9 2" xfId="11383"/>
    <cellStyle name="Standard 257 2 2 3 9 2 2" xfId="24619"/>
    <cellStyle name="Standard 257 2 2 3 9 2 2 2" xfId="51091"/>
    <cellStyle name="Standard 257 2 2 3 9 2 3" xfId="37855"/>
    <cellStyle name="Standard 257 2 2 3 9 3" xfId="18002"/>
    <cellStyle name="Standard 257 2 2 3 9 3 2" xfId="44474"/>
    <cellStyle name="Standard 257 2 2 3 9 4" xfId="29033"/>
    <cellStyle name="Standard 257 2 2 4" xfId="317"/>
    <cellStyle name="Standard 257 2 2 4 10" xfId="4784"/>
    <cellStyle name="Standard 257 2 2 4 10 2" xfId="9194"/>
    <cellStyle name="Standard 257 2 2 4 10 2 2" xfId="22430"/>
    <cellStyle name="Standard 257 2 2 4 10 2 2 2" xfId="48902"/>
    <cellStyle name="Standard 257 2 2 4 10 2 3" xfId="35666"/>
    <cellStyle name="Standard 257 2 2 4 10 3" xfId="15813"/>
    <cellStyle name="Standard 257 2 2 4 10 3 2" xfId="42285"/>
    <cellStyle name="Standard 257 2 2 4 10 4" xfId="31256"/>
    <cellStyle name="Standard 257 2 2 4 11" xfId="6989"/>
    <cellStyle name="Standard 257 2 2 4 11 2" xfId="20225"/>
    <cellStyle name="Standard 257 2 2 4 11 2 2" xfId="46697"/>
    <cellStyle name="Standard 257 2 2 4 11 3" xfId="33461"/>
    <cellStyle name="Standard 257 2 2 4 12" xfId="13608"/>
    <cellStyle name="Standard 257 2 2 4 12 2" xfId="40080"/>
    <cellStyle name="Standard 257 2 2 4 13" xfId="26844"/>
    <cellStyle name="Standard 257 2 2 4 2" xfId="362"/>
    <cellStyle name="Standard 257 2 2 4 2 10" xfId="13648"/>
    <cellStyle name="Standard 257 2 2 4 2 10 2" xfId="40120"/>
    <cellStyle name="Standard 257 2 2 4 2 11" xfId="26884"/>
    <cellStyle name="Standard 257 2 2 4 2 2" xfId="450"/>
    <cellStyle name="Standard 257 2 2 4 2 2 10" xfId="26965"/>
    <cellStyle name="Standard 257 2 2 4 2 2 2" xfId="626"/>
    <cellStyle name="Standard 257 2 2 4 2 2 2 2" xfId="1015"/>
    <cellStyle name="Standard 257 2 2 4 2 2 2 2 2" xfId="1764"/>
    <cellStyle name="Standard 257 2 2 4 2 2 2 2 2 2" xfId="4707"/>
    <cellStyle name="Standard 257 2 2 4 2 2 2 2 2 2 2" xfId="13529"/>
    <cellStyle name="Standard 257 2 2 4 2 2 2 2 2 2 2 2" xfId="26765"/>
    <cellStyle name="Standard 257 2 2 4 2 2 2 2 2 2 2 2 2" xfId="53237"/>
    <cellStyle name="Standard 257 2 2 4 2 2 2 2 2 2 2 3" xfId="40001"/>
    <cellStyle name="Standard 257 2 2 4 2 2 2 2 2 2 3" xfId="20148"/>
    <cellStyle name="Standard 257 2 2 4 2 2 2 2 2 2 3 2" xfId="46620"/>
    <cellStyle name="Standard 257 2 2 4 2 2 2 2 2 2 4" xfId="31179"/>
    <cellStyle name="Standard 257 2 2 4 2 2 2 2 2 3" xfId="6178"/>
    <cellStyle name="Standard 257 2 2 4 2 2 2 2 2 3 2" xfId="10588"/>
    <cellStyle name="Standard 257 2 2 4 2 2 2 2 2 3 2 2" xfId="23824"/>
    <cellStyle name="Standard 257 2 2 4 2 2 2 2 2 3 2 2 2" xfId="50296"/>
    <cellStyle name="Standard 257 2 2 4 2 2 2 2 2 3 2 3" xfId="37060"/>
    <cellStyle name="Standard 257 2 2 4 2 2 2 2 2 3 3" xfId="17207"/>
    <cellStyle name="Standard 257 2 2 4 2 2 2 2 2 3 3 2" xfId="43679"/>
    <cellStyle name="Standard 257 2 2 4 2 2 2 2 2 3 4" xfId="32650"/>
    <cellStyle name="Standard 257 2 2 4 2 2 2 2 2 4" xfId="9117"/>
    <cellStyle name="Standard 257 2 2 4 2 2 2 2 2 4 2" xfId="22353"/>
    <cellStyle name="Standard 257 2 2 4 2 2 2 2 2 4 2 2" xfId="48825"/>
    <cellStyle name="Standard 257 2 2 4 2 2 2 2 2 4 3" xfId="35589"/>
    <cellStyle name="Standard 257 2 2 4 2 2 2 2 2 5" xfId="15736"/>
    <cellStyle name="Standard 257 2 2 4 2 2 2 2 2 5 2" xfId="42208"/>
    <cellStyle name="Standard 257 2 2 4 2 2 2 2 2 6" xfId="28238"/>
    <cellStyle name="Standard 257 2 2 4 2 2 2 2 3" xfId="2500"/>
    <cellStyle name="Standard 257 2 2 4 2 2 2 2 3 2" xfId="3971"/>
    <cellStyle name="Standard 257 2 2 4 2 2 2 2 3 2 2" xfId="12793"/>
    <cellStyle name="Standard 257 2 2 4 2 2 2 2 3 2 2 2" xfId="26029"/>
    <cellStyle name="Standard 257 2 2 4 2 2 2 2 3 2 2 2 2" xfId="52501"/>
    <cellStyle name="Standard 257 2 2 4 2 2 2 2 3 2 2 3" xfId="39265"/>
    <cellStyle name="Standard 257 2 2 4 2 2 2 2 3 2 3" xfId="19412"/>
    <cellStyle name="Standard 257 2 2 4 2 2 2 2 3 2 3 2" xfId="45884"/>
    <cellStyle name="Standard 257 2 2 4 2 2 2 2 3 2 4" xfId="30443"/>
    <cellStyle name="Standard 257 2 2 4 2 2 2 2 3 3" xfId="6913"/>
    <cellStyle name="Standard 257 2 2 4 2 2 2 2 3 3 2" xfId="11323"/>
    <cellStyle name="Standard 257 2 2 4 2 2 2 2 3 3 2 2" xfId="24559"/>
    <cellStyle name="Standard 257 2 2 4 2 2 2 2 3 3 2 2 2" xfId="51031"/>
    <cellStyle name="Standard 257 2 2 4 2 2 2 2 3 3 2 3" xfId="37795"/>
    <cellStyle name="Standard 257 2 2 4 2 2 2 2 3 3 3" xfId="17942"/>
    <cellStyle name="Standard 257 2 2 4 2 2 2 2 3 3 3 2" xfId="44414"/>
    <cellStyle name="Standard 257 2 2 4 2 2 2 2 3 3 4" xfId="33385"/>
    <cellStyle name="Standard 257 2 2 4 2 2 2 2 3 4" xfId="8381"/>
    <cellStyle name="Standard 257 2 2 4 2 2 2 2 3 4 2" xfId="21617"/>
    <cellStyle name="Standard 257 2 2 4 2 2 2 2 3 4 2 2" xfId="48089"/>
    <cellStyle name="Standard 257 2 2 4 2 2 2 2 3 4 3" xfId="34853"/>
    <cellStyle name="Standard 257 2 2 4 2 2 2 2 3 5" xfId="15000"/>
    <cellStyle name="Standard 257 2 2 4 2 2 2 2 3 5 2" xfId="41472"/>
    <cellStyle name="Standard 257 2 2 4 2 2 2 2 3 6" xfId="28973"/>
    <cellStyle name="Standard 257 2 2 4 2 2 2 2 4" xfId="3237"/>
    <cellStyle name="Standard 257 2 2 4 2 2 2 2 4 2" xfId="12059"/>
    <cellStyle name="Standard 257 2 2 4 2 2 2 2 4 2 2" xfId="25295"/>
    <cellStyle name="Standard 257 2 2 4 2 2 2 2 4 2 2 2" xfId="51767"/>
    <cellStyle name="Standard 257 2 2 4 2 2 2 2 4 2 3" xfId="38531"/>
    <cellStyle name="Standard 257 2 2 4 2 2 2 2 4 3" xfId="18678"/>
    <cellStyle name="Standard 257 2 2 4 2 2 2 2 4 3 2" xfId="45150"/>
    <cellStyle name="Standard 257 2 2 4 2 2 2 2 4 4" xfId="29709"/>
    <cellStyle name="Standard 257 2 2 4 2 2 2 2 5" xfId="5442"/>
    <cellStyle name="Standard 257 2 2 4 2 2 2 2 5 2" xfId="9852"/>
    <cellStyle name="Standard 257 2 2 4 2 2 2 2 5 2 2" xfId="23088"/>
    <cellStyle name="Standard 257 2 2 4 2 2 2 2 5 2 2 2" xfId="49560"/>
    <cellStyle name="Standard 257 2 2 4 2 2 2 2 5 2 3" xfId="36324"/>
    <cellStyle name="Standard 257 2 2 4 2 2 2 2 5 3" xfId="16471"/>
    <cellStyle name="Standard 257 2 2 4 2 2 2 2 5 3 2" xfId="42943"/>
    <cellStyle name="Standard 257 2 2 4 2 2 2 2 5 4" xfId="31914"/>
    <cellStyle name="Standard 257 2 2 4 2 2 2 2 6" xfId="7647"/>
    <cellStyle name="Standard 257 2 2 4 2 2 2 2 6 2" xfId="20883"/>
    <cellStyle name="Standard 257 2 2 4 2 2 2 2 6 2 2" xfId="47355"/>
    <cellStyle name="Standard 257 2 2 4 2 2 2 2 6 3" xfId="34119"/>
    <cellStyle name="Standard 257 2 2 4 2 2 2 2 7" xfId="14266"/>
    <cellStyle name="Standard 257 2 2 4 2 2 2 2 7 2" xfId="40738"/>
    <cellStyle name="Standard 257 2 2 4 2 2 2 2 8" xfId="27502"/>
    <cellStyle name="Standard 257 2 2 4 2 2 2 3" xfId="1398"/>
    <cellStyle name="Standard 257 2 2 4 2 2 2 3 2" xfId="4341"/>
    <cellStyle name="Standard 257 2 2 4 2 2 2 3 2 2" xfId="13163"/>
    <cellStyle name="Standard 257 2 2 4 2 2 2 3 2 2 2" xfId="26399"/>
    <cellStyle name="Standard 257 2 2 4 2 2 2 3 2 2 2 2" xfId="52871"/>
    <cellStyle name="Standard 257 2 2 4 2 2 2 3 2 2 3" xfId="39635"/>
    <cellStyle name="Standard 257 2 2 4 2 2 2 3 2 3" xfId="19782"/>
    <cellStyle name="Standard 257 2 2 4 2 2 2 3 2 3 2" xfId="46254"/>
    <cellStyle name="Standard 257 2 2 4 2 2 2 3 2 4" xfId="30813"/>
    <cellStyle name="Standard 257 2 2 4 2 2 2 3 3" xfId="5812"/>
    <cellStyle name="Standard 257 2 2 4 2 2 2 3 3 2" xfId="10222"/>
    <cellStyle name="Standard 257 2 2 4 2 2 2 3 3 2 2" xfId="23458"/>
    <cellStyle name="Standard 257 2 2 4 2 2 2 3 3 2 2 2" xfId="49930"/>
    <cellStyle name="Standard 257 2 2 4 2 2 2 3 3 2 3" xfId="36694"/>
    <cellStyle name="Standard 257 2 2 4 2 2 2 3 3 3" xfId="16841"/>
    <cellStyle name="Standard 257 2 2 4 2 2 2 3 3 3 2" xfId="43313"/>
    <cellStyle name="Standard 257 2 2 4 2 2 2 3 3 4" xfId="32284"/>
    <cellStyle name="Standard 257 2 2 4 2 2 2 3 4" xfId="8751"/>
    <cellStyle name="Standard 257 2 2 4 2 2 2 3 4 2" xfId="21987"/>
    <cellStyle name="Standard 257 2 2 4 2 2 2 3 4 2 2" xfId="48459"/>
    <cellStyle name="Standard 257 2 2 4 2 2 2 3 4 3" xfId="35223"/>
    <cellStyle name="Standard 257 2 2 4 2 2 2 3 5" xfId="15370"/>
    <cellStyle name="Standard 257 2 2 4 2 2 2 3 5 2" xfId="41842"/>
    <cellStyle name="Standard 257 2 2 4 2 2 2 3 6" xfId="27872"/>
    <cellStyle name="Standard 257 2 2 4 2 2 2 4" xfId="2134"/>
    <cellStyle name="Standard 257 2 2 4 2 2 2 4 2" xfId="3605"/>
    <cellStyle name="Standard 257 2 2 4 2 2 2 4 2 2" xfId="12427"/>
    <cellStyle name="Standard 257 2 2 4 2 2 2 4 2 2 2" xfId="25663"/>
    <cellStyle name="Standard 257 2 2 4 2 2 2 4 2 2 2 2" xfId="52135"/>
    <cellStyle name="Standard 257 2 2 4 2 2 2 4 2 2 3" xfId="38899"/>
    <cellStyle name="Standard 257 2 2 4 2 2 2 4 2 3" xfId="19046"/>
    <cellStyle name="Standard 257 2 2 4 2 2 2 4 2 3 2" xfId="45518"/>
    <cellStyle name="Standard 257 2 2 4 2 2 2 4 2 4" xfId="30077"/>
    <cellStyle name="Standard 257 2 2 4 2 2 2 4 3" xfId="6547"/>
    <cellStyle name="Standard 257 2 2 4 2 2 2 4 3 2" xfId="10957"/>
    <cellStyle name="Standard 257 2 2 4 2 2 2 4 3 2 2" xfId="24193"/>
    <cellStyle name="Standard 257 2 2 4 2 2 2 4 3 2 2 2" xfId="50665"/>
    <cellStyle name="Standard 257 2 2 4 2 2 2 4 3 2 3" xfId="37429"/>
    <cellStyle name="Standard 257 2 2 4 2 2 2 4 3 3" xfId="17576"/>
    <cellStyle name="Standard 257 2 2 4 2 2 2 4 3 3 2" xfId="44048"/>
    <cellStyle name="Standard 257 2 2 4 2 2 2 4 3 4" xfId="33019"/>
    <cellStyle name="Standard 257 2 2 4 2 2 2 4 4" xfId="8015"/>
    <cellStyle name="Standard 257 2 2 4 2 2 2 4 4 2" xfId="21251"/>
    <cellStyle name="Standard 257 2 2 4 2 2 2 4 4 2 2" xfId="47723"/>
    <cellStyle name="Standard 257 2 2 4 2 2 2 4 4 3" xfId="34487"/>
    <cellStyle name="Standard 257 2 2 4 2 2 2 4 5" xfId="14634"/>
    <cellStyle name="Standard 257 2 2 4 2 2 2 4 5 2" xfId="41106"/>
    <cellStyle name="Standard 257 2 2 4 2 2 2 4 6" xfId="28607"/>
    <cellStyle name="Standard 257 2 2 4 2 2 2 5" xfId="2871"/>
    <cellStyle name="Standard 257 2 2 4 2 2 2 5 2" xfId="11693"/>
    <cellStyle name="Standard 257 2 2 4 2 2 2 5 2 2" xfId="24929"/>
    <cellStyle name="Standard 257 2 2 4 2 2 2 5 2 2 2" xfId="51401"/>
    <cellStyle name="Standard 257 2 2 4 2 2 2 5 2 3" xfId="38165"/>
    <cellStyle name="Standard 257 2 2 4 2 2 2 5 3" xfId="18312"/>
    <cellStyle name="Standard 257 2 2 4 2 2 2 5 3 2" xfId="44784"/>
    <cellStyle name="Standard 257 2 2 4 2 2 2 5 4" xfId="29343"/>
    <cellStyle name="Standard 257 2 2 4 2 2 2 6" xfId="5076"/>
    <cellStyle name="Standard 257 2 2 4 2 2 2 6 2" xfId="9486"/>
    <cellStyle name="Standard 257 2 2 4 2 2 2 6 2 2" xfId="22722"/>
    <cellStyle name="Standard 257 2 2 4 2 2 2 6 2 2 2" xfId="49194"/>
    <cellStyle name="Standard 257 2 2 4 2 2 2 6 2 3" xfId="35958"/>
    <cellStyle name="Standard 257 2 2 4 2 2 2 6 3" xfId="16105"/>
    <cellStyle name="Standard 257 2 2 4 2 2 2 6 3 2" xfId="42577"/>
    <cellStyle name="Standard 257 2 2 4 2 2 2 6 4" xfId="31548"/>
    <cellStyle name="Standard 257 2 2 4 2 2 2 7" xfId="7281"/>
    <cellStyle name="Standard 257 2 2 4 2 2 2 7 2" xfId="20517"/>
    <cellStyle name="Standard 257 2 2 4 2 2 2 7 2 2" xfId="46989"/>
    <cellStyle name="Standard 257 2 2 4 2 2 2 7 3" xfId="33753"/>
    <cellStyle name="Standard 257 2 2 4 2 2 2 8" xfId="13900"/>
    <cellStyle name="Standard 257 2 2 4 2 2 2 8 2" xfId="40372"/>
    <cellStyle name="Standard 257 2 2 4 2 2 2 9" xfId="27136"/>
    <cellStyle name="Standard 257 2 2 4 2 2 3" xfId="843"/>
    <cellStyle name="Standard 257 2 2 4 2 2 3 2" xfId="1593"/>
    <cellStyle name="Standard 257 2 2 4 2 2 3 2 2" xfId="4536"/>
    <cellStyle name="Standard 257 2 2 4 2 2 3 2 2 2" xfId="13358"/>
    <cellStyle name="Standard 257 2 2 4 2 2 3 2 2 2 2" xfId="26594"/>
    <cellStyle name="Standard 257 2 2 4 2 2 3 2 2 2 2 2" xfId="53066"/>
    <cellStyle name="Standard 257 2 2 4 2 2 3 2 2 2 3" xfId="39830"/>
    <cellStyle name="Standard 257 2 2 4 2 2 3 2 2 3" xfId="19977"/>
    <cellStyle name="Standard 257 2 2 4 2 2 3 2 2 3 2" xfId="46449"/>
    <cellStyle name="Standard 257 2 2 4 2 2 3 2 2 4" xfId="31008"/>
    <cellStyle name="Standard 257 2 2 4 2 2 3 2 3" xfId="6007"/>
    <cellStyle name="Standard 257 2 2 4 2 2 3 2 3 2" xfId="10417"/>
    <cellStyle name="Standard 257 2 2 4 2 2 3 2 3 2 2" xfId="23653"/>
    <cellStyle name="Standard 257 2 2 4 2 2 3 2 3 2 2 2" xfId="50125"/>
    <cellStyle name="Standard 257 2 2 4 2 2 3 2 3 2 3" xfId="36889"/>
    <cellStyle name="Standard 257 2 2 4 2 2 3 2 3 3" xfId="17036"/>
    <cellStyle name="Standard 257 2 2 4 2 2 3 2 3 3 2" xfId="43508"/>
    <cellStyle name="Standard 257 2 2 4 2 2 3 2 3 4" xfId="32479"/>
    <cellStyle name="Standard 257 2 2 4 2 2 3 2 4" xfId="8946"/>
    <cellStyle name="Standard 257 2 2 4 2 2 3 2 4 2" xfId="22182"/>
    <cellStyle name="Standard 257 2 2 4 2 2 3 2 4 2 2" xfId="48654"/>
    <cellStyle name="Standard 257 2 2 4 2 2 3 2 4 3" xfId="35418"/>
    <cellStyle name="Standard 257 2 2 4 2 2 3 2 5" xfId="15565"/>
    <cellStyle name="Standard 257 2 2 4 2 2 3 2 5 2" xfId="42037"/>
    <cellStyle name="Standard 257 2 2 4 2 2 3 2 6" xfId="28067"/>
    <cellStyle name="Standard 257 2 2 4 2 2 3 3" xfId="2329"/>
    <cellStyle name="Standard 257 2 2 4 2 2 3 3 2" xfId="3800"/>
    <cellStyle name="Standard 257 2 2 4 2 2 3 3 2 2" xfId="12622"/>
    <cellStyle name="Standard 257 2 2 4 2 2 3 3 2 2 2" xfId="25858"/>
    <cellStyle name="Standard 257 2 2 4 2 2 3 3 2 2 2 2" xfId="52330"/>
    <cellStyle name="Standard 257 2 2 4 2 2 3 3 2 2 3" xfId="39094"/>
    <cellStyle name="Standard 257 2 2 4 2 2 3 3 2 3" xfId="19241"/>
    <cellStyle name="Standard 257 2 2 4 2 2 3 3 2 3 2" xfId="45713"/>
    <cellStyle name="Standard 257 2 2 4 2 2 3 3 2 4" xfId="30272"/>
    <cellStyle name="Standard 257 2 2 4 2 2 3 3 3" xfId="6742"/>
    <cellStyle name="Standard 257 2 2 4 2 2 3 3 3 2" xfId="11152"/>
    <cellStyle name="Standard 257 2 2 4 2 2 3 3 3 2 2" xfId="24388"/>
    <cellStyle name="Standard 257 2 2 4 2 2 3 3 3 2 2 2" xfId="50860"/>
    <cellStyle name="Standard 257 2 2 4 2 2 3 3 3 2 3" xfId="37624"/>
    <cellStyle name="Standard 257 2 2 4 2 2 3 3 3 3" xfId="17771"/>
    <cellStyle name="Standard 257 2 2 4 2 2 3 3 3 3 2" xfId="44243"/>
    <cellStyle name="Standard 257 2 2 4 2 2 3 3 3 4" xfId="33214"/>
    <cellStyle name="Standard 257 2 2 4 2 2 3 3 4" xfId="8210"/>
    <cellStyle name="Standard 257 2 2 4 2 2 3 3 4 2" xfId="21446"/>
    <cellStyle name="Standard 257 2 2 4 2 2 3 3 4 2 2" xfId="47918"/>
    <cellStyle name="Standard 257 2 2 4 2 2 3 3 4 3" xfId="34682"/>
    <cellStyle name="Standard 257 2 2 4 2 2 3 3 5" xfId="14829"/>
    <cellStyle name="Standard 257 2 2 4 2 2 3 3 5 2" xfId="41301"/>
    <cellStyle name="Standard 257 2 2 4 2 2 3 3 6" xfId="28802"/>
    <cellStyle name="Standard 257 2 2 4 2 2 3 4" xfId="3066"/>
    <cellStyle name="Standard 257 2 2 4 2 2 3 4 2" xfId="11888"/>
    <cellStyle name="Standard 257 2 2 4 2 2 3 4 2 2" xfId="25124"/>
    <cellStyle name="Standard 257 2 2 4 2 2 3 4 2 2 2" xfId="51596"/>
    <cellStyle name="Standard 257 2 2 4 2 2 3 4 2 3" xfId="38360"/>
    <cellStyle name="Standard 257 2 2 4 2 2 3 4 3" xfId="18507"/>
    <cellStyle name="Standard 257 2 2 4 2 2 3 4 3 2" xfId="44979"/>
    <cellStyle name="Standard 257 2 2 4 2 2 3 4 4" xfId="29538"/>
    <cellStyle name="Standard 257 2 2 4 2 2 3 5" xfId="5271"/>
    <cellStyle name="Standard 257 2 2 4 2 2 3 5 2" xfId="9681"/>
    <cellStyle name="Standard 257 2 2 4 2 2 3 5 2 2" xfId="22917"/>
    <cellStyle name="Standard 257 2 2 4 2 2 3 5 2 2 2" xfId="49389"/>
    <cellStyle name="Standard 257 2 2 4 2 2 3 5 2 3" xfId="36153"/>
    <cellStyle name="Standard 257 2 2 4 2 2 3 5 3" xfId="16300"/>
    <cellStyle name="Standard 257 2 2 4 2 2 3 5 3 2" xfId="42772"/>
    <cellStyle name="Standard 257 2 2 4 2 2 3 5 4" xfId="31743"/>
    <cellStyle name="Standard 257 2 2 4 2 2 3 6" xfId="7476"/>
    <cellStyle name="Standard 257 2 2 4 2 2 3 6 2" xfId="20712"/>
    <cellStyle name="Standard 257 2 2 4 2 2 3 6 2 2" xfId="47184"/>
    <cellStyle name="Standard 257 2 2 4 2 2 3 6 3" xfId="33948"/>
    <cellStyle name="Standard 257 2 2 4 2 2 3 7" xfId="14095"/>
    <cellStyle name="Standard 257 2 2 4 2 2 3 7 2" xfId="40567"/>
    <cellStyle name="Standard 257 2 2 4 2 2 3 8" xfId="27331"/>
    <cellStyle name="Standard 257 2 2 4 2 2 4" xfId="1227"/>
    <cellStyle name="Standard 257 2 2 4 2 2 4 2" xfId="4170"/>
    <cellStyle name="Standard 257 2 2 4 2 2 4 2 2" xfId="12992"/>
    <cellStyle name="Standard 257 2 2 4 2 2 4 2 2 2" xfId="26228"/>
    <cellStyle name="Standard 257 2 2 4 2 2 4 2 2 2 2" xfId="52700"/>
    <cellStyle name="Standard 257 2 2 4 2 2 4 2 2 3" xfId="39464"/>
    <cellStyle name="Standard 257 2 2 4 2 2 4 2 3" xfId="19611"/>
    <cellStyle name="Standard 257 2 2 4 2 2 4 2 3 2" xfId="46083"/>
    <cellStyle name="Standard 257 2 2 4 2 2 4 2 4" xfId="30642"/>
    <cellStyle name="Standard 257 2 2 4 2 2 4 3" xfId="5641"/>
    <cellStyle name="Standard 257 2 2 4 2 2 4 3 2" xfId="10051"/>
    <cellStyle name="Standard 257 2 2 4 2 2 4 3 2 2" xfId="23287"/>
    <cellStyle name="Standard 257 2 2 4 2 2 4 3 2 2 2" xfId="49759"/>
    <cellStyle name="Standard 257 2 2 4 2 2 4 3 2 3" xfId="36523"/>
    <cellStyle name="Standard 257 2 2 4 2 2 4 3 3" xfId="16670"/>
    <cellStyle name="Standard 257 2 2 4 2 2 4 3 3 2" xfId="43142"/>
    <cellStyle name="Standard 257 2 2 4 2 2 4 3 4" xfId="32113"/>
    <cellStyle name="Standard 257 2 2 4 2 2 4 4" xfId="8580"/>
    <cellStyle name="Standard 257 2 2 4 2 2 4 4 2" xfId="21816"/>
    <cellStyle name="Standard 257 2 2 4 2 2 4 4 2 2" xfId="48288"/>
    <cellStyle name="Standard 257 2 2 4 2 2 4 4 3" xfId="35052"/>
    <cellStyle name="Standard 257 2 2 4 2 2 4 5" xfId="15199"/>
    <cellStyle name="Standard 257 2 2 4 2 2 4 5 2" xfId="41671"/>
    <cellStyle name="Standard 257 2 2 4 2 2 4 6" xfId="27701"/>
    <cellStyle name="Standard 257 2 2 4 2 2 5" xfId="1963"/>
    <cellStyle name="Standard 257 2 2 4 2 2 5 2" xfId="3434"/>
    <cellStyle name="Standard 257 2 2 4 2 2 5 2 2" xfId="12256"/>
    <cellStyle name="Standard 257 2 2 4 2 2 5 2 2 2" xfId="25492"/>
    <cellStyle name="Standard 257 2 2 4 2 2 5 2 2 2 2" xfId="51964"/>
    <cellStyle name="Standard 257 2 2 4 2 2 5 2 2 3" xfId="38728"/>
    <cellStyle name="Standard 257 2 2 4 2 2 5 2 3" xfId="18875"/>
    <cellStyle name="Standard 257 2 2 4 2 2 5 2 3 2" xfId="45347"/>
    <cellStyle name="Standard 257 2 2 4 2 2 5 2 4" xfId="29906"/>
    <cellStyle name="Standard 257 2 2 4 2 2 5 3" xfId="6376"/>
    <cellStyle name="Standard 257 2 2 4 2 2 5 3 2" xfId="10786"/>
    <cellStyle name="Standard 257 2 2 4 2 2 5 3 2 2" xfId="24022"/>
    <cellStyle name="Standard 257 2 2 4 2 2 5 3 2 2 2" xfId="50494"/>
    <cellStyle name="Standard 257 2 2 4 2 2 5 3 2 3" xfId="37258"/>
    <cellStyle name="Standard 257 2 2 4 2 2 5 3 3" xfId="17405"/>
    <cellStyle name="Standard 257 2 2 4 2 2 5 3 3 2" xfId="43877"/>
    <cellStyle name="Standard 257 2 2 4 2 2 5 3 4" xfId="32848"/>
    <cellStyle name="Standard 257 2 2 4 2 2 5 4" xfId="7844"/>
    <cellStyle name="Standard 257 2 2 4 2 2 5 4 2" xfId="21080"/>
    <cellStyle name="Standard 257 2 2 4 2 2 5 4 2 2" xfId="47552"/>
    <cellStyle name="Standard 257 2 2 4 2 2 5 4 3" xfId="34316"/>
    <cellStyle name="Standard 257 2 2 4 2 2 5 5" xfId="14463"/>
    <cellStyle name="Standard 257 2 2 4 2 2 5 5 2" xfId="40935"/>
    <cellStyle name="Standard 257 2 2 4 2 2 5 6" xfId="28436"/>
    <cellStyle name="Standard 257 2 2 4 2 2 6" xfId="2700"/>
    <cellStyle name="Standard 257 2 2 4 2 2 6 2" xfId="11522"/>
    <cellStyle name="Standard 257 2 2 4 2 2 6 2 2" xfId="24758"/>
    <cellStyle name="Standard 257 2 2 4 2 2 6 2 2 2" xfId="51230"/>
    <cellStyle name="Standard 257 2 2 4 2 2 6 2 3" xfId="37994"/>
    <cellStyle name="Standard 257 2 2 4 2 2 6 3" xfId="18141"/>
    <cellStyle name="Standard 257 2 2 4 2 2 6 3 2" xfId="44613"/>
    <cellStyle name="Standard 257 2 2 4 2 2 6 4" xfId="29172"/>
    <cellStyle name="Standard 257 2 2 4 2 2 7" xfId="4905"/>
    <cellStyle name="Standard 257 2 2 4 2 2 7 2" xfId="9315"/>
    <cellStyle name="Standard 257 2 2 4 2 2 7 2 2" xfId="22551"/>
    <cellStyle name="Standard 257 2 2 4 2 2 7 2 2 2" xfId="49023"/>
    <cellStyle name="Standard 257 2 2 4 2 2 7 2 3" xfId="35787"/>
    <cellStyle name="Standard 257 2 2 4 2 2 7 3" xfId="15934"/>
    <cellStyle name="Standard 257 2 2 4 2 2 7 3 2" xfId="42406"/>
    <cellStyle name="Standard 257 2 2 4 2 2 7 4" xfId="31377"/>
    <cellStyle name="Standard 257 2 2 4 2 2 8" xfId="7110"/>
    <cellStyle name="Standard 257 2 2 4 2 2 8 2" xfId="20346"/>
    <cellStyle name="Standard 257 2 2 4 2 2 8 2 2" xfId="46818"/>
    <cellStyle name="Standard 257 2 2 4 2 2 8 3" xfId="33582"/>
    <cellStyle name="Standard 257 2 2 4 2 2 9" xfId="13729"/>
    <cellStyle name="Standard 257 2 2 4 2 2 9 2" xfId="40201"/>
    <cellStyle name="Standard 257 2 2 4 2 3" xfId="545"/>
    <cellStyle name="Standard 257 2 2 4 2 3 2" xfId="934"/>
    <cellStyle name="Standard 257 2 2 4 2 3 2 2" xfId="1683"/>
    <cellStyle name="Standard 257 2 2 4 2 3 2 2 2" xfId="4626"/>
    <cellStyle name="Standard 257 2 2 4 2 3 2 2 2 2" xfId="13448"/>
    <cellStyle name="Standard 257 2 2 4 2 3 2 2 2 2 2" xfId="26684"/>
    <cellStyle name="Standard 257 2 2 4 2 3 2 2 2 2 2 2" xfId="53156"/>
    <cellStyle name="Standard 257 2 2 4 2 3 2 2 2 2 3" xfId="39920"/>
    <cellStyle name="Standard 257 2 2 4 2 3 2 2 2 3" xfId="20067"/>
    <cellStyle name="Standard 257 2 2 4 2 3 2 2 2 3 2" xfId="46539"/>
    <cellStyle name="Standard 257 2 2 4 2 3 2 2 2 4" xfId="31098"/>
    <cellStyle name="Standard 257 2 2 4 2 3 2 2 3" xfId="6097"/>
    <cellStyle name="Standard 257 2 2 4 2 3 2 2 3 2" xfId="10507"/>
    <cellStyle name="Standard 257 2 2 4 2 3 2 2 3 2 2" xfId="23743"/>
    <cellStyle name="Standard 257 2 2 4 2 3 2 2 3 2 2 2" xfId="50215"/>
    <cellStyle name="Standard 257 2 2 4 2 3 2 2 3 2 3" xfId="36979"/>
    <cellStyle name="Standard 257 2 2 4 2 3 2 2 3 3" xfId="17126"/>
    <cellStyle name="Standard 257 2 2 4 2 3 2 2 3 3 2" xfId="43598"/>
    <cellStyle name="Standard 257 2 2 4 2 3 2 2 3 4" xfId="32569"/>
    <cellStyle name="Standard 257 2 2 4 2 3 2 2 4" xfId="9036"/>
    <cellStyle name="Standard 257 2 2 4 2 3 2 2 4 2" xfId="22272"/>
    <cellStyle name="Standard 257 2 2 4 2 3 2 2 4 2 2" xfId="48744"/>
    <cellStyle name="Standard 257 2 2 4 2 3 2 2 4 3" xfId="35508"/>
    <cellStyle name="Standard 257 2 2 4 2 3 2 2 5" xfId="15655"/>
    <cellStyle name="Standard 257 2 2 4 2 3 2 2 5 2" xfId="42127"/>
    <cellStyle name="Standard 257 2 2 4 2 3 2 2 6" xfId="28157"/>
    <cellStyle name="Standard 257 2 2 4 2 3 2 3" xfId="2419"/>
    <cellStyle name="Standard 257 2 2 4 2 3 2 3 2" xfId="3890"/>
    <cellStyle name="Standard 257 2 2 4 2 3 2 3 2 2" xfId="12712"/>
    <cellStyle name="Standard 257 2 2 4 2 3 2 3 2 2 2" xfId="25948"/>
    <cellStyle name="Standard 257 2 2 4 2 3 2 3 2 2 2 2" xfId="52420"/>
    <cellStyle name="Standard 257 2 2 4 2 3 2 3 2 2 3" xfId="39184"/>
    <cellStyle name="Standard 257 2 2 4 2 3 2 3 2 3" xfId="19331"/>
    <cellStyle name="Standard 257 2 2 4 2 3 2 3 2 3 2" xfId="45803"/>
    <cellStyle name="Standard 257 2 2 4 2 3 2 3 2 4" xfId="30362"/>
    <cellStyle name="Standard 257 2 2 4 2 3 2 3 3" xfId="6832"/>
    <cellStyle name="Standard 257 2 2 4 2 3 2 3 3 2" xfId="11242"/>
    <cellStyle name="Standard 257 2 2 4 2 3 2 3 3 2 2" xfId="24478"/>
    <cellStyle name="Standard 257 2 2 4 2 3 2 3 3 2 2 2" xfId="50950"/>
    <cellStyle name="Standard 257 2 2 4 2 3 2 3 3 2 3" xfId="37714"/>
    <cellStyle name="Standard 257 2 2 4 2 3 2 3 3 3" xfId="17861"/>
    <cellStyle name="Standard 257 2 2 4 2 3 2 3 3 3 2" xfId="44333"/>
    <cellStyle name="Standard 257 2 2 4 2 3 2 3 3 4" xfId="33304"/>
    <cellStyle name="Standard 257 2 2 4 2 3 2 3 4" xfId="8300"/>
    <cellStyle name="Standard 257 2 2 4 2 3 2 3 4 2" xfId="21536"/>
    <cellStyle name="Standard 257 2 2 4 2 3 2 3 4 2 2" xfId="48008"/>
    <cellStyle name="Standard 257 2 2 4 2 3 2 3 4 3" xfId="34772"/>
    <cellStyle name="Standard 257 2 2 4 2 3 2 3 5" xfId="14919"/>
    <cellStyle name="Standard 257 2 2 4 2 3 2 3 5 2" xfId="41391"/>
    <cellStyle name="Standard 257 2 2 4 2 3 2 3 6" xfId="28892"/>
    <cellStyle name="Standard 257 2 2 4 2 3 2 4" xfId="3156"/>
    <cellStyle name="Standard 257 2 2 4 2 3 2 4 2" xfId="11978"/>
    <cellStyle name="Standard 257 2 2 4 2 3 2 4 2 2" xfId="25214"/>
    <cellStyle name="Standard 257 2 2 4 2 3 2 4 2 2 2" xfId="51686"/>
    <cellStyle name="Standard 257 2 2 4 2 3 2 4 2 3" xfId="38450"/>
    <cellStyle name="Standard 257 2 2 4 2 3 2 4 3" xfId="18597"/>
    <cellStyle name="Standard 257 2 2 4 2 3 2 4 3 2" xfId="45069"/>
    <cellStyle name="Standard 257 2 2 4 2 3 2 4 4" xfId="29628"/>
    <cellStyle name="Standard 257 2 2 4 2 3 2 5" xfId="5361"/>
    <cellStyle name="Standard 257 2 2 4 2 3 2 5 2" xfId="9771"/>
    <cellStyle name="Standard 257 2 2 4 2 3 2 5 2 2" xfId="23007"/>
    <cellStyle name="Standard 257 2 2 4 2 3 2 5 2 2 2" xfId="49479"/>
    <cellStyle name="Standard 257 2 2 4 2 3 2 5 2 3" xfId="36243"/>
    <cellStyle name="Standard 257 2 2 4 2 3 2 5 3" xfId="16390"/>
    <cellStyle name="Standard 257 2 2 4 2 3 2 5 3 2" xfId="42862"/>
    <cellStyle name="Standard 257 2 2 4 2 3 2 5 4" xfId="31833"/>
    <cellStyle name="Standard 257 2 2 4 2 3 2 6" xfId="7566"/>
    <cellStyle name="Standard 257 2 2 4 2 3 2 6 2" xfId="20802"/>
    <cellStyle name="Standard 257 2 2 4 2 3 2 6 2 2" xfId="47274"/>
    <cellStyle name="Standard 257 2 2 4 2 3 2 6 3" xfId="34038"/>
    <cellStyle name="Standard 257 2 2 4 2 3 2 7" xfId="14185"/>
    <cellStyle name="Standard 257 2 2 4 2 3 2 7 2" xfId="40657"/>
    <cellStyle name="Standard 257 2 2 4 2 3 2 8" xfId="27421"/>
    <cellStyle name="Standard 257 2 2 4 2 3 3" xfId="1317"/>
    <cellStyle name="Standard 257 2 2 4 2 3 3 2" xfId="4260"/>
    <cellStyle name="Standard 257 2 2 4 2 3 3 2 2" xfId="13082"/>
    <cellStyle name="Standard 257 2 2 4 2 3 3 2 2 2" xfId="26318"/>
    <cellStyle name="Standard 257 2 2 4 2 3 3 2 2 2 2" xfId="52790"/>
    <cellStyle name="Standard 257 2 2 4 2 3 3 2 2 3" xfId="39554"/>
    <cellStyle name="Standard 257 2 2 4 2 3 3 2 3" xfId="19701"/>
    <cellStyle name="Standard 257 2 2 4 2 3 3 2 3 2" xfId="46173"/>
    <cellStyle name="Standard 257 2 2 4 2 3 3 2 4" xfId="30732"/>
    <cellStyle name="Standard 257 2 2 4 2 3 3 3" xfId="5731"/>
    <cellStyle name="Standard 257 2 2 4 2 3 3 3 2" xfId="10141"/>
    <cellStyle name="Standard 257 2 2 4 2 3 3 3 2 2" xfId="23377"/>
    <cellStyle name="Standard 257 2 2 4 2 3 3 3 2 2 2" xfId="49849"/>
    <cellStyle name="Standard 257 2 2 4 2 3 3 3 2 3" xfId="36613"/>
    <cellStyle name="Standard 257 2 2 4 2 3 3 3 3" xfId="16760"/>
    <cellStyle name="Standard 257 2 2 4 2 3 3 3 3 2" xfId="43232"/>
    <cellStyle name="Standard 257 2 2 4 2 3 3 3 4" xfId="32203"/>
    <cellStyle name="Standard 257 2 2 4 2 3 3 4" xfId="8670"/>
    <cellStyle name="Standard 257 2 2 4 2 3 3 4 2" xfId="21906"/>
    <cellStyle name="Standard 257 2 2 4 2 3 3 4 2 2" xfId="48378"/>
    <cellStyle name="Standard 257 2 2 4 2 3 3 4 3" xfId="35142"/>
    <cellStyle name="Standard 257 2 2 4 2 3 3 5" xfId="15289"/>
    <cellStyle name="Standard 257 2 2 4 2 3 3 5 2" xfId="41761"/>
    <cellStyle name="Standard 257 2 2 4 2 3 3 6" xfId="27791"/>
    <cellStyle name="Standard 257 2 2 4 2 3 4" xfId="2053"/>
    <cellStyle name="Standard 257 2 2 4 2 3 4 2" xfId="3524"/>
    <cellStyle name="Standard 257 2 2 4 2 3 4 2 2" xfId="12346"/>
    <cellStyle name="Standard 257 2 2 4 2 3 4 2 2 2" xfId="25582"/>
    <cellStyle name="Standard 257 2 2 4 2 3 4 2 2 2 2" xfId="52054"/>
    <cellStyle name="Standard 257 2 2 4 2 3 4 2 2 3" xfId="38818"/>
    <cellStyle name="Standard 257 2 2 4 2 3 4 2 3" xfId="18965"/>
    <cellStyle name="Standard 257 2 2 4 2 3 4 2 3 2" xfId="45437"/>
    <cellStyle name="Standard 257 2 2 4 2 3 4 2 4" xfId="29996"/>
    <cellStyle name="Standard 257 2 2 4 2 3 4 3" xfId="6466"/>
    <cellStyle name="Standard 257 2 2 4 2 3 4 3 2" xfId="10876"/>
    <cellStyle name="Standard 257 2 2 4 2 3 4 3 2 2" xfId="24112"/>
    <cellStyle name="Standard 257 2 2 4 2 3 4 3 2 2 2" xfId="50584"/>
    <cellStyle name="Standard 257 2 2 4 2 3 4 3 2 3" xfId="37348"/>
    <cellStyle name="Standard 257 2 2 4 2 3 4 3 3" xfId="17495"/>
    <cellStyle name="Standard 257 2 2 4 2 3 4 3 3 2" xfId="43967"/>
    <cellStyle name="Standard 257 2 2 4 2 3 4 3 4" xfId="32938"/>
    <cellStyle name="Standard 257 2 2 4 2 3 4 4" xfId="7934"/>
    <cellStyle name="Standard 257 2 2 4 2 3 4 4 2" xfId="21170"/>
    <cellStyle name="Standard 257 2 2 4 2 3 4 4 2 2" xfId="47642"/>
    <cellStyle name="Standard 257 2 2 4 2 3 4 4 3" xfId="34406"/>
    <cellStyle name="Standard 257 2 2 4 2 3 4 5" xfId="14553"/>
    <cellStyle name="Standard 257 2 2 4 2 3 4 5 2" xfId="41025"/>
    <cellStyle name="Standard 257 2 2 4 2 3 4 6" xfId="28526"/>
    <cellStyle name="Standard 257 2 2 4 2 3 5" xfId="2790"/>
    <cellStyle name="Standard 257 2 2 4 2 3 5 2" xfId="11612"/>
    <cellStyle name="Standard 257 2 2 4 2 3 5 2 2" xfId="24848"/>
    <cellStyle name="Standard 257 2 2 4 2 3 5 2 2 2" xfId="51320"/>
    <cellStyle name="Standard 257 2 2 4 2 3 5 2 3" xfId="38084"/>
    <cellStyle name="Standard 257 2 2 4 2 3 5 3" xfId="18231"/>
    <cellStyle name="Standard 257 2 2 4 2 3 5 3 2" xfId="44703"/>
    <cellStyle name="Standard 257 2 2 4 2 3 5 4" xfId="29262"/>
    <cellStyle name="Standard 257 2 2 4 2 3 6" xfId="4995"/>
    <cellStyle name="Standard 257 2 2 4 2 3 6 2" xfId="9405"/>
    <cellStyle name="Standard 257 2 2 4 2 3 6 2 2" xfId="22641"/>
    <cellStyle name="Standard 257 2 2 4 2 3 6 2 2 2" xfId="49113"/>
    <cellStyle name="Standard 257 2 2 4 2 3 6 2 3" xfId="35877"/>
    <cellStyle name="Standard 257 2 2 4 2 3 6 3" xfId="16024"/>
    <cellStyle name="Standard 257 2 2 4 2 3 6 3 2" xfId="42496"/>
    <cellStyle name="Standard 257 2 2 4 2 3 6 4" xfId="31467"/>
    <cellStyle name="Standard 257 2 2 4 2 3 7" xfId="7200"/>
    <cellStyle name="Standard 257 2 2 4 2 3 7 2" xfId="20436"/>
    <cellStyle name="Standard 257 2 2 4 2 3 7 2 2" xfId="46908"/>
    <cellStyle name="Standard 257 2 2 4 2 3 7 3" xfId="33672"/>
    <cellStyle name="Standard 257 2 2 4 2 3 8" xfId="13819"/>
    <cellStyle name="Standard 257 2 2 4 2 3 8 2" xfId="40291"/>
    <cellStyle name="Standard 257 2 2 4 2 3 9" xfId="27055"/>
    <cellStyle name="Standard 257 2 2 4 2 4" xfId="762"/>
    <cellStyle name="Standard 257 2 2 4 2 4 2" xfId="1512"/>
    <cellStyle name="Standard 257 2 2 4 2 4 2 2" xfId="4455"/>
    <cellStyle name="Standard 257 2 2 4 2 4 2 2 2" xfId="13277"/>
    <cellStyle name="Standard 257 2 2 4 2 4 2 2 2 2" xfId="26513"/>
    <cellStyle name="Standard 257 2 2 4 2 4 2 2 2 2 2" xfId="52985"/>
    <cellStyle name="Standard 257 2 2 4 2 4 2 2 2 3" xfId="39749"/>
    <cellStyle name="Standard 257 2 2 4 2 4 2 2 3" xfId="19896"/>
    <cellStyle name="Standard 257 2 2 4 2 4 2 2 3 2" xfId="46368"/>
    <cellStyle name="Standard 257 2 2 4 2 4 2 2 4" xfId="30927"/>
    <cellStyle name="Standard 257 2 2 4 2 4 2 3" xfId="5926"/>
    <cellStyle name="Standard 257 2 2 4 2 4 2 3 2" xfId="10336"/>
    <cellStyle name="Standard 257 2 2 4 2 4 2 3 2 2" xfId="23572"/>
    <cellStyle name="Standard 257 2 2 4 2 4 2 3 2 2 2" xfId="50044"/>
    <cellStyle name="Standard 257 2 2 4 2 4 2 3 2 3" xfId="36808"/>
    <cellStyle name="Standard 257 2 2 4 2 4 2 3 3" xfId="16955"/>
    <cellStyle name="Standard 257 2 2 4 2 4 2 3 3 2" xfId="43427"/>
    <cellStyle name="Standard 257 2 2 4 2 4 2 3 4" xfId="32398"/>
    <cellStyle name="Standard 257 2 2 4 2 4 2 4" xfId="8865"/>
    <cellStyle name="Standard 257 2 2 4 2 4 2 4 2" xfId="22101"/>
    <cellStyle name="Standard 257 2 2 4 2 4 2 4 2 2" xfId="48573"/>
    <cellStyle name="Standard 257 2 2 4 2 4 2 4 3" xfId="35337"/>
    <cellStyle name="Standard 257 2 2 4 2 4 2 5" xfId="15484"/>
    <cellStyle name="Standard 257 2 2 4 2 4 2 5 2" xfId="41956"/>
    <cellStyle name="Standard 257 2 2 4 2 4 2 6" xfId="27986"/>
    <cellStyle name="Standard 257 2 2 4 2 4 3" xfId="2248"/>
    <cellStyle name="Standard 257 2 2 4 2 4 3 2" xfId="3719"/>
    <cellStyle name="Standard 257 2 2 4 2 4 3 2 2" xfId="12541"/>
    <cellStyle name="Standard 257 2 2 4 2 4 3 2 2 2" xfId="25777"/>
    <cellStyle name="Standard 257 2 2 4 2 4 3 2 2 2 2" xfId="52249"/>
    <cellStyle name="Standard 257 2 2 4 2 4 3 2 2 3" xfId="39013"/>
    <cellStyle name="Standard 257 2 2 4 2 4 3 2 3" xfId="19160"/>
    <cellStyle name="Standard 257 2 2 4 2 4 3 2 3 2" xfId="45632"/>
    <cellStyle name="Standard 257 2 2 4 2 4 3 2 4" xfId="30191"/>
    <cellStyle name="Standard 257 2 2 4 2 4 3 3" xfId="6661"/>
    <cellStyle name="Standard 257 2 2 4 2 4 3 3 2" xfId="11071"/>
    <cellStyle name="Standard 257 2 2 4 2 4 3 3 2 2" xfId="24307"/>
    <cellStyle name="Standard 257 2 2 4 2 4 3 3 2 2 2" xfId="50779"/>
    <cellStyle name="Standard 257 2 2 4 2 4 3 3 2 3" xfId="37543"/>
    <cellStyle name="Standard 257 2 2 4 2 4 3 3 3" xfId="17690"/>
    <cellStyle name="Standard 257 2 2 4 2 4 3 3 3 2" xfId="44162"/>
    <cellStyle name="Standard 257 2 2 4 2 4 3 3 4" xfId="33133"/>
    <cellStyle name="Standard 257 2 2 4 2 4 3 4" xfId="8129"/>
    <cellStyle name="Standard 257 2 2 4 2 4 3 4 2" xfId="21365"/>
    <cellStyle name="Standard 257 2 2 4 2 4 3 4 2 2" xfId="47837"/>
    <cellStyle name="Standard 257 2 2 4 2 4 3 4 3" xfId="34601"/>
    <cellStyle name="Standard 257 2 2 4 2 4 3 5" xfId="14748"/>
    <cellStyle name="Standard 257 2 2 4 2 4 3 5 2" xfId="41220"/>
    <cellStyle name="Standard 257 2 2 4 2 4 3 6" xfId="28721"/>
    <cellStyle name="Standard 257 2 2 4 2 4 4" xfId="2985"/>
    <cellStyle name="Standard 257 2 2 4 2 4 4 2" xfId="11807"/>
    <cellStyle name="Standard 257 2 2 4 2 4 4 2 2" xfId="25043"/>
    <cellStyle name="Standard 257 2 2 4 2 4 4 2 2 2" xfId="51515"/>
    <cellStyle name="Standard 257 2 2 4 2 4 4 2 3" xfId="38279"/>
    <cellStyle name="Standard 257 2 2 4 2 4 4 3" xfId="18426"/>
    <cellStyle name="Standard 257 2 2 4 2 4 4 3 2" xfId="44898"/>
    <cellStyle name="Standard 257 2 2 4 2 4 4 4" xfId="29457"/>
    <cellStyle name="Standard 257 2 2 4 2 4 5" xfId="5190"/>
    <cellStyle name="Standard 257 2 2 4 2 4 5 2" xfId="9600"/>
    <cellStyle name="Standard 257 2 2 4 2 4 5 2 2" xfId="22836"/>
    <cellStyle name="Standard 257 2 2 4 2 4 5 2 2 2" xfId="49308"/>
    <cellStyle name="Standard 257 2 2 4 2 4 5 2 3" xfId="36072"/>
    <cellStyle name="Standard 257 2 2 4 2 4 5 3" xfId="16219"/>
    <cellStyle name="Standard 257 2 2 4 2 4 5 3 2" xfId="42691"/>
    <cellStyle name="Standard 257 2 2 4 2 4 5 4" xfId="31662"/>
    <cellStyle name="Standard 257 2 2 4 2 4 6" xfId="7395"/>
    <cellStyle name="Standard 257 2 2 4 2 4 6 2" xfId="20631"/>
    <cellStyle name="Standard 257 2 2 4 2 4 6 2 2" xfId="47103"/>
    <cellStyle name="Standard 257 2 2 4 2 4 6 3" xfId="33867"/>
    <cellStyle name="Standard 257 2 2 4 2 4 7" xfId="14014"/>
    <cellStyle name="Standard 257 2 2 4 2 4 7 2" xfId="40486"/>
    <cellStyle name="Standard 257 2 2 4 2 4 8" xfId="27250"/>
    <cellStyle name="Standard 257 2 2 4 2 5" xfId="1146"/>
    <cellStyle name="Standard 257 2 2 4 2 5 2" xfId="4089"/>
    <cellStyle name="Standard 257 2 2 4 2 5 2 2" xfId="12911"/>
    <cellStyle name="Standard 257 2 2 4 2 5 2 2 2" xfId="26147"/>
    <cellStyle name="Standard 257 2 2 4 2 5 2 2 2 2" xfId="52619"/>
    <cellStyle name="Standard 257 2 2 4 2 5 2 2 3" xfId="39383"/>
    <cellStyle name="Standard 257 2 2 4 2 5 2 3" xfId="19530"/>
    <cellStyle name="Standard 257 2 2 4 2 5 2 3 2" xfId="46002"/>
    <cellStyle name="Standard 257 2 2 4 2 5 2 4" xfId="30561"/>
    <cellStyle name="Standard 257 2 2 4 2 5 3" xfId="5560"/>
    <cellStyle name="Standard 257 2 2 4 2 5 3 2" xfId="9970"/>
    <cellStyle name="Standard 257 2 2 4 2 5 3 2 2" xfId="23206"/>
    <cellStyle name="Standard 257 2 2 4 2 5 3 2 2 2" xfId="49678"/>
    <cellStyle name="Standard 257 2 2 4 2 5 3 2 3" xfId="36442"/>
    <cellStyle name="Standard 257 2 2 4 2 5 3 3" xfId="16589"/>
    <cellStyle name="Standard 257 2 2 4 2 5 3 3 2" xfId="43061"/>
    <cellStyle name="Standard 257 2 2 4 2 5 3 4" xfId="32032"/>
    <cellStyle name="Standard 257 2 2 4 2 5 4" xfId="8499"/>
    <cellStyle name="Standard 257 2 2 4 2 5 4 2" xfId="21735"/>
    <cellStyle name="Standard 257 2 2 4 2 5 4 2 2" xfId="48207"/>
    <cellStyle name="Standard 257 2 2 4 2 5 4 3" xfId="34971"/>
    <cellStyle name="Standard 257 2 2 4 2 5 5" xfId="15118"/>
    <cellStyle name="Standard 257 2 2 4 2 5 5 2" xfId="41590"/>
    <cellStyle name="Standard 257 2 2 4 2 5 6" xfId="27620"/>
    <cellStyle name="Standard 257 2 2 4 2 6" xfId="1882"/>
    <cellStyle name="Standard 257 2 2 4 2 6 2" xfId="3353"/>
    <cellStyle name="Standard 257 2 2 4 2 6 2 2" xfId="12175"/>
    <cellStyle name="Standard 257 2 2 4 2 6 2 2 2" xfId="25411"/>
    <cellStyle name="Standard 257 2 2 4 2 6 2 2 2 2" xfId="51883"/>
    <cellStyle name="Standard 257 2 2 4 2 6 2 2 3" xfId="38647"/>
    <cellStyle name="Standard 257 2 2 4 2 6 2 3" xfId="18794"/>
    <cellStyle name="Standard 257 2 2 4 2 6 2 3 2" xfId="45266"/>
    <cellStyle name="Standard 257 2 2 4 2 6 2 4" xfId="29825"/>
    <cellStyle name="Standard 257 2 2 4 2 6 3" xfId="6295"/>
    <cellStyle name="Standard 257 2 2 4 2 6 3 2" xfId="10705"/>
    <cellStyle name="Standard 257 2 2 4 2 6 3 2 2" xfId="23941"/>
    <cellStyle name="Standard 257 2 2 4 2 6 3 2 2 2" xfId="50413"/>
    <cellStyle name="Standard 257 2 2 4 2 6 3 2 3" xfId="37177"/>
    <cellStyle name="Standard 257 2 2 4 2 6 3 3" xfId="17324"/>
    <cellStyle name="Standard 257 2 2 4 2 6 3 3 2" xfId="43796"/>
    <cellStyle name="Standard 257 2 2 4 2 6 3 4" xfId="32767"/>
    <cellStyle name="Standard 257 2 2 4 2 6 4" xfId="7763"/>
    <cellStyle name="Standard 257 2 2 4 2 6 4 2" xfId="20999"/>
    <cellStyle name="Standard 257 2 2 4 2 6 4 2 2" xfId="47471"/>
    <cellStyle name="Standard 257 2 2 4 2 6 4 3" xfId="34235"/>
    <cellStyle name="Standard 257 2 2 4 2 6 5" xfId="14382"/>
    <cellStyle name="Standard 257 2 2 4 2 6 5 2" xfId="40854"/>
    <cellStyle name="Standard 257 2 2 4 2 6 6" xfId="28355"/>
    <cellStyle name="Standard 257 2 2 4 2 7" xfId="2619"/>
    <cellStyle name="Standard 257 2 2 4 2 7 2" xfId="11441"/>
    <cellStyle name="Standard 257 2 2 4 2 7 2 2" xfId="24677"/>
    <cellStyle name="Standard 257 2 2 4 2 7 2 2 2" xfId="51149"/>
    <cellStyle name="Standard 257 2 2 4 2 7 2 3" xfId="37913"/>
    <cellStyle name="Standard 257 2 2 4 2 7 3" xfId="18060"/>
    <cellStyle name="Standard 257 2 2 4 2 7 3 2" xfId="44532"/>
    <cellStyle name="Standard 257 2 2 4 2 7 4" xfId="29091"/>
    <cellStyle name="Standard 257 2 2 4 2 8" xfId="4824"/>
    <cellStyle name="Standard 257 2 2 4 2 8 2" xfId="9234"/>
    <cellStyle name="Standard 257 2 2 4 2 8 2 2" xfId="22470"/>
    <cellStyle name="Standard 257 2 2 4 2 8 2 2 2" xfId="48942"/>
    <cellStyle name="Standard 257 2 2 4 2 8 2 3" xfId="35706"/>
    <cellStyle name="Standard 257 2 2 4 2 8 3" xfId="15853"/>
    <cellStyle name="Standard 257 2 2 4 2 8 3 2" xfId="42325"/>
    <cellStyle name="Standard 257 2 2 4 2 8 4" xfId="31296"/>
    <cellStyle name="Standard 257 2 2 4 2 9" xfId="7029"/>
    <cellStyle name="Standard 257 2 2 4 2 9 2" xfId="20265"/>
    <cellStyle name="Standard 257 2 2 4 2 9 2 2" xfId="46737"/>
    <cellStyle name="Standard 257 2 2 4 2 9 3" xfId="33501"/>
    <cellStyle name="Standard 257 2 2 4 3" xfId="410"/>
    <cellStyle name="Standard 257 2 2 4 3 10" xfId="26925"/>
    <cellStyle name="Standard 257 2 2 4 3 2" xfId="586"/>
    <cellStyle name="Standard 257 2 2 4 3 2 2" xfId="975"/>
    <cellStyle name="Standard 257 2 2 4 3 2 2 2" xfId="1724"/>
    <cellStyle name="Standard 257 2 2 4 3 2 2 2 2" xfId="4667"/>
    <cellStyle name="Standard 257 2 2 4 3 2 2 2 2 2" xfId="13489"/>
    <cellStyle name="Standard 257 2 2 4 3 2 2 2 2 2 2" xfId="26725"/>
    <cellStyle name="Standard 257 2 2 4 3 2 2 2 2 2 2 2" xfId="53197"/>
    <cellStyle name="Standard 257 2 2 4 3 2 2 2 2 2 3" xfId="39961"/>
    <cellStyle name="Standard 257 2 2 4 3 2 2 2 2 3" xfId="20108"/>
    <cellStyle name="Standard 257 2 2 4 3 2 2 2 2 3 2" xfId="46580"/>
    <cellStyle name="Standard 257 2 2 4 3 2 2 2 2 4" xfId="31139"/>
    <cellStyle name="Standard 257 2 2 4 3 2 2 2 3" xfId="6138"/>
    <cellStyle name="Standard 257 2 2 4 3 2 2 2 3 2" xfId="10548"/>
    <cellStyle name="Standard 257 2 2 4 3 2 2 2 3 2 2" xfId="23784"/>
    <cellStyle name="Standard 257 2 2 4 3 2 2 2 3 2 2 2" xfId="50256"/>
    <cellStyle name="Standard 257 2 2 4 3 2 2 2 3 2 3" xfId="37020"/>
    <cellStyle name="Standard 257 2 2 4 3 2 2 2 3 3" xfId="17167"/>
    <cellStyle name="Standard 257 2 2 4 3 2 2 2 3 3 2" xfId="43639"/>
    <cellStyle name="Standard 257 2 2 4 3 2 2 2 3 4" xfId="32610"/>
    <cellStyle name="Standard 257 2 2 4 3 2 2 2 4" xfId="9077"/>
    <cellStyle name="Standard 257 2 2 4 3 2 2 2 4 2" xfId="22313"/>
    <cellStyle name="Standard 257 2 2 4 3 2 2 2 4 2 2" xfId="48785"/>
    <cellStyle name="Standard 257 2 2 4 3 2 2 2 4 3" xfId="35549"/>
    <cellStyle name="Standard 257 2 2 4 3 2 2 2 5" xfId="15696"/>
    <cellStyle name="Standard 257 2 2 4 3 2 2 2 5 2" xfId="42168"/>
    <cellStyle name="Standard 257 2 2 4 3 2 2 2 6" xfId="28198"/>
    <cellStyle name="Standard 257 2 2 4 3 2 2 3" xfId="2460"/>
    <cellStyle name="Standard 257 2 2 4 3 2 2 3 2" xfId="3931"/>
    <cellStyle name="Standard 257 2 2 4 3 2 2 3 2 2" xfId="12753"/>
    <cellStyle name="Standard 257 2 2 4 3 2 2 3 2 2 2" xfId="25989"/>
    <cellStyle name="Standard 257 2 2 4 3 2 2 3 2 2 2 2" xfId="52461"/>
    <cellStyle name="Standard 257 2 2 4 3 2 2 3 2 2 3" xfId="39225"/>
    <cellStyle name="Standard 257 2 2 4 3 2 2 3 2 3" xfId="19372"/>
    <cellStyle name="Standard 257 2 2 4 3 2 2 3 2 3 2" xfId="45844"/>
    <cellStyle name="Standard 257 2 2 4 3 2 2 3 2 4" xfId="30403"/>
    <cellStyle name="Standard 257 2 2 4 3 2 2 3 3" xfId="6873"/>
    <cellStyle name="Standard 257 2 2 4 3 2 2 3 3 2" xfId="11283"/>
    <cellStyle name="Standard 257 2 2 4 3 2 2 3 3 2 2" xfId="24519"/>
    <cellStyle name="Standard 257 2 2 4 3 2 2 3 3 2 2 2" xfId="50991"/>
    <cellStyle name="Standard 257 2 2 4 3 2 2 3 3 2 3" xfId="37755"/>
    <cellStyle name="Standard 257 2 2 4 3 2 2 3 3 3" xfId="17902"/>
    <cellStyle name="Standard 257 2 2 4 3 2 2 3 3 3 2" xfId="44374"/>
    <cellStyle name="Standard 257 2 2 4 3 2 2 3 3 4" xfId="33345"/>
    <cellStyle name="Standard 257 2 2 4 3 2 2 3 4" xfId="8341"/>
    <cellStyle name="Standard 257 2 2 4 3 2 2 3 4 2" xfId="21577"/>
    <cellStyle name="Standard 257 2 2 4 3 2 2 3 4 2 2" xfId="48049"/>
    <cellStyle name="Standard 257 2 2 4 3 2 2 3 4 3" xfId="34813"/>
    <cellStyle name="Standard 257 2 2 4 3 2 2 3 5" xfId="14960"/>
    <cellStyle name="Standard 257 2 2 4 3 2 2 3 5 2" xfId="41432"/>
    <cellStyle name="Standard 257 2 2 4 3 2 2 3 6" xfId="28933"/>
    <cellStyle name="Standard 257 2 2 4 3 2 2 4" xfId="3197"/>
    <cellStyle name="Standard 257 2 2 4 3 2 2 4 2" xfId="12019"/>
    <cellStyle name="Standard 257 2 2 4 3 2 2 4 2 2" xfId="25255"/>
    <cellStyle name="Standard 257 2 2 4 3 2 2 4 2 2 2" xfId="51727"/>
    <cellStyle name="Standard 257 2 2 4 3 2 2 4 2 3" xfId="38491"/>
    <cellStyle name="Standard 257 2 2 4 3 2 2 4 3" xfId="18638"/>
    <cellStyle name="Standard 257 2 2 4 3 2 2 4 3 2" xfId="45110"/>
    <cellStyle name="Standard 257 2 2 4 3 2 2 4 4" xfId="29669"/>
    <cellStyle name="Standard 257 2 2 4 3 2 2 5" xfId="5402"/>
    <cellStyle name="Standard 257 2 2 4 3 2 2 5 2" xfId="9812"/>
    <cellStyle name="Standard 257 2 2 4 3 2 2 5 2 2" xfId="23048"/>
    <cellStyle name="Standard 257 2 2 4 3 2 2 5 2 2 2" xfId="49520"/>
    <cellStyle name="Standard 257 2 2 4 3 2 2 5 2 3" xfId="36284"/>
    <cellStyle name="Standard 257 2 2 4 3 2 2 5 3" xfId="16431"/>
    <cellStyle name="Standard 257 2 2 4 3 2 2 5 3 2" xfId="42903"/>
    <cellStyle name="Standard 257 2 2 4 3 2 2 5 4" xfId="31874"/>
    <cellStyle name="Standard 257 2 2 4 3 2 2 6" xfId="7607"/>
    <cellStyle name="Standard 257 2 2 4 3 2 2 6 2" xfId="20843"/>
    <cellStyle name="Standard 257 2 2 4 3 2 2 6 2 2" xfId="47315"/>
    <cellStyle name="Standard 257 2 2 4 3 2 2 6 3" xfId="34079"/>
    <cellStyle name="Standard 257 2 2 4 3 2 2 7" xfId="14226"/>
    <cellStyle name="Standard 257 2 2 4 3 2 2 7 2" xfId="40698"/>
    <cellStyle name="Standard 257 2 2 4 3 2 2 8" xfId="27462"/>
    <cellStyle name="Standard 257 2 2 4 3 2 3" xfId="1358"/>
    <cellStyle name="Standard 257 2 2 4 3 2 3 2" xfId="4301"/>
    <cellStyle name="Standard 257 2 2 4 3 2 3 2 2" xfId="13123"/>
    <cellStyle name="Standard 257 2 2 4 3 2 3 2 2 2" xfId="26359"/>
    <cellStyle name="Standard 257 2 2 4 3 2 3 2 2 2 2" xfId="52831"/>
    <cellStyle name="Standard 257 2 2 4 3 2 3 2 2 3" xfId="39595"/>
    <cellStyle name="Standard 257 2 2 4 3 2 3 2 3" xfId="19742"/>
    <cellStyle name="Standard 257 2 2 4 3 2 3 2 3 2" xfId="46214"/>
    <cellStyle name="Standard 257 2 2 4 3 2 3 2 4" xfId="30773"/>
    <cellStyle name="Standard 257 2 2 4 3 2 3 3" xfId="5772"/>
    <cellStyle name="Standard 257 2 2 4 3 2 3 3 2" xfId="10182"/>
    <cellStyle name="Standard 257 2 2 4 3 2 3 3 2 2" xfId="23418"/>
    <cellStyle name="Standard 257 2 2 4 3 2 3 3 2 2 2" xfId="49890"/>
    <cellStyle name="Standard 257 2 2 4 3 2 3 3 2 3" xfId="36654"/>
    <cellStyle name="Standard 257 2 2 4 3 2 3 3 3" xfId="16801"/>
    <cellStyle name="Standard 257 2 2 4 3 2 3 3 3 2" xfId="43273"/>
    <cellStyle name="Standard 257 2 2 4 3 2 3 3 4" xfId="32244"/>
    <cellStyle name="Standard 257 2 2 4 3 2 3 4" xfId="8711"/>
    <cellStyle name="Standard 257 2 2 4 3 2 3 4 2" xfId="21947"/>
    <cellStyle name="Standard 257 2 2 4 3 2 3 4 2 2" xfId="48419"/>
    <cellStyle name="Standard 257 2 2 4 3 2 3 4 3" xfId="35183"/>
    <cellStyle name="Standard 257 2 2 4 3 2 3 5" xfId="15330"/>
    <cellStyle name="Standard 257 2 2 4 3 2 3 5 2" xfId="41802"/>
    <cellStyle name="Standard 257 2 2 4 3 2 3 6" xfId="27832"/>
    <cellStyle name="Standard 257 2 2 4 3 2 4" xfId="2094"/>
    <cellStyle name="Standard 257 2 2 4 3 2 4 2" xfId="3565"/>
    <cellStyle name="Standard 257 2 2 4 3 2 4 2 2" xfId="12387"/>
    <cellStyle name="Standard 257 2 2 4 3 2 4 2 2 2" xfId="25623"/>
    <cellStyle name="Standard 257 2 2 4 3 2 4 2 2 2 2" xfId="52095"/>
    <cellStyle name="Standard 257 2 2 4 3 2 4 2 2 3" xfId="38859"/>
    <cellStyle name="Standard 257 2 2 4 3 2 4 2 3" xfId="19006"/>
    <cellStyle name="Standard 257 2 2 4 3 2 4 2 3 2" xfId="45478"/>
    <cellStyle name="Standard 257 2 2 4 3 2 4 2 4" xfId="30037"/>
    <cellStyle name="Standard 257 2 2 4 3 2 4 3" xfId="6507"/>
    <cellStyle name="Standard 257 2 2 4 3 2 4 3 2" xfId="10917"/>
    <cellStyle name="Standard 257 2 2 4 3 2 4 3 2 2" xfId="24153"/>
    <cellStyle name="Standard 257 2 2 4 3 2 4 3 2 2 2" xfId="50625"/>
    <cellStyle name="Standard 257 2 2 4 3 2 4 3 2 3" xfId="37389"/>
    <cellStyle name="Standard 257 2 2 4 3 2 4 3 3" xfId="17536"/>
    <cellStyle name="Standard 257 2 2 4 3 2 4 3 3 2" xfId="44008"/>
    <cellStyle name="Standard 257 2 2 4 3 2 4 3 4" xfId="32979"/>
    <cellStyle name="Standard 257 2 2 4 3 2 4 4" xfId="7975"/>
    <cellStyle name="Standard 257 2 2 4 3 2 4 4 2" xfId="21211"/>
    <cellStyle name="Standard 257 2 2 4 3 2 4 4 2 2" xfId="47683"/>
    <cellStyle name="Standard 257 2 2 4 3 2 4 4 3" xfId="34447"/>
    <cellStyle name="Standard 257 2 2 4 3 2 4 5" xfId="14594"/>
    <cellStyle name="Standard 257 2 2 4 3 2 4 5 2" xfId="41066"/>
    <cellStyle name="Standard 257 2 2 4 3 2 4 6" xfId="28567"/>
    <cellStyle name="Standard 257 2 2 4 3 2 5" xfId="2831"/>
    <cellStyle name="Standard 257 2 2 4 3 2 5 2" xfId="11653"/>
    <cellStyle name="Standard 257 2 2 4 3 2 5 2 2" xfId="24889"/>
    <cellStyle name="Standard 257 2 2 4 3 2 5 2 2 2" xfId="51361"/>
    <cellStyle name="Standard 257 2 2 4 3 2 5 2 3" xfId="38125"/>
    <cellStyle name="Standard 257 2 2 4 3 2 5 3" xfId="18272"/>
    <cellStyle name="Standard 257 2 2 4 3 2 5 3 2" xfId="44744"/>
    <cellStyle name="Standard 257 2 2 4 3 2 5 4" xfId="29303"/>
    <cellStyle name="Standard 257 2 2 4 3 2 6" xfId="5036"/>
    <cellStyle name="Standard 257 2 2 4 3 2 6 2" xfId="9446"/>
    <cellStyle name="Standard 257 2 2 4 3 2 6 2 2" xfId="22682"/>
    <cellStyle name="Standard 257 2 2 4 3 2 6 2 2 2" xfId="49154"/>
    <cellStyle name="Standard 257 2 2 4 3 2 6 2 3" xfId="35918"/>
    <cellStyle name="Standard 257 2 2 4 3 2 6 3" xfId="16065"/>
    <cellStyle name="Standard 257 2 2 4 3 2 6 3 2" xfId="42537"/>
    <cellStyle name="Standard 257 2 2 4 3 2 6 4" xfId="31508"/>
    <cellStyle name="Standard 257 2 2 4 3 2 7" xfId="7241"/>
    <cellStyle name="Standard 257 2 2 4 3 2 7 2" xfId="20477"/>
    <cellStyle name="Standard 257 2 2 4 3 2 7 2 2" xfId="46949"/>
    <cellStyle name="Standard 257 2 2 4 3 2 7 3" xfId="33713"/>
    <cellStyle name="Standard 257 2 2 4 3 2 8" xfId="13860"/>
    <cellStyle name="Standard 257 2 2 4 3 2 8 2" xfId="40332"/>
    <cellStyle name="Standard 257 2 2 4 3 2 9" xfId="27096"/>
    <cellStyle name="Standard 257 2 2 4 3 3" xfId="803"/>
    <cellStyle name="Standard 257 2 2 4 3 3 2" xfId="1553"/>
    <cellStyle name="Standard 257 2 2 4 3 3 2 2" xfId="4496"/>
    <cellStyle name="Standard 257 2 2 4 3 3 2 2 2" xfId="13318"/>
    <cellStyle name="Standard 257 2 2 4 3 3 2 2 2 2" xfId="26554"/>
    <cellStyle name="Standard 257 2 2 4 3 3 2 2 2 2 2" xfId="53026"/>
    <cellStyle name="Standard 257 2 2 4 3 3 2 2 2 3" xfId="39790"/>
    <cellStyle name="Standard 257 2 2 4 3 3 2 2 3" xfId="19937"/>
    <cellStyle name="Standard 257 2 2 4 3 3 2 2 3 2" xfId="46409"/>
    <cellStyle name="Standard 257 2 2 4 3 3 2 2 4" xfId="30968"/>
    <cellStyle name="Standard 257 2 2 4 3 3 2 3" xfId="5967"/>
    <cellStyle name="Standard 257 2 2 4 3 3 2 3 2" xfId="10377"/>
    <cellStyle name="Standard 257 2 2 4 3 3 2 3 2 2" xfId="23613"/>
    <cellStyle name="Standard 257 2 2 4 3 3 2 3 2 2 2" xfId="50085"/>
    <cellStyle name="Standard 257 2 2 4 3 3 2 3 2 3" xfId="36849"/>
    <cellStyle name="Standard 257 2 2 4 3 3 2 3 3" xfId="16996"/>
    <cellStyle name="Standard 257 2 2 4 3 3 2 3 3 2" xfId="43468"/>
    <cellStyle name="Standard 257 2 2 4 3 3 2 3 4" xfId="32439"/>
    <cellStyle name="Standard 257 2 2 4 3 3 2 4" xfId="8906"/>
    <cellStyle name="Standard 257 2 2 4 3 3 2 4 2" xfId="22142"/>
    <cellStyle name="Standard 257 2 2 4 3 3 2 4 2 2" xfId="48614"/>
    <cellStyle name="Standard 257 2 2 4 3 3 2 4 3" xfId="35378"/>
    <cellStyle name="Standard 257 2 2 4 3 3 2 5" xfId="15525"/>
    <cellStyle name="Standard 257 2 2 4 3 3 2 5 2" xfId="41997"/>
    <cellStyle name="Standard 257 2 2 4 3 3 2 6" xfId="28027"/>
    <cellStyle name="Standard 257 2 2 4 3 3 3" xfId="2289"/>
    <cellStyle name="Standard 257 2 2 4 3 3 3 2" xfId="3760"/>
    <cellStyle name="Standard 257 2 2 4 3 3 3 2 2" xfId="12582"/>
    <cellStyle name="Standard 257 2 2 4 3 3 3 2 2 2" xfId="25818"/>
    <cellStyle name="Standard 257 2 2 4 3 3 3 2 2 2 2" xfId="52290"/>
    <cellStyle name="Standard 257 2 2 4 3 3 3 2 2 3" xfId="39054"/>
    <cellStyle name="Standard 257 2 2 4 3 3 3 2 3" xfId="19201"/>
    <cellStyle name="Standard 257 2 2 4 3 3 3 2 3 2" xfId="45673"/>
    <cellStyle name="Standard 257 2 2 4 3 3 3 2 4" xfId="30232"/>
    <cellStyle name="Standard 257 2 2 4 3 3 3 3" xfId="6702"/>
    <cellStyle name="Standard 257 2 2 4 3 3 3 3 2" xfId="11112"/>
    <cellStyle name="Standard 257 2 2 4 3 3 3 3 2 2" xfId="24348"/>
    <cellStyle name="Standard 257 2 2 4 3 3 3 3 2 2 2" xfId="50820"/>
    <cellStyle name="Standard 257 2 2 4 3 3 3 3 2 3" xfId="37584"/>
    <cellStyle name="Standard 257 2 2 4 3 3 3 3 3" xfId="17731"/>
    <cellStyle name="Standard 257 2 2 4 3 3 3 3 3 2" xfId="44203"/>
    <cellStyle name="Standard 257 2 2 4 3 3 3 3 4" xfId="33174"/>
    <cellStyle name="Standard 257 2 2 4 3 3 3 4" xfId="8170"/>
    <cellStyle name="Standard 257 2 2 4 3 3 3 4 2" xfId="21406"/>
    <cellStyle name="Standard 257 2 2 4 3 3 3 4 2 2" xfId="47878"/>
    <cellStyle name="Standard 257 2 2 4 3 3 3 4 3" xfId="34642"/>
    <cellStyle name="Standard 257 2 2 4 3 3 3 5" xfId="14789"/>
    <cellStyle name="Standard 257 2 2 4 3 3 3 5 2" xfId="41261"/>
    <cellStyle name="Standard 257 2 2 4 3 3 3 6" xfId="28762"/>
    <cellStyle name="Standard 257 2 2 4 3 3 4" xfId="3026"/>
    <cellStyle name="Standard 257 2 2 4 3 3 4 2" xfId="11848"/>
    <cellStyle name="Standard 257 2 2 4 3 3 4 2 2" xfId="25084"/>
    <cellStyle name="Standard 257 2 2 4 3 3 4 2 2 2" xfId="51556"/>
    <cellStyle name="Standard 257 2 2 4 3 3 4 2 3" xfId="38320"/>
    <cellStyle name="Standard 257 2 2 4 3 3 4 3" xfId="18467"/>
    <cellStyle name="Standard 257 2 2 4 3 3 4 3 2" xfId="44939"/>
    <cellStyle name="Standard 257 2 2 4 3 3 4 4" xfId="29498"/>
    <cellStyle name="Standard 257 2 2 4 3 3 5" xfId="5231"/>
    <cellStyle name="Standard 257 2 2 4 3 3 5 2" xfId="9641"/>
    <cellStyle name="Standard 257 2 2 4 3 3 5 2 2" xfId="22877"/>
    <cellStyle name="Standard 257 2 2 4 3 3 5 2 2 2" xfId="49349"/>
    <cellStyle name="Standard 257 2 2 4 3 3 5 2 3" xfId="36113"/>
    <cellStyle name="Standard 257 2 2 4 3 3 5 3" xfId="16260"/>
    <cellStyle name="Standard 257 2 2 4 3 3 5 3 2" xfId="42732"/>
    <cellStyle name="Standard 257 2 2 4 3 3 5 4" xfId="31703"/>
    <cellStyle name="Standard 257 2 2 4 3 3 6" xfId="7436"/>
    <cellStyle name="Standard 257 2 2 4 3 3 6 2" xfId="20672"/>
    <cellStyle name="Standard 257 2 2 4 3 3 6 2 2" xfId="47144"/>
    <cellStyle name="Standard 257 2 2 4 3 3 6 3" xfId="33908"/>
    <cellStyle name="Standard 257 2 2 4 3 3 7" xfId="14055"/>
    <cellStyle name="Standard 257 2 2 4 3 3 7 2" xfId="40527"/>
    <cellStyle name="Standard 257 2 2 4 3 3 8" xfId="27291"/>
    <cellStyle name="Standard 257 2 2 4 3 4" xfId="1187"/>
    <cellStyle name="Standard 257 2 2 4 3 4 2" xfId="4130"/>
    <cellStyle name="Standard 257 2 2 4 3 4 2 2" xfId="12952"/>
    <cellStyle name="Standard 257 2 2 4 3 4 2 2 2" xfId="26188"/>
    <cellStyle name="Standard 257 2 2 4 3 4 2 2 2 2" xfId="52660"/>
    <cellStyle name="Standard 257 2 2 4 3 4 2 2 3" xfId="39424"/>
    <cellStyle name="Standard 257 2 2 4 3 4 2 3" xfId="19571"/>
    <cellStyle name="Standard 257 2 2 4 3 4 2 3 2" xfId="46043"/>
    <cellStyle name="Standard 257 2 2 4 3 4 2 4" xfId="30602"/>
    <cellStyle name="Standard 257 2 2 4 3 4 3" xfId="5601"/>
    <cellStyle name="Standard 257 2 2 4 3 4 3 2" xfId="10011"/>
    <cellStyle name="Standard 257 2 2 4 3 4 3 2 2" xfId="23247"/>
    <cellStyle name="Standard 257 2 2 4 3 4 3 2 2 2" xfId="49719"/>
    <cellStyle name="Standard 257 2 2 4 3 4 3 2 3" xfId="36483"/>
    <cellStyle name="Standard 257 2 2 4 3 4 3 3" xfId="16630"/>
    <cellStyle name="Standard 257 2 2 4 3 4 3 3 2" xfId="43102"/>
    <cellStyle name="Standard 257 2 2 4 3 4 3 4" xfId="32073"/>
    <cellStyle name="Standard 257 2 2 4 3 4 4" xfId="8540"/>
    <cellStyle name="Standard 257 2 2 4 3 4 4 2" xfId="21776"/>
    <cellStyle name="Standard 257 2 2 4 3 4 4 2 2" xfId="48248"/>
    <cellStyle name="Standard 257 2 2 4 3 4 4 3" xfId="35012"/>
    <cellStyle name="Standard 257 2 2 4 3 4 5" xfId="15159"/>
    <cellStyle name="Standard 257 2 2 4 3 4 5 2" xfId="41631"/>
    <cellStyle name="Standard 257 2 2 4 3 4 6" xfId="27661"/>
    <cellStyle name="Standard 257 2 2 4 3 5" xfId="1923"/>
    <cellStyle name="Standard 257 2 2 4 3 5 2" xfId="3394"/>
    <cellStyle name="Standard 257 2 2 4 3 5 2 2" xfId="12216"/>
    <cellStyle name="Standard 257 2 2 4 3 5 2 2 2" xfId="25452"/>
    <cellStyle name="Standard 257 2 2 4 3 5 2 2 2 2" xfId="51924"/>
    <cellStyle name="Standard 257 2 2 4 3 5 2 2 3" xfId="38688"/>
    <cellStyle name="Standard 257 2 2 4 3 5 2 3" xfId="18835"/>
    <cellStyle name="Standard 257 2 2 4 3 5 2 3 2" xfId="45307"/>
    <cellStyle name="Standard 257 2 2 4 3 5 2 4" xfId="29866"/>
    <cellStyle name="Standard 257 2 2 4 3 5 3" xfId="6336"/>
    <cellStyle name="Standard 257 2 2 4 3 5 3 2" xfId="10746"/>
    <cellStyle name="Standard 257 2 2 4 3 5 3 2 2" xfId="23982"/>
    <cellStyle name="Standard 257 2 2 4 3 5 3 2 2 2" xfId="50454"/>
    <cellStyle name="Standard 257 2 2 4 3 5 3 2 3" xfId="37218"/>
    <cellStyle name="Standard 257 2 2 4 3 5 3 3" xfId="17365"/>
    <cellStyle name="Standard 257 2 2 4 3 5 3 3 2" xfId="43837"/>
    <cellStyle name="Standard 257 2 2 4 3 5 3 4" xfId="32808"/>
    <cellStyle name="Standard 257 2 2 4 3 5 4" xfId="7804"/>
    <cellStyle name="Standard 257 2 2 4 3 5 4 2" xfId="21040"/>
    <cellStyle name="Standard 257 2 2 4 3 5 4 2 2" xfId="47512"/>
    <cellStyle name="Standard 257 2 2 4 3 5 4 3" xfId="34276"/>
    <cellStyle name="Standard 257 2 2 4 3 5 5" xfId="14423"/>
    <cellStyle name="Standard 257 2 2 4 3 5 5 2" xfId="40895"/>
    <cellStyle name="Standard 257 2 2 4 3 5 6" xfId="28396"/>
    <cellStyle name="Standard 257 2 2 4 3 6" xfId="2660"/>
    <cellStyle name="Standard 257 2 2 4 3 6 2" xfId="11482"/>
    <cellStyle name="Standard 257 2 2 4 3 6 2 2" xfId="24718"/>
    <cellStyle name="Standard 257 2 2 4 3 6 2 2 2" xfId="51190"/>
    <cellStyle name="Standard 257 2 2 4 3 6 2 3" xfId="37954"/>
    <cellStyle name="Standard 257 2 2 4 3 6 3" xfId="18101"/>
    <cellStyle name="Standard 257 2 2 4 3 6 3 2" xfId="44573"/>
    <cellStyle name="Standard 257 2 2 4 3 6 4" xfId="29132"/>
    <cellStyle name="Standard 257 2 2 4 3 7" xfId="4865"/>
    <cellStyle name="Standard 257 2 2 4 3 7 2" xfId="9275"/>
    <cellStyle name="Standard 257 2 2 4 3 7 2 2" xfId="22511"/>
    <cellStyle name="Standard 257 2 2 4 3 7 2 2 2" xfId="48983"/>
    <cellStyle name="Standard 257 2 2 4 3 7 2 3" xfId="35747"/>
    <cellStyle name="Standard 257 2 2 4 3 7 3" xfId="15894"/>
    <cellStyle name="Standard 257 2 2 4 3 7 3 2" xfId="42366"/>
    <cellStyle name="Standard 257 2 2 4 3 7 4" xfId="31337"/>
    <cellStyle name="Standard 257 2 2 4 3 8" xfId="7070"/>
    <cellStyle name="Standard 257 2 2 4 3 8 2" xfId="20306"/>
    <cellStyle name="Standard 257 2 2 4 3 8 2 2" xfId="46778"/>
    <cellStyle name="Standard 257 2 2 4 3 8 3" xfId="33542"/>
    <cellStyle name="Standard 257 2 2 4 3 9" xfId="13689"/>
    <cellStyle name="Standard 257 2 2 4 3 9 2" xfId="40161"/>
    <cellStyle name="Standard 257 2 2 4 4" xfId="504"/>
    <cellStyle name="Standard 257 2 2 4 4 2" xfId="893"/>
    <cellStyle name="Standard 257 2 2 4 4 2 2" xfId="1642"/>
    <cellStyle name="Standard 257 2 2 4 4 2 2 2" xfId="4585"/>
    <cellStyle name="Standard 257 2 2 4 4 2 2 2 2" xfId="13407"/>
    <cellStyle name="Standard 257 2 2 4 4 2 2 2 2 2" xfId="26643"/>
    <cellStyle name="Standard 257 2 2 4 4 2 2 2 2 2 2" xfId="53115"/>
    <cellStyle name="Standard 257 2 2 4 4 2 2 2 2 3" xfId="39879"/>
    <cellStyle name="Standard 257 2 2 4 4 2 2 2 3" xfId="20026"/>
    <cellStyle name="Standard 257 2 2 4 4 2 2 2 3 2" xfId="46498"/>
    <cellStyle name="Standard 257 2 2 4 4 2 2 2 4" xfId="31057"/>
    <cellStyle name="Standard 257 2 2 4 4 2 2 3" xfId="6056"/>
    <cellStyle name="Standard 257 2 2 4 4 2 2 3 2" xfId="10466"/>
    <cellStyle name="Standard 257 2 2 4 4 2 2 3 2 2" xfId="23702"/>
    <cellStyle name="Standard 257 2 2 4 4 2 2 3 2 2 2" xfId="50174"/>
    <cellStyle name="Standard 257 2 2 4 4 2 2 3 2 3" xfId="36938"/>
    <cellStyle name="Standard 257 2 2 4 4 2 2 3 3" xfId="17085"/>
    <cellStyle name="Standard 257 2 2 4 4 2 2 3 3 2" xfId="43557"/>
    <cellStyle name="Standard 257 2 2 4 4 2 2 3 4" xfId="32528"/>
    <cellStyle name="Standard 257 2 2 4 4 2 2 4" xfId="8995"/>
    <cellStyle name="Standard 257 2 2 4 4 2 2 4 2" xfId="22231"/>
    <cellStyle name="Standard 257 2 2 4 4 2 2 4 2 2" xfId="48703"/>
    <cellStyle name="Standard 257 2 2 4 4 2 2 4 3" xfId="35467"/>
    <cellStyle name="Standard 257 2 2 4 4 2 2 5" xfId="15614"/>
    <cellStyle name="Standard 257 2 2 4 4 2 2 5 2" xfId="42086"/>
    <cellStyle name="Standard 257 2 2 4 4 2 2 6" xfId="28116"/>
    <cellStyle name="Standard 257 2 2 4 4 2 3" xfId="2378"/>
    <cellStyle name="Standard 257 2 2 4 4 2 3 2" xfId="3849"/>
    <cellStyle name="Standard 257 2 2 4 4 2 3 2 2" xfId="12671"/>
    <cellStyle name="Standard 257 2 2 4 4 2 3 2 2 2" xfId="25907"/>
    <cellStyle name="Standard 257 2 2 4 4 2 3 2 2 2 2" xfId="52379"/>
    <cellStyle name="Standard 257 2 2 4 4 2 3 2 2 3" xfId="39143"/>
    <cellStyle name="Standard 257 2 2 4 4 2 3 2 3" xfId="19290"/>
    <cellStyle name="Standard 257 2 2 4 4 2 3 2 3 2" xfId="45762"/>
    <cellStyle name="Standard 257 2 2 4 4 2 3 2 4" xfId="30321"/>
    <cellStyle name="Standard 257 2 2 4 4 2 3 3" xfId="6791"/>
    <cellStyle name="Standard 257 2 2 4 4 2 3 3 2" xfId="11201"/>
    <cellStyle name="Standard 257 2 2 4 4 2 3 3 2 2" xfId="24437"/>
    <cellStyle name="Standard 257 2 2 4 4 2 3 3 2 2 2" xfId="50909"/>
    <cellStyle name="Standard 257 2 2 4 4 2 3 3 2 3" xfId="37673"/>
    <cellStyle name="Standard 257 2 2 4 4 2 3 3 3" xfId="17820"/>
    <cellStyle name="Standard 257 2 2 4 4 2 3 3 3 2" xfId="44292"/>
    <cellStyle name="Standard 257 2 2 4 4 2 3 3 4" xfId="33263"/>
    <cellStyle name="Standard 257 2 2 4 4 2 3 4" xfId="8259"/>
    <cellStyle name="Standard 257 2 2 4 4 2 3 4 2" xfId="21495"/>
    <cellStyle name="Standard 257 2 2 4 4 2 3 4 2 2" xfId="47967"/>
    <cellStyle name="Standard 257 2 2 4 4 2 3 4 3" xfId="34731"/>
    <cellStyle name="Standard 257 2 2 4 4 2 3 5" xfId="14878"/>
    <cellStyle name="Standard 257 2 2 4 4 2 3 5 2" xfId="41350"/>
    <cellStyle name="Standard 257 2 2 4 4 2 3 6" xfId="28851"/>
    <cellStyle name="Standard 257 2 2 4 4 2 4" xfId="3115"/>
    <cellStyle name="Standard 257 2 2 4 4 2 4 2" xfId="11937"/>
    <cellStyle name="Standard 257 2 2 4 4 2 4 2 2" xfId="25173"/>
    <cellStyle name="Standard 257 2 2 4 4 2 4 2 2 2" xfId="51645"/>
    <cellStyle name="Standard 257 2 2 4 4 2 4 2 3" xfId="38409"/>
    <cellStyle name="Standard 257 2 2 4 4 2 4 3" xfId="18556"/>
    <cellStyle name="Standard 257 2 2 4 4 2 4 3 2" xfId="45028"/>
    <cellStyle name="Standard 257 2 2 4 4 2 4 4" xfId="29587"/>
    <cellStyle name="Standard 257 2 2 4 4 2 5" xfId="5320"/>
    <cellStyle name="Standard 257 2 2 4 4 2 5 2" xfId="9730"/>
    <cellStyle name="Standard 257 2 2 4 4 2 5 2 2" xfId="22966"/>
    <cellStyle name="Standard 257 2 2 4 4 2 5 2 2 2" xfId="49438"/>
    <cellStyle name="Standard 257 2 2 4 4 2 5 2 3" xfId="36202"/>
    <cellStyle name="Standard 257 2 2 4 4 2 5 3" xfId="16349"/>
    <cellStyle name="Standard 257 2 2 4 4 2 5 3 2" xfId="42821"/>
    <cellStyle name="Standard 257 2 2 4 4 2 5 4" xfId="31792"/>
    <cellStyle name="Standard 257 2 2 4 4 2 6" xfId="7525"/>
    <cellStyle name="Standard 257 2 2 4 4 2 6 2" xfId="20761"/>
    <cellStyle name="Standard 257 2 2 4 4 2 6 2 2" xfId="47233"/>
    <cellStyle name="Standard 257 2 2 4 4 2 6 3" xfId="33997"/>
    <cellStyle name="Standard 257 2 2 4 4 2 7" xfId="14144"/>
    <cellStyle name="Standard 257 2 2 4 4 2 7 2" xfId="40616"/>
    <cellStyle name="Standard 257 2 2 4 4 2 8" xfId="27380"/>
    <cellStyle name="Standard 257 2 2 4 4 3" xfId="1276"/>
    <cellStyle name="Standard 257 2 2 4 4 3 2" xfId="4219"/>
    <cellStyle name="Standard 257 2 2 4 4 3 2 2" xfId="13041"/>
    <cellStyle name="Standard 257 2 2 4 4 3 2 2 2" xfId="26277"/>
    <cellStyle name="Standard 257 2 2 4 4 3 2 2 2 2" xfId="52749"/>
    <cellStyle name="Standard 257 2 2 4 4 3 2 2 3" xfId="39513"/>
    <cellStyle name="Standard 257 2 2 4 4 3 2 3" xfId="19660"/>
    <cellStyle name="Standard 257 2 2 4 4 3 2 3 2" xfId="46132"/>
    <cellStyle name="Standard 257 2 2 4 4 3 2 4" xfId="30691"/>
    <cellStyle name="Standard 257 2 2 4 4 3 3" xfId="5690"/>
    <cellStyle name="Standard 257 2 2 4 4 3 3 2" xfId="10100"/>
    <cellStyle name="Standard 257 2 2 4 4 3 3 2 2" xfId="23336"/>
    <cellStyle name="Standard 257 2 2 4 4 3 3 2 2 2" xfId="49808"/>
    <cellStyle name="Standard 257 2 2 4 4 3 3 2 3" xfId="36572"/>
    <cellStyle name="Standard 257 2 2 4 4 3 3 3" xfId="16719"/>
    <cellStyle name="Standard 257 2 2 4 4 3 3 3 2" xfId="43191"/>
    <cellStyle name="Standard 257 2 2 4 4 3 3 4" xfId="32162"/>
    <cellStyle name="Standard 257 2 2 4 4 3 4" xfId="8629"/>
    <cellStyle name="Standard 257 2 2 4 4 3 4 2" xfId="21865"/>
    <cellStyle name="Standard 257 2 2 4 4 3 4 2 2" xfId="48337"/>
    <cellStyle name="Standard 257 2 2 4 4 3 4 3" xfId="35101"/>
    <cellStyle name="Standard 257 2 2 4 4 3 5" xfId="15248"/>
    <cellStyle name="Standard 257 2 2 4 4 3 5 2" xfId="41720"/>
    <cellStyle name="Standard 257 2 2 4 4 3 6" xfId="27750"/>
    <cellStyle name="Standard 257 2 2 4 4 4" xfId="2012"/>
    <cellStyle name="Standard 257 2 2 4 4 4 2" xfId="3483"/>
    <cellStyle name="Standard 257 2 2 4 4 4 2 2" xfId="12305"/>
    <cellStyle name="Standard 257 2 2 4 4 4 2 2 2" xfId="25541"/>
    <cellStyle name="Standard 257 2 2 4 4 4 2 2 2 2" xfId="52013"/>
    <cellStyle name="Standard 257 2 2 4 4 4 2 2 3" xfId="38777"/>
    <cellStyle name="Standard 257 2 2 4 4 4 2 3" xfId="18924"/>
    <cellStyle name="Standard 257 2 2 4 4 4 2 3 2" xfId="45396"/>
    <cellStyle name="Standard 257 2 2 4 4 4 2 4" xfId="29955"/>
    <cellStyle name="Standard 257 2 2 4 4 4 3" xfId="6425"/>
    <cellStyle name="Standard 257 2 2 4 4 4 3 2" xfId="10835"/>
    <cellStyle name="Standard 257 2 2 4 4 4 3 2 2" xfId="24071"/>
    <cellStyle name="Standard 257 2 2 4 4 4 3 2 2 2" xfId="50543"/>
    <cellStyle name="Standard 257 2 2 4 4 4 3 2 3" xfId="37307"/>
    <cellStyle name="Standard 257 2 2 4 4 4 3 3" xfId="17454"/>
    <cellStyle name="Standard 257 2 2 4 4 4 3 3 2" xfId="43926"/>
    <cellStyle name="Standard 257 2 2 4 4 4 3 4" xfId="32897"/>
    <cellStyle name="Standard 257 2 2 4 4 4 4" xfId="7893"/>
    <cellStyle name="Standard 257 2 2 4 4 4 4 2" xfId="21129"/>
    <cellStyle name="Standard 257 2 2 4 4 4 4 2 2" xfId="47601"/>
    <cellStyle name="Standard 257 2 2 4 4 4 4 3" xfId="34365"/>
    <cellStyle name="Standard 257 2 2 4 4 4 5" xfId="14512"/>
    <cellStyle name="Standard 257 2 2 4 4 4 5 2" xfId="40984"/>
    <cellStyle name="Standard 257 2 2 4 4 4 6" xfId="28485"/>
    <cellStyle name="Standard 257 2 2 4 4 5" xfId="2749"/>
    <cellStyle name="Standard 257 2 2 4 4 5 2" xfId="11571"/>
    <cellStyle name="Standard 257 2 2 4 4 5 2 2" xfId="24807"/>
    <cellStyle name="Standard 257 2 2 4 4 5 2 2 2" xfId="51279"/>
    <cellStyle name="Standard 257 2 2 4 4 5 2 3" xfId="38043"/>
    <cellStyle name="Standard 257 2 2 4 4 5 3" xfId="18190"/>
    <cellStyle name="Standard 257 2 2 4 4 5 3 2" xfId="44662"/>
    <cellStyle name="Standard 257 2 2 4 4 5 4" xfId="29221"/>
    <cellStyle name="Standard 257 2 2 4 4 6" xfId="4954"/>
    <cellStyle name="Standard 257 2 2 4 4 6 2" xfId="9364"/>
    <cellStyle name="Standard 257 2 2 4 4 6 2 2" xfId="22600"/>
    <cellStyle name="Standard 257 2 2 4 4 6 2 2 2" xfId="49072"/>
    <cellStyle name="Standard 257 2 2 4 4 6 2 3" xfId="35836"/>
    <cellStyle name="Standard 257 2 2 4 4 6 3" xfId="15983"/>
    <cellStyle name="Standard 257 2 2 4 4 6 3 2" xfId="42455"/>
    <cellStyle name="Standard 257 2 2 4 4 6 4" xfId="31426"/>
    <cellStyle name="Standard 257 2 2 4 4 7" xfId="7159"/>
    <cellStyle name="Standard 257 2 2 4 4 7 2" xfId="20395"/>
    <cellStyle name="Standard 257 2 2 4 4 7 2 2" xfId="46867"/>
    <cellStyle name="Standard 257 2 2 4 4 7 3" xfId="33631"/>
    <cellStyle name="Standard 257 2 2 4 4 8" xfId="13778"/>
    <cellStyle name="Standard 257 2 2 4 4 8 2" xfId="40250"/>
    <cellStyle name="Standard 257 2 2 4 4 9" xfId="27014"/>
    <cellStyle name="Standard 257 2 2 4 5" xfId="666"/>
    <cellStyle name="Standard 257 2 2 4 5 2" xfId="1053"/>
    <cellStyle name="Standard 257 2 2 4 5 2 2" xfId="1795"/>
    <cellStyle name="Standard 257 2 2 4 5 2 2 2" xfId="4738"/>
    <cellStyle name="Standard 257 2 2 4 5 2 2 2 2" xfId="13560"/>
    <cellStyle name="Standard 257 2 2 4 5 2 2 2 2 2" xfId="26796"/>
    <cellStyle name="Standard 257 2 2 4 5 2 2 2 2 2 2" xfId="53268"/>
    <cellStyle name="Standard 257 2 2 4 5 2 2 2 2 3" xfId="40032"/>
    <cellStyle name="Standard 257 2 2 4 5 2 2 2 3" xfId="20179"/>
    <cellStyle name="Standard 257 2 2 4 5 2 2 2 3 2" xfId="46651"/>
    <cellStyle name="Standard 257 2 2 4 5 2 2 2 4" xfId="31210"/>
    <cellStyle name="Standard 257 2 2 4 5 2 2 3" xfId="6209"/>
    <cellStyle name="Standard 257 2 2 4 5 2 2 3 2" xfId="10619"/>
    <cellStyle name="Standard 257 2 2 4 5 2 2 3 2 2" xfId="23855"/>
    <cellStyle name="Standard 257 2 2 4 5 2 2 3 2 2 2" xfId="50327"/>
    <cellStyle name="Standard 257 2 2 4 5 2 2 3 2 3" xfId="37091"/>
    <cellStyle name="Standard 257 2 2 4 5 2 2 3 3" xfId="17238"/>
    <cellStyle name="Standard 257 2 2 4 5 2 2 3 3 2" xfId="43710"/>
    <cellStyle name="Standard 257 2 2 4 5 2 2 3 4" xfId="32681"/>
    <cellStyle name="Standard 257 2 2 4 5 2 2 4" xfId="9148"/>
    <cellStyle name="Standard 257 2 2 4 5 2 2 4 2" xfId="22384"/>
    <cellStyle name="Standard 257 2 2 4 5 2 2 4 2 2" xfId="48856"/>
    <cellStyle name="Standard 257 2 2 4 5 2 2 4 3" xfId="35620"/>
    <cellStyle name="Standard 257 2 2 4 5 2 2 5" xfId="15767"/>
    <cellStyle name="Standard 257 2 2 4 5 2 2 5 2" xfId="42239"/>
    <cellStyle name="Standard 257 2 2 4 5 2 2 6" xfId="28269"/>
    <cellStyle name="Standard 257 2 2 4 5 2 3" xfId="2531"/>
    <cellStyle name="Standard 257 2 2 4 5 2 3 2" xfId="4002"/>
    <cellStyle name="Standard 257 2 2 4 5 2 3 2 2" xfId="12824"/>
    <cellStyle name="Standard 257 2 2 4 5 2 3 2 2 2" xfId="26060"/>
    <cellStyle name="Standard 257 2 2 4 5 2 3 2 2 2 2" xfId="52532"/>
    <cellStyle name="Standard 257 2 2 4 5 2 3 2 2 3" xfId="39296"/>
    <cellStyle name="Standard 257 2 2 4 5 2 3 2 3" xfId="19443"/>
    <cellStyle name="Standard 257 2 2 4 5 2 3 2 3 2" xfId="45915"/>
    <cellStyle name="Standard 257 2 2 4 5 2 3 2 4" xfId="30474"/>
    <cellStyle name="Standard 257 2 2 4 5 2 3 3" xfId="6944"/>
    <cellStyle name="Standard 257 2 2 4 5 2 3 3 2" xfId="11354"/>
    <cellStyle name="Standard 257 2 2 4 5 2 3 3 2 2" xfId="24590"/>
    <cellStyle name="Standard 257 2 2 4 5 2 3 3 2 2 2" xfId="51062"/>
    <cellStyle name="Standard 257 2 2 4 5 2 3 3 2 3" xfId="37826"/>
    <cellStyle name="Standard 257 2 2 4 5 2 3 3 3" xfId="17973"/>
    <cellStyle name="Standard 257 2 2 4 5 2 3 3 3 2" xfId="44445"/>
    <cellStyle name="Standard 257 2 2 4 5 2 3 3 4" xfId="33416"/>
    <cellStyle name="Standard 257 2 2 4 5 2 3 4" xfId="8412"/>
    <cellStyle name="Standard 257 2 2 4 5 2 3 4 2" xfId="21648"/>
    <cellStyle name="Standard 257 2 2 4 5 2 3 4 2 2" xfId="48120"/>
    <cellStyle name="Standard 257 2 2 4 5 2 3 4 3" xfId="34884"/>
    <cellStyle name="Standard 257 2 2 4 5 2 3 5" xfId="15031"/>
    <cellStyle name="Standard 257 2 2 4 5 2 3 5 2" xfId="41503"/>
    <cellStyle name="Standard 257 2 2 4 5 2 3 6" xfId="29004"/>
    <cellStyle name="Standard 257 2 2 4 5 2 4" xfId="3268"/>
    <cellStyle name="Standard 257 2 2 4 5 2 4 2" xfId="12090"/>
    <cellStyle name="Standard 257 2 2 4 5 2 4 2 2" xfId="25326"/>
    <cellStyle name="Standard 257 2 2 4 5 2 4 2 2 2" xfId="51798"/>
    <cellStyle name="Standard 257 2 2 4 5 2 4 2 3" xfId="38562"/>
    <cellStyle name="Standard 257 2 2 4 5 2 4 3" xfId="18709"/>
    <cellStyle name="Standard 257 2 2 4 5 2 4 3 2" xfId="45181"/>
    <cellStyle name="Standard 257 2 2 4 5 2 4 4" xfId="29740"/>
    <cellStyle name="Standard 257 2 2 4 5 2 5" xfId="5473"/>
    <cellStyle name="Standard 257 2 2 4 5 2 5 2" xfId="9883"/>
    <cellStyle name="Standard 257 2 2 4 5 2 5 2 2" xfId="23119"/>
    <cellStyle name="Standard 257 2 2 4 5 2 5 2 2 2" xfId="49591"/>
    <cellStyle name="Standard 257 2 2 4 5 2 5 2 3" xfId="36355"/>
    <cellStyle name="Standard 257 2 2 4 5 2 5 3" xfId="16502"/>
    <cellStyle name="Standard 257 2 2 4 5 2 5 3 2" xfId="42974"/>
    <cellStyle name="Standard 257 2 2 4 5 2 5 4" xfId="31945"/>
    <cellStyle name="Standard 257 2 2 4 5 2 6" xfId="7678"/>
    <cellStyle name="Standard 257 2 2 4 5 2 6 2" xfId="20914"/>
    <cellStyle name="Standard 257 2 2 4 5 2 6 2 2" xfId="47386"/>
    <cellStyle name="Standard 257 2 2 4 5 2 6 3" xfId="34150"/>
    <cellStyle name="Standard 257 2 2 4 5 2 7" xfId="14297"/>
    <cellStyle name="Standard 257 2 2 4 5 2 7 2" xfId="40769"/>
    <cellStyle name="Standard 257 2 2 4 5 2 8" xfId="27533"/>
    <cellStyle name="Standard 257 2 2 4 5 3" xfId="1429"/>
    <cellStyle name="Standard 257 2 2 4 5 3 2" xfId="4372"/>
    <cellStyle name="Standard 257 2 2 4 5 3 2 2" xfId="13194"/>
    <cellStyle name="Standard 257 2 2 4 5 3 2 2 2" xfId="26430"/>
    <cellStyle name="Standard 257 2 2 4 5 3 2 2 2 2" xfId="52902"/>
    <cellStyle name="Standard 257 2 2 4 5 3 2 2 3" xfId="39666"/>
    <cellStyle name="Standard 257 2 2 4 5 3 2 3" xfId="19813"/>
    <cellStyle name="Standard 257 2 2 4 5 3 2 3 2" xfId="46285"/>
    <cellStyle name="Standard 257 2 2 4 5 3 2 4" xfId="30844"/>
    <cellStyle name="Standard 257 2 2 4 5 3 3" xfId="5843"/>
    <cellStyle name="Standard 257 2 2 4 5 3 3 2" xfId="10253"/>
    <cellStyle name="Standard 257 2 2 4 5 3 3 2 2" xfId="23489"/>
    <cellStyle name="Standard 257 2 2 4 5 3 3 2 2 2" xfId="49961"/>
    <cellStyle name="Standard 257 2 2 4 5 3 3 2 3" xfId="36725"/>
    <cellStyle name="Standard 257 2 2 4 5 3 3 3" xfId="16872"/>
    <cellStyle name="Standard 257 2 2 4 5 3 3 3 2" xfId="43344"/>
    <cellStyle name="Standard 257 2 2 4 5 3 3 4" xfId="32315"/>
    <cellStyle name="Standard 257 2 2 4 5 3 4" xfId="8782"/>
    <cellStyle name="Standard 257 2 2 4 5 3 4 2" xfId="22018"/>
    <cellStyle name="Standard 257 2 2 4 5 3 4 2 2" xfId="48490"/>
    <cellStyle name="Standard 257 2 2 4 5 3 4 3" xfId="35254"/>
    <cellStyle name="Standard 257 2 2 4 5 3 5" xfId="15401"/>
    <cellStyle name="Standard 257 2 2 4 5 3 5 2" xfId="41873"/>
    <cellStyle name="Standard 257 2 2 4 5 3 6" xfId="27903"/>
    <cellStyle name="Standard 257 2 2 4 5 4" xfId="2165"/>
    <cellStyle name="Standard 257 2 2 4 5 4 2" xfId="3636"/>
    <cellStyle name="Standard 257 2 2 4 5 4 2 2" xfId="12458"/>
    <cellStyle name="Standard 257 2 2 4 5 4 2 2 2" xfId="25694"/>
    <cellStyle name="Standard 257 2 2 4 5 4 2 2 2 2" xfId="52166"/>
    <cellStyle name="Standard 257 2 2 4 5 4 2 2 3" xfId="38930"/>
    <cellStyle name="Standard 257 2 2 4 5 4 2 3" xfId="19077"/>
    <cellStyle name="Standard 257 2 2 4 5 4 2 3 2" xfId="45549"/>
    <cellStyle name="Standard 257 2 2 4 5 4 2 4" xfId="30108"/>
    <cellStyle name="Standard 257 2 2 4 5 4 3" xfId="6578"/>
    <cellStyle name="Standard 257 2 2 4 5 4 3 2" xfId="10988"/>
    <cellStyle name="Standard 257 2 2 4 5 4 3 2 2" xfId="24224"/>
    <cellStyle name="Standard 257 2 2 4 5 4 3 2 2 2" xfId="50696"/>
    <cellStyle name="Standard 257 2 2 4 5 4 3 2 3" xfId="37460"/>
    <cellStyle name="Standard 257 2 2 4 5 4 3 3" xfId="17607"/>
    <cellStyle name="Standard 257 2 2 4 5 4 3 3 2" xfId="44079"/>
    <cellStyle name="Standard 257 2 2 4 5 4 3 4" xfId="33050"/>
    <cellStyle name="Standard 257 2 2 4 5 4 4" xfId="8046"/>
    <cellStyle name="Standard 257 2 2 4 5 4 4 2" xfId="21282"/>
    <cellStyle name="Standard 257 2 2 4 5 4 4 2 2" xfId="47754"/>
    <cellStyle name="Standard 257 2 2 4 5 4 4 3" xfId="34518"/>
    <cellStyle name="Standard 257 2 2 4 5 4 5" xfId="14665"/>
    <cellStyle name="Standard 257 2 2 4 5 4 5 2" xfId="41137"/>
    <cellStyle name="Standard 257 2 2 4 5 4 6" xfId="28638"/>
    <cellStyle name="Standard 257 2 2 4 5 5" xfId="2902"/>
    <cellStyle name="Standard 257 2 2 4 5 5 2" xfId="11724"/>
    <cellStyle name="Standard 257 2 2 4 5 5 2 2" xfId="24960"/>
    <cellStyle name="Standard 257 2 2 4 5 5 2 2 2" xfId="51432"/>
    <cellStyle name="Standard 257 2 2 4 5 5 2 3" xfId="38196"/>
    <cellStyle name="Standard 257 2 2 4 5 5 3" xfId="18343"/>
    <cellStyle name="Standard 257 2 2 4 5 5 3 2" xfId="44815"/>
    <cellStyle name="Standard 257 2 2 4 5 5 4" xfId="29374"/>
    <cellStyle name="Standard 257 2 2 4 5 6" xfId="5107"/>
    <cellStyle name="Standard 257 2 2 4 5 6 2" xfId="9517"/>
    <cellStyle name="Standard 257 2 2 4 5 6 2 2" xfId="22753"/>
    <cellStyle name="Standard 257 2 2 4 5 6 2 2 2" xfId="49225"/>
    <cellStyle name="Standard 257 2 2 4 5 6 2 3" xfId="35989"/>
    <cellStyle name="Standard 257 2 2 4 5 6 3" xfId="16136"/>
    <cellStyle name="Standard 257 2 2 4 5 6 3 2" xfId="42608"/>
    <cellStyle name="Standard 257 2 2 4 5 6 4" xfId="31579"/>
    <cellStyle name="Standard 257 2 2 4 5 7" xfId="7312"/>
    <cellStyle name="Standard 257 2 2 4 5 7 2" xfId="20548"/>
    <cellStyle name="Standard 257 2 2 4 5 7 2 2" xfId="47020"/>
    <cellStyle name="Standard 257 2 2 4 5 7 3" xfId="33784"/>
    <cellStyle name="Standard 257 2 2 4 5 8" xfId="13931"/>
    <cellStyle name="Standard 257 2 2 4 5 8 2" xfId="40403"/>
    <cellStyle name="Standard 257 2 2 4 5 9" xfId="27167"/>
    <cellStyle name="Standard 257 2 2 4 6" xfId="722"/>
    <cellStyle name="Standard 257 2 2 4 6 2" xfId="1472"/>
    <cellStyle name="Standard 257 2 2 4 6 2 2" xfId="4415"/>
    <cellStyle name="Standard 257 2 2 4 6 2 2 2" xfId="13237"/>
    <cellStyle name="Standard 257 2 2 4 6 2 2 2 2" xfId="26473"/>
    <cellStyle name="Standard 257 2 2 4 6 2 2 2 2 2" xfId="52945"/>
    <cellStyle name="Standard 257 2 2 4 6 2 2 2 3" xfId="39709"/>
    <cellStyle name="Standard 257 2 2 4 6 2 2 3" xfId="19856"/>
    <cellStyle name="Standard 257 2 2 4 6 2 2 3 2" xfId="46328"/>
    <cellStyle name="Standard 257 2 2 4 6 2 2 4" xfId="30887"/>
    <cellStyle name="Standard 257 2 2 4 6 2 3" xfId="5886"/>
    <cellStyle name="Standard 257 2 2 4 6 2 3 2" xfId="10296"/>
    <cellStyle name="Standard 257 2 2 4 6 2 3 2 2" xfId="23532"/>
    <cellStyle name="Standard 257 2 2 4 6 2 3 2 2 2" xfId="50004"/>
    <cellStyle name="Standard 257 2 2 4 6 2 3 2 3" xfId="36768"/>
    <cellStyle name="Standard 257 2 2 4 6 2 3 3" xfId="16915"/>
    <cellStyle name="Standard 257 2 2 4 6 2 3 3 2" xfId="43387"/>
    <cellStyle name="Standard 257 2 2 4 6 2 3 4" xfId="32358"/>
    <cellStyle name="Standard 257 2 2 4 6 2 4" xfId="8825"/>
    <cellStyle name="Standard 257 2 2 4 6 2 4 2" xfId="22061"/>
    <cellStyle name="Standard 257 2 2 4 6 2 4 2 2" xfId="48533"/>
    <cellStyle name="Standard 257 2 2 4 6 2 4 3" xfId="35297"/>
    <cellStyle name="Standard 257 2 2 4 6 2 5" xfId="15444"/>
    <cellStyle name="Standard 257 2 2 4 6 2 5 2" xfId="41916"/>
    <cellStyle name="Standard 257 2 2 4 6 2 6" xfId="27946"/>
    <cellStyle name="Standard 257 2 2 4 6 3" xfId="2208"/>
    <cellStyle name="Standard 257 2 2 4 6 3 2" xfId="3679"/>
    <cellStyle name="Standard 257 2 2 4 6 3 2 2" xfId="12501"/>
    <cellStyle name="Standard 257 2 2 4 6 3 2 2 2" xfId="25737"/>
    <cellStyle name="Standard 257 2 2 4 6 3 2 2 2 2" xfId="52209"/>
    <cellStyle name="Standard 257 2 2 4 6 3 2 2 3" xfId="38973"/>
    <cellStyle name="Standard 257 2 2 4 6 3 2 3" xfId="19120"/>
    <cellStyle name="Standard 257 2 2 4 6 3 2 3 2" xfId="45592"/>
    <cellStyle name="Standard 257 2 2 4 6 3 2 4" xfId="30151"/>
    <cellStyle name="Standard 257 2 2 4 6 3 3" xfId="6621"/>
    <cellStyle name="Standard 257 2 2 4 6 3 3 2" xfId="11031"/>
    <cellStyle name="Standard 257 2 2 4 6 3 3 2 2" xfId="24267"/>
    <cellStyle name="Standard 257 2 2 4 6 3 3 2 2 2" xfId="50739"/>
    <cellStyle name="Standard 257 2 2 4 6 3 3 2 3" xfId="37503"/>
    <cellStyle name="Standard 257 2 2 4 6 3 3 3" xfId="17650"/>
    <cellStyle name="Standard 257 2 2 4 6 3 3 3 2" xfId="44122"/>
    <cellStyle name="Standard 257 2 2 4 6 3 3 4" xfId="33093"/>
    <cellStyle name="Standard 257 2 2 4 6 3 4" xfId="8089"/>
    <cellStyle name="Standard 257 2 2 4 6 3 4 2" xfId="21325"/>
    <cellStyle name="Standard 257 2 2 4 6 3 4 2 2" xfId="47797"/>
    <cellStyle name="Standard 257 2 2 4 6 3 4 3" xfId="34561"/>
    <cellStyle name="Standard 257 2 2 4 6 3 5" xfId="14708"/>
    <cellStyle name="Standard 257 2 2 4 6 3 5 2" xfId="41180"/>
    <cellStyle name="Standard 257 2 2 4 6 3 6" xfId="28681"/>
    <cellStyle name="Standard 257 2 2 4 6 4" xfId="2945"/>
    <cellStyle name="Standard 257 2 2 4 6 4 2" xfId="11767"/>
    <cellStyle name="Standard 257 2 2 4 6 4 2 2" xfId="25003"/>
    <cellStyle name="Standard 257 2 2 4 6 4 2 2 2" xfId="51475"/>
    <cellStyle name="Standard 257 2 2 4 6 4 2 3" xfId="38239"/>
    <cellStyle name="Standard 257 2 2 4 6 4 3" xfId="18386"/>
    <cellStyle name="Standard 257 2 2 4 6 4 3 2" xfId="44858"/>
    <cellStyle name="Standard 257 2 2 4 6 4 4" xfId="29417"/>
    <cellStyle name="Standard 257 2 2 4 6 5" xfId="5150"/>
    <cellStyle name="Standard 257 2 2 4 6 5 2" xfId="9560"/>
    <cellStyle name="Standard 257 2 2 4 6 5 2 2" xfId="22796"/>
    <cellStyle name="Standard 257 2 2 4 6 5 2 2 2" xfId="49268"/>
    <cellStyle name="Standard 257 2 2 4 6 5 2 3" xfId="36032"/>
    <cellStyle name="Standard 257 2 2 4 6 5 3" xfId="16179"/>
    <cellStyle name="Standard 257 2 2 4 6 5 3 2" xfId="42651"/>
    <cellStyle name="Standard 257 2 2 4 6 5 4" xfId="31622"/>
    <cellStyle name="Standard 257 2 2 4 6 6" xfId="7355"/>
    <cellStyle name="Standard 257 2 2 4 6 6 2" xfId="20591"/>
    <cellStyle name="Standard 257 2 2 4 6 6 2 2" xfId="47063"/>
    <cellStyle name="Standard 257 2 2 4 6 6 3" xfId="33827"/>
    <cellStyle name="Standard 257 2 2 4 6 7" xfId="13974"/>
    <cellStyle name="Standard 257 2 2 4 6 7 2" xfId="40446"/>
    <cellStyle name="Standard 257 2 2 4 6 8" xfId="27210"/>
    <cellStyle name="Standard 257 2 2 4 7" xfId="1106"/>
    <cellStyle name="Standard 257 2 2 4 7 2" xfId="4049"/>
    <cellStyle name="Standard 257 2 2 4 7 2 2" xfId="12871"/>
    <cellStyle name="Standard 257 2 2 4 7 2 2 2" xfId="26107"/>
    <cellStyle name="Standard 257 2 2 4 7 2 2 2 2" xfId="52579"/>
    <cellStyle name="Standard 257 2 2 4 7 2 2 3" xfId="39343"/>
    <cellStyle name="Standard 257 2 2 4 7 2 3" xfId="19490"/>
    <cellStyle name="Standard 257 2 2 4 7 2 3 2" xfId="45962"/>
    <cellStyle name="Standard 257 2 2 4 7 2 4" xfId="30521"/>
    <cellStyle name="Standard 257 2 2 4 7 3" xfId="5520"/>
    <cellStyle name="Standard 257 2 2 4 7 3 2" xfId="9930"/>
    <cellStyle name="Standard 257 2 2 4 7 3 2 2" xfId="23166"/>
    <cellStyle name="Standard 257 2 2 4 7 3 2 2 2" xfId="49638"/>
    <cellStyle name="Standard 257 2 2 4 7 3 2 3" xfId="36402"/>
    <cellStyle name="Standard 257 2 2 4 7 3 3" xfId="16549"/>
    <cellStyle name="Standard 257 2 2 4 7 3 3 2" xfId="43021"/>
    <cellStyle name="Standard 257 2 2 4 7 3 4" xfId="31992"/>
    <cellStyle name="Standard 257 2 2 4 7 4" xfId="8459"/>
    <cellStyle name="Standard 257 2 2 4 7 4 2" xfId="21695"/>
    <cellStyle name="Standard 257 2 2 4 7 4 2 2" xfId="48167"/>
    <cellStyle name="Standard 257 2 2 4 7 4 3" xfId="34931"/>
    <cellStyle name="Standard 257 2 2 4 7 5" xfId="15078"/>
    <cellStyle name="Standard 257 2 2 4 7 5 2" xfId="41550"/>
    <cellStyle name="Standard 257 2 2 4 7 6" xfId="27580"/>
    <cellStyle name="Standard 257 2 2 4 8" xfId="1842"/>
    <cellStyle name="Standard 257 2 2 4 8 2" xfId="3313"/>
    <cellStyle name="Standard 257 2 2 4 8 2 2" xfId="12135"/>
    <cellStyle name="Standard 257 2 2 4 8 2 2 2" xfId="25371"/>
    <cellStyle name="Standard 257 2 2 4 8 2 2 2 2" xfId="51843"/>
    <cellStyle name="Standard 257 2 2 4 8 2 2 3" xfId="38607"/>
    <cellStyle name="Standard 257 2 2 4 8 2 3" xfId="18754"/>
    <cellStyle name="Standard 257 2 2 4 8 2 3 2" xfId="45226"/>
    <cellStyle name="Standard 257 2 2 4 8 2 4" xfId="29785"/>
    <cellStyle name="Standard 257 2 2 4 8 3" xfId="6255"/>
    <cellStyle name="Standard 257 2 2 4 8 3 2" xfId="10665"/>
    <cellStyle name="Standard 257 2 2 4 8 3 2 2" xfId="23901"/>
    <cellStyle name="Standard 257 2 2 4 8 3 2 2 2" xfId="50373"/>
    <cellStyle name="Standard 257 2 2 4 8 3 2 3" xfId="37137"/>
    <cellStyle name="Standard 257 2 2 4 8 3 3" xfId="17284"/>
    <cellStyle name="Standard 257 2 2 4 8 3 3 2" xfId="43756"/>
    <cellStyle name="Standard 257 2 2 4 8 3 4" xfId="32727"/>
    <cellStyle name="Standard 257 2 2 4 8 4" xfId="7723"/>
    <cellStyle name="Standard 257 2 2 4 8 4 2" xfId="20959"/>
    <cellStyle name="Standard 257 2 2 4 8 4 2 2" xfId="47431"/>
    <cellStyle name="Standard 257 2 2 4 8 4 3" xfId="34195"/>
    <cellStyle name="Standard 257 2 2 4 8 5" xfId="14342"/>
    <cellStyle name="Standard 257 2 2 4 8 5 2" xfId="40814"/>
    <cellStyle name="Standard 257 2 2 4 8 6" xfId="28315"/>
    <cellStyle name="Standard 257 2 2 4 9" xfId="2579"/>
    <cellStyle name="Standard 257 2 2 4 9 2" xfId="11401"/>
    <cellStyle name="Standard 257 2 2 4 9 2 2" xfId="24637"/>
    <cellStyle name="Standard 257 2 2 4 9 2 2 2" xfId="51109"/>
    <cellStyle name="Standard 257 2 2 4 9 2 3" xfId="37873"/>
    <cellStyle name="Standard 257 2 2 4 9 3" xfId="18020"/>
    <cellStyle name="Standard 257 2 2 4 9 3 2" xfId="44492"/>
    <cellStyle name="Standard 257 2 2 4 9 4" xfId="29051"/>
    <cellStyle name="Standard 257 2 2 5" xfId="279"/>
    <cellStyle name="Standard 257 2 2 5 10" xfId="4762"/>
    <cellStyle name="Standard 257 2 2 5 10 2" xfId="9172"/>
    <cellStyle name="Standard 257 2 2 5 10 2 2" xfId="22408"/>
    <cellStyle name="Standard 257 2 2 5 10 2 2 2" xfId="48880"/>
    <cellStyle name="Standard 257 2 2 5 10 2 3" xfId="35644"/>
    <cellStyle name="Standard 257 2 2 5 10 3" xfId="15791"/>
    <cellStyle name="Standard 257 2 2 5 10 3 2" xfId="42263"/>
    <cellStyle name="Standard 257 2 2 5 10 4" xfId="31234"/>
    <cellStyle name="Standard 257 2 2 5 11" xfId="6967"/>
    <cellStyle name="Standard 257 2 2 5 11 2" xfId="20203"/>
    <cellStyle name="Standard 257 2 2 5 11 2 2" xfId="46675"/>
    <cellStyle name="Standard 257 2 2 5 11 3" xfId="33439"/>
    <cellStyle name="Standard 257 2 2 5 12" xfId="13586"/>
    <cellStyle name="Standard 257 2 2 5 12 2" xfId="40058"/>
    <cellStyle name="Standard 257 2 2 5 13" xfId="26822"/>
    <cellStyle name="Standard 257 2 2 5 2" xfId="340"/>
    <cellStyle name="Standard 257 2 2 5 2 10" xfId="13626"/>
    <cellStyle name="Standard 257 2 2 5 2 10 2" xfId="40098"/>
    <cellStyle name="Standard 257 2 2 5 2 11" xfId="26862"/>
    <cellStyle name="Standard 257 2 2 5 2 2" xfId="428"/>
    <cellStyle name="Standard 257 2 2 5 2 2 10" xfId="26943"/>
    <cellStyle name="Standard 257 2 2 5 2 2 2" xfId="604"/>
    <cellStyle name="Standard 257 2 2 5 2 2 2 2" xfId="993"/>
    <cellStyle name="Standard 257 2 2 5 2 2 2 2 2" xfId="1742"/>
    <cellStyle name="Standard 257 2 2 5 2 2 2 2 2 2" xfId="4685"/>
    <cellStyle name="Standard 257 2 2 5 2 2 2 2 2 2 2" xfId="13507"/>
    <cellStyle name="Standard 257 2 2 5 2 2 2 2 2 2 2 2" xfId="26743"/>
    <cellStyle name="Standard 257 2 2 5 2 2 2 2 2 2 2 2 2" xfId="53215"/>
    <cellStyle name="Standard 257 2 2 5 2 2 2 2 2 2 2 3" xfId="39979"/>
    <cellStyle name="Standard 257 2 2 5 2 2 2 2 2 2 3" xfId="20126"/>
    <cellStyle name="Standard 257 2 2 5 2 2 2 2 2 2 3 2" xfId="46598"/>
    <cellStyle name="Standard 257 2 2 5 2 2 2 2 2 2 4" xfId="31157"/>
    <cellStyle name="Standard 257 2 2 5 2 2 2 2 2 3" xfId="6156"/>
    <cellStyle name="Standard 257 2 2 5 2 2 2 2 2 3 2" xfId="10566"/>
    <cellStyle name="Standard 257 2 2 5 2 2 2 2 2 3 2 2" xfId="23802"/>
    <cellStyle name="Standard 257 2 2 5 2 2 2 2 2 3 2 2 2" xfId="50274"/>
    <cellStyle name="Standard 257 2 2 5 2 2 2 2 2 3 2 3" xfId="37038"/>
    <cellStyle name="Standard 257 2 2 5 2 2 2 2 2 3 3" xfId="17185"/>
    <cellStyle name="Standard 257 2 2 5 2 2 2 2 2 3 3 2" xfId="43657"/>
    <cellStyle name="Standard 257 2 2 5 2 2 2 2 2 3 4" xfId="32628"/>
    <cellStyle name="Standard 257 2 2 5 2 2 2 2 2 4" xfId="9095"/>
    <cellStyle name="Standard 257 2 2 5 2 2 2 2 2 4 2" xfId="22331"/>
    <cellStyle name="Standard 257 2 2 5 2 2 2 2 2 4 2 2" xfId="48803"/>
    <cellStyle name="Standard 257 2 2 5 2 2 2 2 2 4 3" xfId="35567"/>
    <cellStyle name="Standard 257 2 2 5 2 2 2 2 2 5" xfId="15714"/>
    <cellStyle name="Standard 257 2 2 5 2 2 2 2 2 5 2" xfId="42186"/>
    <cellStyle name="Standard 257 2 2 5 2 2 2 2 2 6" xfId="28216"/>
    <cellStyle name="Standard 257 2 2 5 2 2 2 2 3" xfId="2478"/>
    <cellStyle name="Standard 257 2 2 5 2 2 2 2 3 2" xfId="3949"/>
    <cellStyle name="Standard 257 2 2 5 2 2 2 2 3 2 2" xfId="12771"/>
    <cellStyle name="Standard 257 2 2 5 2 2 2 2 3 2 2 2" xfId="26007"/>
    <cellStyle name="Standard 257 2 2 5 2 2 2 2 3 2 2 2 2" xfId="52479"/>
    <cellStyle name="Standard 257 2 2 5 2 2 2 2 3 2 2 3" xfId="39243"/>
    <cellStyle name="Standard 257 2 2 5 2 2 2 2 3 2 3" xfId="19390"/>
    <cellStyle name="Standard 257 2 2 5 2 2 2 2 3 2 3 2" xfId="45862"/>
    <cellStyle name="Standard 257 2 2 5 2 2 2 2 3 2 4" xfId="30421"/>
    <cellStyle name="Standard 257 2 2 5 2 2 2 2 3 3" xfId="6891"/>
    <cellStyle name="Standard 257 2 2 5 2 2 2 2 3 3 2" xfId="11301"/>
    <cellStyle name="Standard 257 2 2 5 2 2 2 2 3 3 2 2" xfId="24537"/>
    <cellStyle name="Standard 257 2 2 5 2 2 2 2 3 3 2 2 2" xfId="51009"/>
    <cellStyle name="Standard 257 2 2 5 2 2 2 2 3 3 2 3" xfId="37773"/>
    <cellStyle name="Standard 257 2 2 5 2 2 2 2 3 3 3" xfId="17920"/>
    <cellStyle name="Standard 257 2 2 5 2 2 2 2 3 3 3 2" xfId="44392"/>
    <cellStyle name="Standard 257 2 2 5 2 2 2 2 3 3 4" xfId="33363"/>
    <cellStyle name="Standard 257 2 2 5 2 2 2 2 3 4" xfId="8359"/>
    <cellStyle name="Standard 257 2 2 5 2 2 2 2 3 4 2" xfId="21595"/>
    <cellStyle name="Standard 257 2 2 5 2 2 2 2 3 4 2 2" xfId="48067"/>
    <cellStyle name="Standard 257 2 2 5 2 2 2 2 3 4 3" xfId="34831"/>
    <cellStyle name="Standard 257 2 2 5 2 2 2 2 3 5" xfId="14978"/>
    <cellStyle name="Standard 257 2 2 5 2 2 2 2 3 5 2" xfId="41450"/>
    <cellStyle name="Standard 257 2 2 5 2 2 2 2 3 6" xfId="28951"/>
    <cellStyle name="Standard 257 2 2 5 2 2 2 2 4" xfId="3215"/>
    <cellStyle name="Standard 257 2 2 5 2 2 2 2 4 2" xfId="12037"/>
    <cellStyle name="Standard 257 2 2 5 2 2 2 2 4 2 2" xfId="25273"/>
    <cellStyle name="Standard 257 2 2 5 2 2 2 2 4 2 2 2" xfId="51745"/>
    <cellStyle name="Standard 257 2 2 5 2 2 2 2 4 2 3" xfId="38509"/>
    <cellStyle name="Standard 257 2 2 5 2 2 2 2 4 3" xfId="18656"/>
    <cellStyle name="Standard 257 2 2 5 2 2 2 2 4 3 2" xfId="45128"/>
    <cellStyle name="Standard 257 2 2 5 2 2 2 2 4 4" xfId="29687"/>
    <cellStyle name="Standard 257 2 2 5 2 2 2 2 5" xfId="5420"/>
    <cellStyle name="Standard 257 2 2 5 2 2 2 2 5 2" xfId="9830"/>
    <cellStyle name="Standard 257 2 2 5 2 2 2 2 5 2 2" xfId="23066"/>
    <cellStyle name="Standard 257 2 2 5 2 2 2 2 5 2 2 2" xfId="49538"/>
    <cellStyle name="Standard 257 2 2 5 2 2 2 2 5 2 3" xfId="36302"/>
    <cellStyle name="Standard 257 2 2 5 2 2 2 2 5 3" xfId="16449"/>
    <cellStyle name="Standard 257 2 2 5 2 2 2 2 5 3 2" xfId="42921"/>
    <cellStyle name="Standard 257 2 2 5 2 2 2 2 5 4" xfId="31892"/>
    <cellStyle name="Standard 257 2 2 5 2 2 2 2 6" xfId="7625"/>
    <cellStyle name="Standard 257 2 2 5 2 2 2 2 6 2" xfId="20861"/>
    <cellStyle name="Standard 257 2 2 5 2 2 2 2 6 2 2" xfId="47333"/>
    <cellStyle name="Standard 257 2 2 5 2 2 2 2 6 3" xfId="34097"/>
    <cellStyle name="Standard 257 2 2 5 2 2 2 2 7" xfId="14244"/>
    <cellStyle name="Standard 257 2 2 5 2 2 2 2 7 2" xfId="40716"/>
    <cellStyle name="Standard 257 2 2 5 2 2 2 2 8" xfId="27480"/>
    <cellStyle name="Standard 257 2 2 5 2 2 2 3" xfId="1376"/>
    <cellStyle name="Standard 257 2 2 5 2 2 2 3 2" xfId="4319"/>
    <cellStyle name="Standard 257 2 2 5 2 2 2 3 2 2" xfId="13141"/>
    <cellStyle name="Standard 257 2 2 5 2 2 2 3 2 2 2" xfId="26377"/>
    <cellStyle name="Standard 257 2 2 5 2 2 2 3 2 2 2 2" xfId="52849"/>
    <cellStyle name="Standard 257 2 2 5 2 2 2 3 2 2 3" xfId="39613"/>
    <cellStyle name="Standard 257 2 2 5 2 2 2 3 2 3" xfId="19760"/>
    <cellStyle name="Standard 257 2 2 5 2 2 2 3 2 3 2" xfId="46232"/>
    <cellStyle name="Standard 257 2 2 5 2 2 2 3 2 4" xfId="30791"/>
    <cellStyle name="Standard 257 2 2 5 2 2 2 3 3" xfId="5790"/>
    <cellStyle name="Standard 257 2 2 5 2 2 2 3 3 2" xfId="10200"/>
    <cellStyle name="Standard 257 2 2 5 2 2 2 3 3 2 2" xfId="23436"/>
    <cellStyle name="Standard 257 2 2 5 2 2 2 3 3 2 2 2" xfId="49908"/>
    <cellStyle name="Standard 257 2 2 5 2 2 2 3 3 2 3" xfId="36672"/>
    <cellStyle name="Standard 257 2 2 5 2 2 2 3 3 3" xfId="16819"/>
    <cellStyle name="Standard 257 2 2 5 2 2 2 3 3 3 2" xfId="43291"/>
    <cellStyle name="Standard 257 2 2 5 2 2 2 3 3 4" xfId="32262"/>
    <cellStyle name="Standard 257 2 2 5 2 2 2 3 4" xfId="8729"/>
    <cellStyle name="Standard 257 2 2 5 2 2 2 3 4 2" xfId="21965"/>
    <cellStyle name="Standard 257 2 2 5 2 2 2 3 4 2 2" xfId="48437"/>
    <cellStyle name="Standard 257 2 2 5 2 2 2 3 4 3" xfId="35201"/>
    <cellStyle name="Standard 257 2 2 5 2 2 2 3 5" xfId="15348"/>
    <cellStyle name="Standard 257 2 2 5 2 2 2 3 5 2" xfId="41820"/>
    <cellStyle name="Standard 257 2 2 5 2 2 2 3 6" xfId="27850"/>
    <cellStyle name="Standard 257 2 2 5 2 2 2 4" xfId="2112"/>
    <cellStyle name="Standard 257 2 2 5 2 2 2 4 2" xfId="3583"/>
    <cellStyle name="Standard 257 2 2 5 2 2 2 4 2 2" xfId="12405"/>
    <cellStyle name="Standard 257 2 2 5 2 2 2 4 2 2 2" xfId="25641"/>
    <cellStyle name="Standard 257 2 2 5 2 2 2 4 2 2 2 2" xfId="52113"/>
    <cellStyle name="Standard 257 2 2 5 2 2 2 4 2 2 3" xfId="38877"/>
    <cellStyle name="Standard 257 2 2 5 2 2 2 4 2 3" xfId="19024"/>
    <cellStyle name="Standard 257 2 2 5 2 2 2 4 2 3 2" xfId="45496"/>
    <cellStyle name="Standard 257 2 2 5 2 2 2 4 2 4" xfId="30055"/>
    <cellStyle name="Standard 257 2 2 5 2 2 2 4 3" xfId="6525"/>
    <cellStyle name="Standard 257 2 2 5 2 2 2 4 3 2" xfId="10935"/>
    <cellStyle name="Standard 257 2 2 5 2 2 2 4 3 2 2" xfId="24171"/>
    <cellStyle name="Standard 257 2 2 5 2 2 2 4 3 2 2 2" xfId="50643"/>
    <cellStyle name="Standard 257 2 2 5 2 2 2 4 3 2 3" xfId="37407"/>
    <cellStyle name="Standard 257 2 2 5 2 2 2 4 3 3" xfId="17554"/>
    <cellStyle name="Standard 257 2 2 5 2 2 2 4 3 3 2" xfId="44026"/>
    <cellStyle name="Standard 257 2 2 5 2 2 2 4 3 4" xfId="32997"/>
    <cellStyle name="Standard 257 2 2 5 2 2 2 4 4" xfId="7993"/>
    <cellStyle name="Standard 257 2 2 5 2 2 2 4 4 2" xfId="21229"/>
    <cellStyle name="Standard 257 2 2 5 2 2 2 4 4 2 2" xfId="47701"/>
    <cellStyle name="Standard 257 2 2 5 2 2 2 4 4 3" xfId="34465"/>
    <cellStyle name="Standard 257 2 2 5 2 2 2 4 5" xfId="14612"/>
    <cellStyle name="Standard 257 2 2 5 2 2 2 4 5 2" xfId="41084"/>
    <cellStyle name="Standard 257 2 2 5 2 2 2 4 6" xfId="28585"/>
    <cellStyle name="Standard 257 2 2 5 2 2 2 5" xfId="2849"/>
    <cellStyle name="Standard 257 2 2 5 2 2 2 5 2" xfId="11671"/>
    <cellStyle name="Standard 257 2 2 5 2 2 2 5 2 2" xfId="24907"/>
    <cellStyle name="Standard 257 2 2 5 2 2 2 5 2 2 2" xfId="51379"/>
    <cellStyle name="Standard 257 2 2 5 2 2 2 5 2 3" xfId="38143"/>
    <cellStyle name="Standard 257 2 2 5 2 2 2 5 3" xfId="18290"/>
    <cellStyle name="Standard 257 2 2 5 2 2 2 5 3 2" xfId="44762"/>
    <cellStyle name="Standard 257 2 2 5 2 2 2 5 4" xfId="29321"/>
    <cellStyle name="Standard 257 2 2 5 2 2 2 6" xfId="5054"/>
    <cellStyle name="Standard 257 2 2 5 2 2 2 6 2" xfId="9464"/>
    <cellStyle name="Standard 257 2 2 5 2 2 2 6 2 2" xfId="22700"/>
    <cellStyle name="Standard 257 2 2 5 2 2 2 6 2 2 2" xfId="49172"/>
    <cellStyle name="Standard 257 2 2 5 2 2 2 6 2 3" xfId="35936"/>
    <cellStyle name="Standard 257 2 2 5 2 2 2 6 3" xfId="16083"/>
    <cellStyle name="Standard 257 2 2 5 2 2 2 6 3 2" xfId="42555"/>
    <cellStyle name="Standard 257 2 2 5 2 2 2 6 4" xfId="31526"/>
    <cellStyle name="Standard 257 2 2 5 2 2 2 7" xfId="7259"/>
    <cellStyle name="Standard 257 2 2 5 2 2 2 7 2" xfId="20495"/>
    <cellStyle name="Standard 257 2 2 5 2 2 2 7 2 2" xfId="46967"/>
    <cellStyle name="Standard 257 2 2 5 2 2 2 7 3" xfId="33731"/>
    <cellStyle name="Standard 257 2 2 5 2 2 2 8" xfId="13878"/>
    <cellStyle name="Standard 257 2 2 5 2 2 2 8 2" xfId="40350"/>
    <cellStyle name="Standard 257 2 2 5 2 2 2 9" xfId="27114"/>
    <cellStyle name="Standard 257 2 2 5 2 2 3" xfId="821"/>
    <cellStyle name="Standard 257 2 2 5 2 2 3 2" xfId="1571"/>
    <cellStyle name="Standard 257 2 2 5 2 2 3 2 2" xfId="4514"/>
    <cellStyle name="Standard 257 2 2 5 2 2 3 2 2 2" xfId="13336"/>
    <cellStyle name="Standard 257 2 2 5 2 2 3 2 2 2 2" xfId="26572"/>
    <cellStyle name="Standard 257 2 2 5 2 2 3 2 2 2 2 2" xfId="53044"/>
    <cellStyle name="Standard 257 2 2 5 2 2 3 2 2 2 3" xfId="39808"/>
    <cellStyle name="Standard 257 2 2 5 2 2 3 2 2 3" xfId="19955"/>
    <cellStyle name="Standard 257 2 2 5 2 2 3 2 2 3 2" xfId="46427"/>
    <cellStyle name="Standard 257 2 2 5 2 2 3 2 2 4" xfId="30986"/>
    <cellStyle name="Standard 257 2 2 5 2 2 3 2 3" xfId="5985"/>
    <cellStyle name="Standard 257 2 2 5 2 2 3 2 3 2" xfId="10395"/>
    <cellStyle name="Standard 257 2 2 5 2 2 3 2 3 2 2" xfId="23631"/>
    <cellStyle name="Standard 257 2 2 5 2 2 3 2 3 2 2 2" xfId="50103"/>
    <cellStyle name="Standard 257 2 2 5 2 2 3 2 3 2 3" xfId="36867"/>
    <cellStyle name="Standard 257 2 2 5 2 2 3 2 3 3" xfId="17014"/>
    <cellStyle name="Standard 257 2 2 5 2 2 3 2 3 3 2" xfId="43486"/>
    <cellStyle name="Standard 257 2 2 5 2 2 3 2 3 4" xfId="32457"/>
    <cellStyle name="Standard 257 2 2 5 2 2 3 2 4" xfId="8924"/>
    <cellStyle name="Standard 257 2 2 5 2 2 3 2 4 2" xfId="22160"/>
    <cellStyle name="Standard 257 2 2 5 2 2 3 2 4 2 2" xfId="48632"/>
    <cellStyle name="Standard 257 2 2 5 2 2 3 2 4 3" xfId="35396"/>
    <cellStyle name="Standard 257 2 2 5 2 2 3 2 5" xfId="15543"/>
    <cellStyle name="Standard 257 2 2 5 2 2 3 2 5 2" xfId="42015"/>
    <cellStyle name="Standard 257 2 2 5 2 2 3 2 6" xfId="28045"/>
    <cellStyle name="Standard 257 2 2 5 2 2 3 3" xfId="2307"/>
    <cellStyle name="Standard 257 2 2 5 2 2 3 3 2" xfId="3778"/>
    <cellStyle name="Standard 257 2 2 5 2 2 3 3 2 2" xfId="12600"/>
    <cellStyle name="Standard 257 2 2 5 2 2 3 3 2 2 2" xfId="25836"/>
    <cellStyle name="Standard 257 2 2 5 2 2 3 3 2 2 2 2" xfId="52308"/>
    <cellStyle name="Standard 257 2 2 5 2 2 3 3 2 2 3" xfId="39072"/>
    <cellStyle name="Standard 257 2 2 5 2 2 3 3 2 3" xfId="19219"/>
    <cellStyle name="Standard 257 2 2 5 2 2 3 3 2 3 2" xfId="45691"/>
    <cellStyle name="Standard 257 2 2 5 2 2 3 3 2 4" xfId="30250"/>
    <cellStyle name="Standard 257 2 2 5 2 2 3 3 3" xfId="6720"/>
    <cellStyle name="Standard 257 2 2 5 2 2 3 3 3 2" xfId="11130"/>
    <cellStyle name="Standard 257 2 2 5 2 2 3 3 3 2 2" xfId="24366"/>
    <cellStyle name="Standard 257 2 2 5 2 2 3 3 3 2 2 2" xfId="50838"/>
    <cellStyle name="Standard 257 2 2 5 2 2 3 3 3 2 3" xfId="37602"/>
    <cellStyle name="Standard 257 2 2 5 2 2 3 3 3 3" xfId="17749"/>
    <cellStyle name="Standard 257 2 2 5 2 2 3 3 3 3 2" xfId="44221"/>
    <cellStyle name="Standard 257 2 2 5 2 2 3 3 3 4" xfId="33192"/>
    <cellStyle name="Standard 257 2 2 5 2 2 3 3 4" xfId="8188"/>
    <cellStyle name="Standard 257 2 2 5 2 2 3 3 4 2" xfId="21424"/>
    <cellStyle name="Standard 257 2 2 5 2 2 3 3 4 2 2" xfId="47896"/>
    <cellStyle name="Standard 257 2 2 5 2 2 3 3 4 3" xfId="34660"/>
    <cellStyle name="Standard 257 2 2 5 2 2 3 3 5" xfId="14807"/>
    <cellStyle name="Standard 257 2 2 5 2 2 3 3 5 2" xfId="41279"/>
    <cellStyle name="Standard 257 2 2 5 2 2 3 3 6" xfId="28780"/>
    <cellStyle name="Standard 257 2 2 5 2 2 3 4" xfId="3044"/>
    <cellStyle name="Standard 257 2 2 5 2 2 3 4 2" xfId="11866"/>
    <cellStyle name="Standard 257 2 2 5 2 2 3 4 2 2" xfId="25102"/>
    <cellStyle name="Standard 257 2 2 5 2 2 3 4 2 2 2" xfId="51574"/>
    <cellStyle name="Standard 257 2 2 5 2 2 3 4 2 3" xfId="38338"/>
    <cellStyle name="Standard 257 2 2 5 2 2 3 4 3" xfId="18485"/>
    <cellStyle name="Standard 257 2 2 5 2 2 3 4 3 2" xfId="44957"/>
    <cellStyle name="Standard 257 2 2 5 2 2 3 4 4" xfId="29516"/>
    <cellStyle name="Standard 257 2 2 5 2 2 3 5" xfId="5249"/>
    <cellStyle name="Standard 257 2 2 5 2 2 3 5 2" xfId="9659"/>
    <cellStyle name="Standard 257 2 2 5 2 2 3 5 2 2" xfId="22895"/>
    <cellStyle name="Standard 257 2 2 5 2 2 3 5 2 2 2" xfId="49367"/>
    <cellStyle name="Standard 257 2 2 5 2 2 3 5 2 3" xfId="36131"/>
    <cellStyle name="Standard 257 2 2 5 2 2 3 5 3" xfId="16278"/>
    <cellStyle name="Standard 257 2 2 5 2 2 3 5 3 2" xfId="42750"/>
    <cellStyle name="Standard 257 2 2 5 2 2 3 5 4" xfId="31721"/>
    <cellStyle name="Standard 257 2 2 5 2 2 3 6" xfId="7454"/>
    <cellStyle name="Standard 257 2 2 5 2 2 3 6 2" xfId="20690"/>
    <cellStyle name="Standard 257 2 2 5 2 2 3 6 2 2" xfId="47162"/>
    <cellStyle name="Standard 257 2 2 5 2 2 3 6 3" xfId="33926"/>
    <cellStyle name="Standard 257 2 2 5 2 2 3 7" xfId="14073"/>
    <cellStyle name="Standard 257 2 2 5 2 2 3 7 2" xfId="40545"/>
    <cellStyle name="Standard 257 2 2 5 2 2 3 8" xfId="27309"/>
    <cellStyle name="Standard 257 2 2 5 2 2 4" xfId="1205"/>
    <cellStyle name="Standard 257 2 2 5 2 2 4 2" xfId="4148"/>
    <cellStyle name="Standard 257 2 2 5 2 2 4 2 2" xfId="12970"/>
    <cellStyle name="Standard 257 2 2 5 2 2 4 2 2 2" xfId="26206"/>
    <cellStyle name="Standard 257 2 2 5 2 2 4 2 2 2 2" xfId="52678"/>
    <cellStyle name="Standard 257 2 2 5 2 2 4 2 2 3" xfId="39442"/>
    <cellStyle name="Standard 257 2 2 5 2 2 4 2 3" xfId="19589"/>
    <cellStyle name="Standard 257 2 2 5 2 2 4 2 3 2" xfId="46061"/>
    <cellStyle name="Standard 257 2 2 5 2 2 4 2 4" xfId="30620"/>
    <cellStyle name="Standard 257 2 2 5 2 2 4 3" xfId="5619"/>
    <cellStyle name="Standard 257 2 2 5 2 2 4 3 2" xfId="10029"/>
    <cellStyle name="Standard 257 2 2 5 2 2 4 3 2 2" xfId="23265"/>
    <cellStyle name="Standard 257 2 2 5 2 2 4 3 2 2 2" xfId="49737"/>
    <cellStyle name="Standard 257 2 2 5 2 2 4 3 2 3" xfId="36501"/>
    <cellStyle name="Standard 257 2 2 5 2 2 4 3 3" xfId="16648"/>
    <cellStyle name="Standard 257 2 2 5 2 2 4 3 3 2" xfId="43120"/>
    <cellStyle name="Standard 257 2 2 5 2 2 4 3 4" xfId="32091"/>
    <cellStyle name="Standard 257 2 2 5 2 2 4 4" xfId="8558"/>
    <cellStyle name="Standard 257 2 2 5 2 2 4 4 2" xfId="21794"/>
    <cellStyle name="Standard 257 2 2 5 2 2 4 4 2 2" xfId="48266"/>
    <cellStyle name="Standard 257 2 2 5 2 2 4 4 3" xfId="35030"/>
    <cellStyle name="Standard 257 2 2 5 2 2 4 5" xfId="15177"/>
    <cellStyle name="Standard 257 2 2 5 2 2 4 5 2" xfId="41649"/>
    <cellStyle name="Standard 257 2 2 5 2 2 4 6" xfId="27679"/>
    <cellStyle name="Standard 257 2 2 5 2 2 5" xfId="1941"/>
    <cellStyle name="Standard 257 2 2 5 2 2 5 2" xfId="3412"/>
    <cellStyle name="Standard 257 2 2 5 2 2 5 2 2" xfId="12234"/>
    <cellStyle name="Standard 257 2 2 5 2 2 5 2 2 2" xfId="25470"/>
    <cellStyle name="Standard 257 2 2 5 2 2 5 2 2 2 2" xfId="51942"/>
    <cellStyle name="Standard 257 2 2 5 2 2 5 2 2 3" xfId="38706"/>
    <cellStyle name="Standard 257 2 2 5 2 2 5 2 3" xfId="18853"/>
    <cellStyle name="Standard 257 2 2 5 2 2 5 2 3 2" xfId="45325"/>
    <cellStyle name="Standard 257 2 2 5 2 2 5 2 4" xfId="29884"/>
    <cellStyle name="Standard 257 2 2 5 2 2 5 3" xfId="6354"/>
    <cellStyle name="Standard 257 2 2 5 2 2 5 3 2" xfId="10764"/>
    <cellStyle name="Standard 257 2 2 5 2 2 5 3 2 2" xfId="24000"/>
    <cellStyle name="Standard 257 2 2 5 2 2 5 3 2 2 2" xfId="50472"/>
    <cellStyle name="Standard 257 2 2 5 2 2 5 3 2 3" xfId="37236"/>
    <cellStyle name="Standard 257 2 2 5 2 2 5 3 3" xfId="17383"/>
    <cellStyle name="Standard 257 2 2 5 2 2 5 3 3 2" xfId="43855"/>
    <cellStyle name="Standard 257 2 2 5 2 2 5 3 4" xfId="32826"/>
    <cellStyle name="Standard 257 2 2 5 2 2 5 4" xfId="7822"/>
    <cellStyle name="Standard 257 2 2 5 2 2 5 4 2" xfId="21058"/>
    <cellStyle name="Standard 257 2 2 5 2 2 5 4 2 2" xfId="47530"/>
    <cellStyle name="Standard 257 2 2 5 2 2 5 4 3" xfId="34294"/>
    <cellStyle name="Standard 257 2 2 5 2 2 5 5" xfId="14441"/>
    <cellStyle name="Standard 257 2 2 5 2 2 5 5 2" xfId="40913"/>
    <cellStyle name="Standard 257 2 2 5 2 2 5 6" xfId="28414"/>
    <cellStyle name="Standard 257 2 2 5 2 2 6" xfId="2678"/>
    <cellStyle name="Standard 257 2 2 5 2 2 6 2" xfId="11500"/>
    <cellStyle name="Standard 257 2 2 5 2 2 6 2 2" xfId="24736"/>
    <cellStyle name="Standard 257 2 2 5 2 2 6 2 2 2" xfId="51208"/>
    <cellStyle name="Standard 257 2 2 5 2 2 6 2 3" xfId="37972"/>
    <cellStyle name="Standard 257 2 2 5 2 2 6 3" xfId="18119"/>
    <cellStyle name="Standard 257 2 2 5 2 2 6 3 2" xfId="44591"/>
    <cellStyle name="Standard 257 2 2 5 2 2 6 4" xfId="29150"/>
    <cellStyle name="Standard 257 2 2 5 2 2 7" xfId="4883"/>
    <cellStyle name="Standard 257 2 2 5 2 2 7 2" xfId="9293"/>
    <cellStyle name="Standard 257 2 2 5 2 2 7 2 2" xfId="22529"/>
    <cellStyle name="Standard 257 2 2 5 2 2 7 2 2 2" xfId="49001"/>
    <cellStyle name="Standard 257 2 2 5 2 2 7 2 3" xfId="35765"/>
    <cellStyle name="Standard 257 2 2 5 2 2 7 3" xfId="15912"/>
    <cellStyle name="Standard 257 2 2 5 2 2 7 3 2" xfId="42384"/>
    <cellStyle name="Standard 257 2 2 5 2 2 7 4" xfId="31355"/>
    <cellStyle name="Standard 257 2 2 5 2 2 8" xfId="7088"/>
    <cellStyle name="Standard 257 2 2 5 2 2 8 2" xfId="20324"/>
    <cellStyle name="Standard 257 2 2 5 2 2 8 2 2" xfId="46796"/>
    <cellStyle name="Standard 257 2 2 5 2 2 8 3" xfId="33560"/>
    <cellStyle name="Standard 257 2 2 5 2 2 9" xfId="13707"/>
    <cellStyle name="Standard 257 2 2 5 2 2 9 2" xfId="40179"/>
    <cellStyle name="Standard 257 2 2 5 2 3" xfId="523"/>
    <cellStyle name="Standard 257 2 2 5 2 3 2" xfId="912"/>
    <cellStyle name="Standard 257 2 2 5 2 3 2 2" xfId="1661"/>
    <cellStyle name="Standard 257 2 2 5 2 3 2 2 2" xfId="4604"/>
    <cellStyle name="Standard 257 2 2 5 2 3 2 2 2 2" xfId="13426"/>
    <cellStyle name="Standard 257 2 2 5 2 3 2 2 2 2 2" xfId="26662"/>
    <cellStyle name="Standard 257 2 2 5 2 3 2 2 2 2 2 2" xfId="53134"/>
    <cellStyle name="Standard 257 2 2 5 2 3 2 2 2 2 3" xfId="39898"/>
    <cellStyle name="Standard 257 2 2 5 2 3 2 2 2 3" xfId="20045"/>
    <cellStyle name="Standard 257 2 2 5 2 3 2 2 2 3 2" xfId="46517"/>
    <cellStyle name="Standard 257 2 2 5 2 3 2 2 2 4" xfId="31076"/>
    <cellStyle name="Standard 257 2 2 5 2 3 2 2 3" xfId="6075"/>
    <cellStyle name="Standard 257 2 2 5 2 3 2 2 3 2" xfId="10485"/>
    <cellStyle name="Standard 257 2 2 5 2 3 2 2 3 2 2" xfId="23721"/>
    <cellStyle name="Standard 257 2 2 5 2 3 2 2 3 2 2 2" xfId="50193"/>
    <cellStyle name="Standard 257 2 2 5 2 3 2 2 3 2 3" xfId="36957"/>
    <cellStyle name="Standard 257 2 2 5 2 3 2 2 3 3" xfId="17104"/>
    <cellStyle name="Standard 257 2 2 5 2 3 2 2 3 3 2" xfId="43576"/>
    <cellStyle name="Standard 257 2 2 5 2 3 2 2 3 4" xfId="32547"/>
    <cellStyle name="Standard 257 2 2 5 2 3 2 2 4" xfId="9014"/>
    <cellStyle name="Standard 257 2 2 5 2 3 2 2 4 2" xfId="22250"/>
    <cellStyle name="Standard 257 2 2 5 2 3 2 2 4 2 2" xfId="48722"/>
    <cellStyle name="Standard 257 2 2 5 2 3 2 2 4 3" xfId="35486"/>
    <cellStyle name="Standard 257 2 2 5 2 3 2 2 5" xfId="15633"/>
    <cellStyle name="Standard 257 2 2 5 2 3 2 2 5 2" xfId="42105"/>
    <cellStyle name="Standard 257 2 2 5 2 3 2 2 6" xfId="28135"/>
    <cellStyle name="Standard 257 2 2 5 2 3 2 3" xfId="2397"/>
    <cellStyle name="Standard 257 2 2 5 2 3 2 3 2" xfId="3868"/>
    <cellStyle name="Standard 257 2 2 5 2 3 2 3 2 2" xfId="12690"/>
    <cellStyle name="Standard 257 2 2 5 2 3 2 3 2 2 2" xfId="25926"/>
    <cellStyle name="Standard 257 2 2 5 2 3 2 3 2 2 2 2" xfId="52398"/>
    <cellStyle name="Standard 257 2 2 5 2 3 2 3 2 2 3" xfId="39162"/>
    <cellStyle name="Standard 257 2 2 5 2 3 2 3 2 3" xfId="19309"/>
    <cellStyle name="Standard 257 2 2 5 2 3 2 3 2 3 2" xfId="45781"/>
    <cellStyle name="Standard 257 2 2 5 2 3 2 3 2 4" xfId="30340"/>
    <cellStyle name="Standard 257 2 2 5 2 3 2 3 3" xfId="6810"/>
    <cellStyle name="Standard 257 2 2 5 2 3 2 3 3 2" xfId="11220"/>
    <cellStyle name="Standard 257 2 2 5 2 3 2 3 3 2 2" xfId="24456"/>
    <cellStyle name="Standard 257 2 2 5 2 3 2 3 3 2 2 2" xfId="50928"/>
    <cellStyle name="Standard 257 2 2 5 2 3 2 3 3 2 3" xfId="37692"/>
    <cellStyle name="Standard 257 2 2 5 2 3 2 3 3 3" xfId="17839"/>
    <cellStyle name="Standard 257 2 2 5 2 3 2 3 3 3 2" xfId="44311"/>
    <cellStyle name="Standard 257 2 2 5 2 3 2 3 3 4" xfId="33282"/>
    <cellStyle name="Standard 257 2 2 5 2 3 2 3 4" xfId="8278"/>
    <cellStyle name="Standard 257 2 2 5 2 3 2 3 4 2" xfId="21514"/>
    <cellStyle name="Standard 257 2 2 5 2 3 2 3 4 2 2" xfId="47986"/>
    <cellStyle name="Standard 257 2 2 5 2 3 2 3 4 3" xfId="34750"/>
    <cellStyle name="Standard 257 2 2 5 2 3 2 3 5" xfId="14897"/>
    <cellStyle name="Standard 257 2 2 5 2 3 2 3 5 2" xfId="41369"/>
    <cellStyle name="Standard 257 2 2 5 2 3 2 3 6" xfId="28870"/>
    <cellStyle name="Standard 257 2 2 5 2 3 2 4" xfId="3134"/>
    <cellStyle name="Standard 257 2 2 5 2 3 2 4 2" xfId="11956"/>
    <cellStyle name="Standard 257 2 2 5 2 3 2 4 2 2" xfId="25192"/>
    <cellStyle name="Standard 257 2 2 5 2 3 2 4 2 2 2" xfId="51664"/>
    <cellStyle name="Standard 257 2 2 5 2 3 2 4 2 3" xfId="38428"/>
    <cellStyle name="Standard 257 2 2 5 2 3 2 4 3" xfId="18575"/>
    <cellStyle name="Standard 257 2 2 5 2 3 2 4 3 2" xfId="45047"/>
    <cellStyle name="Standard 257 2 2 5 2 3 2 4 4" xfId="29606"/>
    <cellStyle name="Standard 257 2 2 5 2 3 2 5" xfId="5339"/>
    <cellStyle name="Standard 257 2 2 5 2 3 2 5 2" xfId="9749"/>
    <cellStyle name="Standard 257 2 2 5 2 3 2 5 2 2" xfId="22985"/>
    <cellStyle name="Standard 257 2 2 5 2 3 2 5 2 2 2" xfId="49457"/>
    <cellStyle name="Standard 257 2 2 5 2 3 2 5 2 3" xfId="36221"/>
    <cellStyle name="Standard 257 2 2 5 2 3 2 5 3" xfId="16368"/>
    <cellStyle name="Standard 257 2 2 5 2 3 2 5 3 2" xfId="42840"/>
    <cellStyle name="Standard 257 2 2 5 2 3 2 5 4" xfId="31811"/>
    <cellStyle name="Standard 257 2 2 5 2 3 2 6" xfId="7544"/>
    <cellStyle name="Standard 257 2 2 5 2 3 2 6 2" xfId="20780"/>
    <cellStyle name="Standard 257 2 2 5 2 3 2 6 2 2" xfId="47252"/>
    <cellStyle name="Standard 257 2 2 5 2 3 2 6 3" xfId="34016"/>
    <cellStyle name="Standard 257 2 2 5 2 3 2 7" xfId="14163"/>
    <cellStyle name="Standard 257 2 2 5 2 3 2 7 2" xfId="40635"/>
    <cellStyle name="Standard 257 2 2 5 2 3 2 8" xfId="27399"/>
    <cellStyle name="Standard 257 2 2 5 2 3 3" xfId="1295"/>
    <cellStyle name="Standard 257 2 2 5 2 3 3 2" xfId="4238"/>
    <cellStyle name="Standard 257 2 2 5 2 3 3 2 2" xfId="13060"/>
    <cellStyle name="Standard 257 2 2 5 2 3 3 2 2 2" xfId="26296"/>
    <cellStyle name="Standard 257 2 2 5 2 3 3 2 2 2 2" xfId="52768"/>
    <cellStyle name="Standard 257 2 2 5 2 3 3 2 2 3" xfId="39532"/>
    <cellStyle name="Standard 257 2 2 5 2 3 3 2 3" xfId="19679"/>
    <cellStyle name="Standard 257 2 2 5 2 3 3 2 3 2" xfId="46151"/>
    <cellStyle name="Standard 257 2 2 5 2 3 3 2 4" xfId="30710"/>
    <cellStyle name="Standard 257 2 2 5 2 3 3 3" xfId="5709"/>
    <cellStyle name="Standard 257 2 2 5 2 3 3 3 2" xfId="10119"/>
    <cellStyle name="Standard 257 2 2 5 2 3 3 3 2 2" xfId="23355"/>
    <cellStyle name="Standard 257 2 2 5 2 3 3 3 2 2 2" xfId="49827"/>
    <cellStyle name="Standard 257 2 2 5 2 3 3 3 2 3" xfId="36591"/>
    <cellStyle name="Standard 257 2 2 5 2 3 3 3 3" xfId="16738"/>
    <cellStyle name="Standard 257 2 2 5 2 3 3 3 3 2" xfId="43210"/>
    <cellStyle name="Standard 257 2 2 5 2 3 3 3 4" xfId="32181"/>
    <cellStyle name="Standard 257 2 2 5 2 3 3 4" xfId="8648"/>
    <cellStyle name="Standard 257 2 2 5 2 3 3 4 2" xfId="21884"/>
    <cellStyle name="Standard 257 2 2 5 2 3 3 4 2 2" xfId="48356"/>
    <cellStyle name="Standard 257 2 2 5 2 3 3 4 3" xfId="35120"/>
    <cellStyle name="Standard 257 2 2 5 2 3 3 5" xfId="15267"/>
    <cellStyle name="Standard 257 2 2 5 2 3 3 5 2" xfId="41739"/>
    <cellStyle name="Standard 257 2 2 5 2 3 3 6" xfId="27769"/>
    <cellStyle name="Standard 257 2 2 5 2 3 4" xfId="2031"/>
    <cellStyle name="Standard 257 2 2 5 2 3 4 2" xfId="3502"/>
    <cellStyle name="Standard 257 2 2 5 2 3 4 2 2" xfId="12324"/>
    <cellStyle name="Standard 257 2 2 5 2 3 4 2 2 2" xfId="25560"/>
    <cellStyle name="Standard 257 2 2 5 2 3 4 2 2 2 2" xfId="52032"/>
    <cellStyle name="Standard 257 2 2 5 2 3 4 2 2 3" xfId="38796"/>
    <cellStyle name="Standard 257 2 2 5 2 3 4 2 3" xfId="18943"/>
    <cellStyle name="Standard 257 2 2 5 2 3 4 2 3 2" xfId="45415"/>
    <cellStyle name="Standard 257 2 2 5 2 3 4 2 4" xfId="29974"/>
    <cellStyle name="Standard 257 2 2 5 2 3 4 3" xfId="6444"/>
    <cellStyle name="Standard 257 2 2 5 2 3 4 3 2" xfId="10854"/>
    <cellStyle name="Standard 257 2 2 5 2 3 4 3 2 2" xfId="24090"/>
    <cellStyle name="Standard 257 2 2 5 2 3 4 3 2 2 2" xfId="50562"/>
    <cellStyle name="Standard 257 2 2 5 2 3 4 3 2 3" xfId="37326"/>
    <cellStyle name="Standard 257 2 2 5 2 3 4 3 3" xfId="17473"/>
    <cellStyle name="Standard 257 2 2 5 2 3 4 3 3 2" xfId="43945"/>
    <cellStyle name="Standard 257 2 2 5 2 3 4 3 4" xfId="32916"/>
    <cellStyle name="Standard 257 2 2 5 2 3 4 4" xfId="7912"/>
    <cellStyle name="Standard 257 2 2 5 2 3 4 4 2" xfId="21148"/>
    <cellStyle name="Standard 257 2 2 5 2 3 4 4 2 2" xfId="47620"/>
    <cellStyle name="Standard 257 2 2 5 2 3 4 4 3" xfId="34384"/>
    <cellStyle name="Standard 257 2 2 5 2 3 4 5" xfId="14531"/>
    <cellStyle name="Standard 257 2 2 5 2 3 4 5 2" xfId="41003"/>
    <cellStyle name="Standard 257 2 2 5 2 3 4 6" xfId="28504"/>
    <cellStyle name="Standard 257 2 2 5 2 3 5" xfId="2768"/>
    <cellStyle name="Standard 257 2 2 5 2 3 5 2" xfId="11590"/>
    <cellStyle name="Standard 257 2 2 5 2 3 5 2 2" xfId="24826"/>
    <cellStyle name="Standard 257 2 2 5 2 3 5 2 2 2" xfId="51298"/>
    <cellStyle name="Standard 257 2 2 5 2 3 5 2 3" xfId="38062"/>
    <cellStyle name="Standard 257 2 2 5 2 3 5 3" xfId="18209"/>
    <cellStyle name="Standard 257 2 2 5 2 3 5 3 2" xfId="44681"/>
    <cellStyle name="Standard 257 2 2 5 2 3 5 4" xfId="29240"/>
    <cellStyle name="Standard 257 2 2 5 2 3 6" xfId="4973"/>
    <cellStyle name="Standard 257 2 2 5 2 3 6 2" xfId="9383"/>
    <cellStyle name="Standard 257 2 2 5 2 3 6 2 2" xfId="22619"/>
    <cellStyle name="Standard 257 2 2 5 2 3 6 2 2 2" xfId="49091"/>
    <cellStyle name="Standard 257 2 2 5 2 3 6 2 3" xfId="35855"/>
    <cellStyle name="Standard 257 2 2 5 2 3 6 3" xfId="16002"/>
    <cellStyle name="Standard 257 2 2 5 2 3 6 3 2" xfId="42474"/>
    <cellStyle name="Standard 257 2 2 5 2 3 6 4" xfId="31445"/>
    <cellStyle name="Standard 257 2 2 5 2 3 7" xfId="7178"/>
    <cellStyle name="Standard 257 2 2 5 2 3 7 2" xfId="20414"/>
    <cellStyle name="Standard 257 2 2 5 2 3 7 2 2" xfId="46886"/>
    <cellStyle name="Standard 257 2 2 5 2 3 7 3" xfId="33650"/>
    <cellStyle name="Standard 257 2 2 5 2 3 8" xfId="13797"/>
    <cellStyle name="Standard 257 2 2 5 2 3 8 2" xfId="40269"/>
    <cellStyle name="Standard 257 2 2 5 2 3 9" xfId="27033"/>
    <cellStyle name="Standard 257 2 2 5 2 4" xfId="740"/>
    <cellStyle name="Standard 257 2 2 5 2 4 2" xfId="1490"/>
    <cellStyle name="Standard 257 2 2 5 2 4 2 2" xfId="4433"/>
    <cellStyle name="Standard 257 2 2 5 2 4 2 2 2" xfId="13255"/>
    <cellStyle name="Standard 257 2 2 5 2 4 2 2 2 2" xfId="26491"/>
    <cellStyle name="Standard 257 2 2 5 2 4 2 2 2 2 2" xfId="52963"/>
    <cellStyle name="Standard 257 2 2 5 2 4 2 2 2 3" xfId="39727"/>
    <cellStyle name="Standard 257 2 2 5 2 4 2 2 3" xfId="19874"/>
    <cellStyle name="Standard 257 2 2 5 2 4 2 2 3 2" xfId="46346"/>
    <cellStyle name="Standard 257 2 2 5 2 4 2 2 4" xfId="30905"/>
    <cellStyle name="Standard 257 2 2 5 2 4 2 3" xfId="5904"/>
    <cellStyle name="Standard 257 2 2 5 2 4 2 3 2" xfId="10314"/>
    <cellStyle name="Standard 257 2 2 5 2 4 2 3 2 2" xfId="23550"/>
    <cellStyle name="Standard 257 2 2 5 2 4 2 3 2 2 2" xfId="50022"/>
    <cellStyle name="Standard 257 2 2 5 2 4 2 3 2 3" xfId="36786"/>
    <cellStyle name="Standard 257 2 2 5 2 4 2 3 3" xfId="16933"/>
    <cellStyle name="Standard 257 2 2 5 2 4 2 3 3 2" xfId="43405"/>
    <cellStyle name="Standard 257 2 2 5 2 4 2 3 4" xfId="32376"/>
    <cellStyle name="Standard 257 2 2 5 2 4 2 4" xfId="8843"/>
    <cellStyle name="Standard 257 2 2 5 2 4 2 4 2" xfId="22079"/>
    <cellStyle name="Standard 257 2 2 5 2 4 2 4 2 2" xfId="48551"/>
    <cellStyle name="Standard 257 2 2 5 2 4 2 4 3" xfId="35315"/>
    <cellStyle name="Standard 257 2 2 5 2 4 2 5" xfId="15462"/>
    <cellStyle name="Standard 257 2 2 5 2 4 2 5 2" xfId="41934"/>
    <cellStyle name="Standard 257 2 2 5 2 4 2 6" xfId="27964"/>
    <cellStyle name="Standard 257 2 2 5 2 4 3" xfId="2226"/>
    <cellStyle name="Standard 257 2 2 5 2 4 3 2" xfId="3697"/>
    <cellStyle name="Standard 257 2 2 5 2 4 3 2 2" xfId="12519"/>
    <cellStyle name="Standard 257 2 2 5 2 4 3 2 2 2" xfId="25755"/>
    <cellStyle name="Standard 257 2 2 5 2 4 3 2 2 2 2" xfId="52227"/>
    <cellStyle name="Standard 257 2 2 5 2 4 3 2 2 3" xfId="38991"/>
    <cellStyle name="Standard 257 2 2 5 2 4 3 2 3" xfId="19138"/>
    <cellStyle name="Standard 257 2 2 5 2 4 3 2 3 2" xfId="45610"/>
    <cellStyle name="Standard 257 2 2 5 2 4 3 2 4" xfId="30169"/>
    <cellStyle name="Standard 257 2 2 5 2 4 3 3" xfId="6639"/>
    <cellStyle name="Standard 257 2 2 5 2 4 3 3 2" xfId="11049"/>
    <cellStyle name="Standard 257 2 2 5 2 4 3 3 2 2" xfId="24285"/>
    <cellStyle name="Standard 257 2 2 5 2 4 3 3 2 2 2" xfId="50757"/>
    <cellStyle name="Standard 257 2 2 5 2 4 3 3 2 3" xfId="37521"/>
    <cellStyle name="Standard 257 2 2 5 2 4 3 3 3" xfId="17668"/>
    <cellStyle name="Standard 257 2 2 5 2 4 3 3 3 2" xfId="44140"/>
    <cellStyle name="Standard 257 2 2 5 2 4 3 3 4" xfId="33111"/>
    <cellStyle name="Standard 257 2 2 5 2 4 3 4" xfId="8107"/>
    <cellStyle name="Standard 257 2 2 5 2 4 3 4 2" xfId="21343"/>
    <cellStyle name="Standard 257 2 2 5 2 4 3 4 2 2" xfId="47815"/>
    <cellStyle name="Standard 257 2 2 5 2 4 3 4 3" xfId="34579"/>
    <cellStyle name="Standard 257 2 2 5 2 4 3 5" xfId="14726"/>
    <cellStyle name="Standard 257 2 2 5 2 4 3 5 2" xfId="41198"/>
    <cellStyle name="Standard 257 2 2 5 2 4 3 6" xfId="28699"/>
    <cellStyle name="Standard 257 2 2 5 2 4 4" xfId="2963"/>
    <cellStyle name="Standard 257 2 2 5 2 4 4 2" xfId="11785"/>
    <cellStyle name="Standard 257 2 2 5 2 4 4 2 2" xfId="25021"/>
    <cellStyle name="Standard 257 2 2 5 2 4 4 2 2 2" xfId="51493"/>
    <cellStyle name="Standard 257 2 2 5 2 4 4 2 3" xfId="38257"/>
    <cellStyle name="Standard 257 2 2 5 2 4 4 3" xfId="18404"/>
    <cellStyle name="Standard 257 2 2 5 2 4 4 3 2" xfId="44876"/>
    <cellStyle name="Standard 257 2 2 5 2 4 4 4" xfId="29435"/>
    <cellStyle name="Standard 257 2 2 5 2 4 5" xfId="5168"/>
    <cellStyle name="Standard 257 2 2 5 2 4 5 2" xfId="9578"/>
    <cellStyle name="Standard 257 2 2 5 2 4 5 2 2" xfId="22814"/>
    <cellStyle name="Standard 257 2 2 5 2 4 5 2 2 2" xfId="49286"/>
    <cellStyle name="Standard 257 2 2 5 2 4 5 2 3" xfId="36050"/>
    <cellStyle name="Standard 257 2 2 5 2 4 5 3" xfId="16197"/>
    <cellStyle name="Standard 257 2 2 5 2 4 5 3 2" xfId="42669"/>
    <cellStyle name="Standard 257 2 2 5 2 4 5 4" xfId="31640"/>
    <cellStyle name="Standard 257 2 2 5 2 4 6" xfId="7373"/>
    <cellStyle name="Standard 257 2 2 5 2 4 6 2" xfId="20609"/>
    <cellStyle name="Standard 257 2 2 5 2 4 6 2 2" xfId="47081"/>
    <cellStyle name="Standard 257 2 2 5 2 4 6 3" xfId="33845"/>
    <cellStyle name="Standard 257 2 2 5 2 4 7" xfId="13992"/>
    <cellStyle name="Standard 257 2 2 5 2 4 7 2" xfId="40464"/>
    <cellStyle name="Standard 257 2 2 5 2 4 8" xfId="27228"/>
    <cellStyle name="Standard 257 2 2 5 2 5" xfId="1124"/>
    <cellStyle name="Standard 257 2 2 5 2 5 2" xfId="4067"/>
    <cellStyle name="Standard 257 2 2 5 2 5 2 2" xfId="12889"/>
    <cellStyle name="Standard 257 2 2 5 2 5 2 2 2" xfId="26125"/>
    <cellStyle name="Standard 257 2 2 5 2 5 2 2 2 2" xfId="52597"/>
    <cellStyle name="Standard 257 2 2 5 2 5 2 2 3" xfId="39361"/>
    <cellStyle name="Standard 257 2 2 5 2 5 2 3" xfId="19508"/>
    <cellStyle name="Standard 257 2 2 5 2 5 2 3 2" xfId="45980"/>
    <cellStyle name="Standard 257 2 2 5 2 5 2 4" xfId="30539"/>
    <cellStyle name="Standard 257 2 2 5 2 5 3" xfId="5538"/>
    <cellStyle name="Standard 257 2 2 5 2 5 3 2" xfId="9948"/>
    <cellStyle name="Standard 257 2 2 5 2 5 3 2 2" xfId="23184"/>
    <cellStyle name="Standard 257 2 2 5 2 5 3 2 2 2" xfId="49656"/>
    <cellStyle name="Standard 257 2 2 5 2 5 3 2 3" xfId="36420"/>
    <cellStyle name="Standard 257 2 2 5 2 5 3 3" xfId="16567"/>
    <cellStyle name="Standard 257 2 2 5 2 5 3 3 2" xfId="43039"/>
    <cellStyle name="Standard 257 2 2 5 2 5 3 4" xfId="32010"/>
    <cellStyle name="Standard 257 2 2 5 2 5 4" xfId="8477"/>
    <cellStyle name="Standard 257 2 2 5 2 5 4 2" xfId="21713"/>
    <cellStyle name="Standard 257 2 2 5 2 5 4 2 2" xfId="48185"/>
    <cellStyle name="Standard 257 2 2 5 2 5 4 3" xfId="34949"/>
    <cellStyle name="Standard 257 2 2 5 2 5 5" xfId="15096"/>
    <cellStyle name="Standard 257 2 2 5 2 5 5 2" xfId="41568"/>
    <cellStyle name="Standard 257 2 2 5 2 5 6" xfId="27598"/>
    <cellStyle name="Standard 257 2 2 5 2 6" xfId="1860"/>
    <cellStyle name="Standard 257 2 2 5 2 6 2" xfId="3331"/>
    <cellStyle name="Standard 257 2 2 5 2 6 2 2" xfId="12153"/>
    <cellStyle name="Standard 257 2 2 5 2 6 2 2 2" xfId="25389"/>
    <cellStyle name="Standard 257 2 2 5 2 6 2 2 2 2" xfId="51861"/>
    <cellStyle name="Standard 257 2 2 5 2 6 2 2 3" xfId="38625"/>
    <cellStyle name="Standard 257 2 2 5 2 6 2 3" xfId="18772"/>
    <cellStyle name="Standard 257 2 2 5 2 6 2 3 2" xfId="45244"/>
    <cellStyle name="Standard 257 2 2 5 2 6 2 4" xfId="29803"/>
    <cellStyle name="Standard 257 2 2 5 2 6 3" xfId="6273"/>
    <cellStyle name="Standard 257 2 2 5 2 6 3 2" xfId="10683"/>
    <cellStyle name="Standard 257 2 2 5 2 6 3 2 2" xfId="23919"/>
    <cellStyle name="Standard 257 2 2 5 2 6 3 2 2 2" xfId="50391"/>
    <cellStyle name="Standard 257 2 2 5 2 6 3 2 3" xfId="37155"/>
    <cellStyle name="Standard 257 2 2 5 2 6 3 3" xfId="17302"/>
    <cellStyle name="Standard 257 2 2 5 2 6 3 3 2" xfId="43774"/>
    <cellStyle name="Standard 257 2 2 5 2 6 3 4" xfId="32745"/>
    <cellStyle name="Standard 257 2 2 5 2 6 4" xfId="7741"/>
    <cellStyle name="Standard 257 2 2 5 2 6 4 2" xfId="20977"/>
    <cellStyle name="Standard 257 2 2 5 2 6 4 2 2" xfId="47449"/>
    <cellStyle name="Standard 257 2 2 5 2 6 4 3" xfId="34213"/>
    <cellStyle name="Standard 257 2 2 5 2 6 5" xfId="14360"/>
    <cellStyle name="Standard 257 2 2 5 2 6 5 2" xfId="40832"/>
    <cellStyle name="Standard 257 2 2 5 2 6 6" xfId="28333"/>
    <cellStyle name="Standard 257 2 2 5 2 7" xfId="2597"/>
    <cellStyle name="Standard 257 2 2 5 2 7 2" xfId="11419"/>
    <cellStyle name="Standard 257 2 2 5 2 7 2 2" xfId="24655"/>
    <cellStyle name="Standard 257 2 2 5 2 7 2 2 2" xfId="51127"/>
    <cellStyle name="Standard 257 2 2 5 2 7 2 3" xfId="37891"/>
    <cellStyle name="Standard 257 2 2 5 2 7 3" xfId="18038"/>
    <cellStyle name="Standard 257 2 2 5 2 7 3 2" xfId="44510"/>
    <cellStyle name="Standard 257 2 2 5 2 7 4" xfId="29069"/>
    <cellStyle name="Standard 257 2 2 5 2 8" xfId="4802"/>
    <cellStyle name="Standard 257 2 2 5 2 8 2" xfId="9212"/>
    <cellStyle name="Standard 257 2 2 5 2 8 2 2" xfId="22448"/>
    <cellStyle name="Standard 257 2 2 5 2 8 2 2 2" xfId="48920"/>
    <cellStyle name="Standard 257 2 2 5 2 8 2 3" xfId="35684"/>
    <cellStyle name="Standard 257 2 2 5 2 8 3" xfId="15831"/>
    <cellStyle name="Standard 257 2 2 5 2 8 3 2" xfId="42303"/>
    <cellStyle name="Standard 257 2 2 5 2 8 4" xfId="31274"/>
    <cellStyle name="Standard 257 2 2 5 2 9" xfId="7007"/>
    <cellStyle name="Standard 257 2 2 5 2 9 2" xfId="20243"/>
    <cellStyle name="Standard 257 2 2 5 2 9 2 2" xfId="46715"/>
    <cellStyle name="Standard 257 2 2 5 2 9 3" xfId="33479"/>
    <cellStyle name="Standard 257 2 2 5 3" xfId="388"/>
    <cellStyle name="Standard 257 2 2 5 3 10" xfId="26903"/>
    <cellStyle name="Standard 257 2 2 5 3 2" xfId="564"/>
    <cellStyle name="Standard 257 2 2 5 3 2 2" xfId="953"/>
    <cellStyle name="Standard 257 2 2 5 3 2 2 2" xfId="1702"/>
    <cellStyle name="Standard 257 2 2 5 3 2 2 2 2" xfId="4645"/>
    <cellStyle name="Standard 257 2 2 5 3 2 2 2 2 2" xfId="13467"/>
    <cellStyle name="Standard 257 2 2 5 3 2 2 2 2 2 2" xfId="26703"/>
    <cellStyle name="Standard 257 2 2 5 3 2 2 2 2 2 2 2" xfId="53175"/>
    <cellStyle name="Standard 257 2 2 5 3 2 2 2 2 2 3" xfId="39939"/>
    <cellStyle name="Standard 257 2 2 5 3 2 2 2 2 3" xfId="20086"/>
    <cellStyle name="Standard 257 2 2 5 3 2 2 2 2 3 2" xfId="46558"/>
    <cellStyle name="Standard 257 2 2 5 3 2 2 2 2 4" xfId="31117"/>
    <cellStyle name="Standard 257 2 2 5 3 2 2 2 3" xfId="6116"/>
    <cellStyle name="Standard 257 2 2 5 3 2 2 2 3 2" xfId="10526"/>
    <cellStyle name="Standard 257 2 2 5 3 2 2 2 3 2 2" xfId="23762"/>
    <cellStyle name="Standard 257 2 2 5 3 2 2 2 3 2 2 2" xfId="50234"/>
    <cellStyle name="Standard 257 2 2 5 3 2 2 2 3 2 3" xfId="36998"/>
    <cellStyle name="Standard 257 2 2 5 3 2 2 2 3 3" xfId="17145"/>
    <cellStyle name="Standard 257 2 2 5 3 2 2 2 3 3 2" xfId="43617"/>
    <cellStyle name="Standard 257 2 2 5 3 2 2 2 3 4" xfId="32588"/>
    <cellStyle name="Standard 257 2 2 5 3 2 2 2 4" xfId="9055"/>
    <cellStyle name="Standard 257 2 2 5 3 2 2 2 4 2" xfId="22291"/>
    <cellStyle name="Standard 257 2 2 5 3 2 2 2 4 2 2" xfId="48763"/>
    <cellStyle name="Standard 257 2 2 5 3 2 2 2 4 3" xfId="35527"/>
    <cellStyle name="Standard 257 2 2 5 3 2 2 2 5" xfId="15674"/>
    <cellStyle name="Standard 257 2 2 5 3 2 2 2 5 2" xfId="42146"/>
    <cellStyle name="Standard 257 2 2 5 3 2 2 2 6" xfId="28176"/>
    <cellStyle name="Standard 257 2 2 5 3 2 2 3" xfId="2438"/>
    <cellStyle name="Standard 257 2 2 5 3 2 2 3 2" xfId="3909"/>
    <cellStyle name="Standard 257 2 2 5 3 2 2 3 2 2" xfId="12731"/>
    <cellStyle name="Standard 257 2 2 5 3 2 2 3 2 2 2" xfId="25967"/>
    <cellStyle name="Standard 257 2 2 5 3 2 2 3 2 2 2 2" xfId="52439"/>
    <cellStyle name="Standard 257 2 2 5 3 2 2 3 2 2 3" xfId="39203"/>
    <cellStyle name="Standard 257 2 2 5 3 2 2 3 2 3" xfId="19350"/>
    <cellStyle name="Standard 257 2 2 5 3 2 2 3 2 3 2" xfId="45822"/>
    <cellStyle name="Standard 257 2 2 5 3 2 2 3 2 4" xfId="30381"/>
    <cellStyle name="Standard 257 2 2 5 3 2 2 3 3" xfId="6851"/>
    <cellStyle name="Standard 257 2 2 5 3 2 2 3 3 2" xfId="11261"/>
    <cellStyle name="Standard 257 2 2 5 3 2 2 3 3 2 2" xfId="24497"/>
    <cellStyle name="Standard 257 2 2 5 3 2 2 3 3 2 2 2" xfId="50969"/>
    <cellStyle name="Standard 257 2 2 5 3 2 2 3 3 2 3" xfId="37733"/>
    <cellStyle name="Standard 257 2 2 5 3 2 2 3 3 3" xfId="17880"/>
    <cellStyle name="Standard 257 2 2 5 3 2 2 3 3 3 2" xfId="44352"/>
    <cellStyle name="Standard 257 2 2 5 3 2 2 3 3 4" xfId="33323"/>
    <cellStyle name="Standard 257 2 2 5 3 2 2 3 4" xfId="8319"/>
    <cellStyle name="Standard 257 2 2 5 3 2 2 3 4 2" xfId="21555"/>
    <cellStyle name="Standard 257 2 2 5 3 2 2 3 4 2 2" xfId="48027"/>
    <cellStyle name="Standard 257 2 2 5 3 2 2 3 4 3" xfId="34791"/>
    <cellStyle name="Standard 257 2 2 5 3 2 2 3 5" xfId="14938"/>
    <cellStyle name="Standard 257 2 2 5 3 2 2 3 5 2" xfId="41410"/>
    <cellStyle name="Standard 257 2 2 5 3 2 2 3 6" xfId="28911"/>
    <cellStyle name="Standard 257 2 2 5 3 2 2 4" xfId="3175"/>
    <cellStyle name="Standard 257 2 2 5 3 2 2 4 2" xfId="11997"/>
    <cellStyle name="Standard 257 2 2 5 3 2 2 4 2 2" xfId="25233"/>
    <cellStyle name="Standard 257 2 2 5 3 2 2 4 2 2 2" xfId="51705"/>
    <cellStyle name="Standard 257 2 2 5 3 2 2 4 2 3" xfId="38469"/>
    <cellStyle name="Standard 257 2 2 5 3 2 2 4 3" xfId="18616"/>
    <cellStyle name="Standard 257 2 2 5 3 2 2 4 3 2" xfId="45088"/>
    <cellStyle name="Standard 257 2 2 5 3 2 2 4 4" xfId="29647"/>
    <cellStyle name="Standard 257 2 2 5 3 2 2 5" xfId="5380"/>
    <cellStyle name="Standard 257 2 2 5 3 2 2 5 2" xfId="9790"/>
    <cellStyle name="Standard 257 2 2 5 3 2 2 5 2 2" xfId="23026"/>
    <cellStyle name="Standard 257 2 2 5 3 2 2 5 2 2 2" xfId="49498"/>
    <cellStyle name="Standard 257 2 2 5 3 2 2 5 2 3" xfId="36262"/>
    <cellStyle name="Standard 257 2 2 5 3 2 2 5 3" xfId="16409"/>
    <cellStyle name="Standard 257 2 2 5 3 2 2 5 3 2" xfId="42881"/>
    <cellStyle name="Standard 257 2 2 5 3 2 2 5 4" xfId="31852"/>
    <cellStyle name="Standard 257 2 2 5 3 2 2 6" xfId="7585"/>
    <cellStyle name="Standard 257 2 2 5 3 2 2 6 2" xfId="20821"/>
    <cellStyle name="Standard 257 2 2 5 3 2 2 6 2 2" xfId="47293"/>
    <cellStyle name="Standard 257 2 2 5 3 2 2 6 3" xfId="34057"/>
    <cellStyle name="Standard 257 2 2 5 3 2 2 7" xfId="14204"/>
    <cellStyle name="Standard 257 2 2 5 3 2 2 7 2" xfId="40676"/>
    <cellStyle name="Standard 257 2 2 5 3 2 2 8" xfId="27440"/>
    <cellStyle name="Standard 257 2 2 5 3 2 3" xfId="1336"/>
    <cellStyle name="Standard 257 2 2 5 3 2 3 2" xfId="4279"/>
    <cellStyle name="Standard 257 2 2 5 3 2 3 2 2" xfId="13101"/>
    <cellStyle name="Standard 257 2 2 5 3 2 3 2 2 2" xfId="26337"/>
    <cellStyle name="Standard 257 2 2 5 3 2 3 2 2 2 2" xfId="52809"/>
    <cellStyle name="Standard 257 2 2 5 3 2 3 2 2 3" xfId="39573"/>
    <cellStyle name="Standard 257 2 2 5 3 2 3 2 3" xfId="19720"/>
    <cellStyle name="Standard 257 2 2 5 3 2 3 2 3 2" xfId="46192"/>
    <cellStyle name="Standard 257 2 2 5 3 2 3 2 4" xfId="30751"/>
    <cellStyle name="Standard 257 2 2 5 3 2 3 3" xfId="5750"/>
    <cellStyle name="Standard 257 2 2 5 3 2 3 3 2" xfId="10160"/>
    <cellStyle name="Standard 257 2 2 5 3 2 3 3 2 2" xfId="23396"/>
    <cellStyle name="Standard 257 2 2 5 3 2 3 3 2 2 2" xfId="49868"/>
    <cellStyle name="Standard 257 2 2 5 3 2 3 3 2 3" xfId="36632"/>
    <cellStyle name="Standard 257 2 2 5 3 2 3 3 3" xfId="16779"/>
    <cellStyle name="Standard 257 2 2 5 3 2 3 3 3 2" xfId="43251"/>
    <cellStyle name="Standard 257 2 2 5 3 2 3 3 4" xfId="32222"/>
    <cellStyle name="Standard 257 2 2 5 3 2 3 4" xfId="8689"/>
    <cellStyle name="Standard 257 2 2 5 3 2 3 4 2" xfId="21925"/>
    <cellStyle name="Standard 257 2 2 5 3 2 3 4 2 2" xfId="48397"/>
    <cellStyle name="Standard 257 2 2 5 3 2 3 4 3" xfId="35161"/>
    <cellStyle name="Standard 257 2 2 5 3 2 3 5" xfId="15308"/>
    <cellStyle name="Standard 257 2 2 5 3 2 3 5 2" xfId="41780"/>
    <cellStyle name="Standard 257 2 2 5 3 2 3 6" xfId="27810"/>
    <cellStyle name="Standard 257 2 2 5 3 2 4" xfId="2072"/>
    <cellStyle name="Standard 257 2 2 5 3 2 4 2" xfId="3543"/>
    <cellStyle name="Standard 257 2 2 5 3 2 4 2 2" xfId="12365"/>
    <cellStyle name="Standard 257 2 2 5 3 2 4 2 2 2" xfId="25601"/>
    <cellStyle name="Standard 257 2 2 5 3 2 4 2 2 2 2" xfId="52073"/>
    <cellStyle name="Standard 257 2 2 5 3 2 4 2 2 3" xfId="38837"/>
    <cellStyle name="Standard 257 2 2 5 3 2 4 2 3" xfId="18984"/>
    <cellStyle name="Standard 257 2 2 5 3 2 4 2 3 2" xfId="45456"/>
    <cellStyle name="Standard 257 2 2 5 3 2 4 2 4" xfId="30015"/>
    <cellStyle name="Standard 257 2 2 5 3 2 4 3" xfId="6485"/>
    <cellStyle name="Standard 257 2 2 5 3 2 4 3 2" xfId="10895"/>
    <cellStyle name="Standard 257 2 2 5 3 2 4 3 2 2" xfId="24131"/>
    <cellStyle name="Standard 257 2 2 5 3 2 4 3 2 2 2" xfId="50603"/>
    <cellStyle name="Standard 257 2 2 5 3 2 4 3 2 3" xfId="37367"/>
    <cellStyle name="Standard 257 2 2 5 3 2 4 3 3" xfId="17514"/>
    <cellStyle name="Standard 257 2 2 5 3 2 4 3 3 2" xfId="43986"/>
    <cellStyle name="Standard 257 2 2 5 3 2 4 3 4" xfId="32957"/>
    <cellStyle name="Standard 257 2 2 5 3 2 4 4" xfId="7953"/>
    <cellStyle name="Standard 257 2 2 5 3 2 4 4 2" xfId="21189"/>
    <cellStyle name="Standard 257 2 2 5 3 2 4 4 2 2" xfId="47661"/>
    <cellStyle name="Standard 257 2 2 5 3 2 4 4 3" xfId="34425"/>
    <cellStyle name="Standard 257 2 2 5 3 2 4 5" xfId="14572"/>
    <cellStyle name="Standard 257 2 2 5 3 2 4 5 2" xfId="41044"/>
    <cellStyle name="Standard 257 2 2 5 3 2 4 6" xfId="28545"/>
    <cellStyle name="Standard 257 2 2 5 3 2 5" xfId="2809"/>
    <cellStyle name="Standard 257 2 2 5 3 2 5 2" xfId="11631"/>
    <cellStyle name="Standard 257 2 2 5 3 2 5 2 2" xfId="24867"/>
    <cellStyle name="Standard 257 2 2 5 3 2 5 2 2 2" xfId="51339"/>
    <cellStyle name="Standard 257 2 2 5 3 2 5 2 3" xfId="38103"/>
    <cellStyle name="Standard 257 2 2 5 3 2 5 3" xfId="18250"/>
    <cellStyle name="Standard 257 2 2 5 3 2 5 3 2" xfId="44722"/>
    <cellStyle name="Standard 257 2 2 5 3 2 5 4" xfId="29281"/>
    <cellStyle name="Standard 257 2 2 5 3 2 6" xfId="5014"/>
    <cellStyle name="Standard 257 2 2 5 3 2 6 2" xfId="9424"/>
    <cellStyle name="Standard 257 2 2 5 3 2 6 2 2" xfId="22660"/>
    <cellStyle name="Standard 257 2 2 5 3 2 6 2 2 2" xfId="49132"/>
    <cellStyle name="Standard 257 2 2 5 3 2 6 2 3" xfId="35896"/>
    <cellStyle name="Standard 257 2 2 5 3 2 6 3" xfId="16043"/>
    <cellStyle name="Standard 257 2 2 5 3 2 6 3 2" xfId="42515"/>
    <cellStyle name="Standard 257 2 2 5 3 2 6 4" xfId="31486"/>
    <cellStyle name="Standard 257 2 2 5 3 2 7" xfId="7219"/>
    <cellStyle name="Standard 257 2 2 5 3 2 7 2" xfId="20455"/>
    <cellStyle name="Standard 257 2 2 5 3 2 7 2 2" xfId="46927"/>
    <cellStyle name="Standard 257 2 2 5 3 2 7 3" xfId="33691"/>
    <cellStyle name="Standard 257 2 2 5 3 2 8" xfId="13838"/>
    <cellStyle name="Standard 257 2 2 5 3 2 8 2" xfId="40310"/>
    <cellStyle name="Standard 257 2 2 5 3 2 9" xfId="27074"/>
    <cellStyle name="Standard 257 2 2 5 3 3" xfId="781"/>
    <cellStyle name="Standard 257 2 2 5 3 3 2" xfId="1531"/>
    <cellStyle name="Standard 257 2 2 5 3 3 2 2" xfId="4474"/>
    <cellStyle name="Standard 257 2 2 5 3 3 2 2 2" xfId="13296"/>
    <cellStyle name="Standard 257 2 2 5 3 3 2 2 2 2" xfId="26532"/>
    <cellStyle name="Standard 257 2 2 5 3 3 2 2 2 2 2" xfId="53004"/>
    <cellStyle name="Standard 257 2 2 5 3 3 2 2 2 3" xfId="39768"/>
    <cellStyle name="Standard 257 2 2 5 3 3 2 2 3" xfId="19915"/>
    <cellStyle name="Standard 257 2 2 5 3 3 2 2 3 2" xfId="46387"/>
    <cellStyle name="Standard 257 2 2 5 3 3 2 2 4" xfId="30946"/>
    <cellStyle name="Standard 257 2 2 5 3 3 2 3" xfId="5945"/>
    <cellStyle name="Standard 257 2 2 5 3 3 2 3 2" xfId="10355"/>
    <cellStyle name="Standard 257 2 2 5 3 3 2 3 2 2" xfId="23591"/>
    <cellStyle name="Standard 257 2 2 5 3 3 2 3 2 2 2" xfId="50063"/>
    <cellStyle name="Standard 257 2 2 5 3 3 2 3 2 3" xfId="36827"/>
    <cellStyle name="Standard 257 2 2 5 3 3 2 3 3" xfId="16974"/>
    <cellStyle name="Standard 257 2 2 5 3 3 2 3 3 2" xfId="43446"/>
    <cellStyle name="Standard 257 2 2 5 3 3 2 3 4" xfId="32417"/>
    <cellStyle name="Standard 257 2 2 5 3 3 2 4" xfId="8884"/>
    <cellStyle name="Standard 257 2 2 5 3 3 2 4 2" xfId="22120"/>
    <cellStyle name="Standard 257 2 2 5 3 3 2 4 2 2" xfId="48592"/>
    <cellStyle name="Standard 257 2 2 5 3 3 2 4 3" xfId="35356"/>
    <cellStyle name="Standard 257 2 2 5 3 3 2 5" xfId="15503"/>
    <cellStyle name="Standard 257 2 2 5 3 3 2 5 2" xfId="41975"/>
    <cellStyle name="Standard 257 2 2 5 3 3 2 6" xfId="28005"/>
    <cellStyle name="Standard 257 2 2 5 3 3 3" xfId="2267"/>
    <cellStyle name="Standard 257 2 2 5 3 3 3 2" xfId="3738"/>
    <cellStyle name="Standard 257 2 2 5 3 3 3 2 2" xfId="12560"/>
    <cellStyle name="Standard 257 2 2 5 3 3 3 2 2 2" xfId="25796"/>
    <cellStyle name="Standard 257 2 2 5 3 3 3 2 2 2 2" xfId="52268"/>
    <cellStyle name="Standard 257 2 2 5 3 3 3 2 2 3" xfId="39032"/>
    <cellStyle name="Standard 257 2 2 5 3 3 3 2 3" xfId="19179"/>
    <cellStyle name="Standard 257 2 2 5 3 3 3 2 3 2" xfId="45651"/>
    <cellStyle name="Standard 257 2 2 5 3 3 3 2 4" xfId="30210"/>
    <cellStyle name="Standard 257 2 2 5 3 3 3 3" xfId="6680"/>
    <cellStyle name="Standard 257 2 2 5 3 3 3 3 2" xfId="11090"/>
    <cellStyle name="Standard 257 2 2 5 3 3 3 3 2 2" xfId="24326"/>
    <cellStyle name="Standard 257 2 2 5 3 3 3 3 2 2 2" xfId="50798"/>
    <cellStyle name="Standard 257 2 2 5 3 3 3 3 2 3" xfId="37562"/>
    <cellStyle name="Standard 257 2 2 5 3 3 3 3 3" xfId="17709"/>
    <cellStyle name="Standard 257 2 2 5 3 3 3 3 3 2" xfId="44181"/>
    <cellStyle name="Standard 257 2 2 5 3 3 3 3 4" xfId="33152"/>
    <cellStyle name="Standard 257 2 2 5 3 3 3 4" xfId="8148"/>
    <cellStyle name="Standard 257 2 2 5 3 3 3 4 2" xfId="21384"/>
    <cellStyle name="Standard 257 2 2 5 3 3 3 4 2 2" xfId="47856"/>
    <cellStyle name="Standard 257 2 2 5 3 3 3 4 3" xfId="34620"/>
    <cellStyle name="Standard 257 2 2 5 3 3 3 5" xfId="14767"/>
    <cellStyle name="Standard 257 2 2 5 3 3 3 5 2" xfId="41239"/>
    <cellStyle name="Standard 257 2 2 5 3 3 3 6" xfId="28740"/>
    <cellStyle name="Standard 257 2 2 5 3 3 4" xfId="3004"/>
    <cellStyle name="Standard 257 2 2 5 3 3 4 2" xfId="11826"/>
    <cellStyle name="Standard 257 2 2 5 3 3 4 2 2" xfId="25062"/>
    <cellStyle name="Standard 257 2 2 5 3 3 4 2 2 2" xfId="51534"/>
    <cellStyle name="Standard 257 2 2 5 3 3 4 2 3" xfId="38298"/>
    <cellStyle name="Standard 257 2 2 5 3 3 4 3" xfId="18445"/>
    <cellStyle name="Standard 257 2 2 5 3 3 4 3 2" xfId="44917"/>
    <cellStyle name="Standard 257 2 2 5 3 3 4 4" xfId="29476"/>
    <cellStyle name="Standard 257 2 2 5 3 3 5" xfId="5209"/>
    <cellStyle name="Standard 257 2 2 5 3 3 5 2" xfId="9619"/>
    <cellStyle name="Standard 257 2 2 5 3 3 5 2 2" xfId="22855"/>
    <cellStyle name="Standard 257 2 2 5 3 3 5 2 2 2" xfId="49327"/>
    <cellStyle name="Standard 257 2 2 5 3 3 5 2 3" xfId="36091"/>
    <cellStyle name="Standard 257 2 2 5 3 3 5 3" xfId="16238"/>
    <cellStyle name="Standard 257 2 2 5 3 3 5 3 2" xfId="42710"/>
    <cellStyle name="Standard 257 2 2 5 3 3 5 4" xfId="31681"/>
    <cellStyle name="Standard 257 2 2 5 3 3 6" xfId="7414"/>
    <cellStyle name="Standard 257 2 2 5 3 3 6 2" xfId="20650"/>
    <cellStyle name="Standard 257 2 2 5 3 3 6 2 2" xfId="47122"/>
    <cellStyle name="Standard 257 2 2 5 3 3 6 3" xfId="33886"/>
    <cellStyle name="Standard 257 2 2 5 3 3 7" xfId="14033"/>
    <cellStyle name="Standard 257 2 2 5 3 3 7 2" xfId="40505"/>
    <cellStyle name="Standard 257 2 2 5 3 3 8" xfId="27269"/>
    <cellStyle name="Standard 257 2 2 5 3 4" xfId="1165"/>
    <cellStyle name="Standard 257 2 2 5 3 4 2" xfId="4108"/>
    <cellStyle name="Standard 257 2 2 5 3 4 2 2" xfId="12930"/>
    <cellStyle name="Standard 257 2 2 5 3 4 2 2 2" xfId="26166"/>
    <cellStyle name="Standard 257 2 2 5 3 4 2 2 2 2" xfId="52638"/>
    <cellStyle name="Standard 257 2 2 5 3 4 2 2 3" xfId="39402"/>
    <cellStyle name="Standard 257 2 2 5 3 4 2 3" xfId="19549"/>
    <cellStyle name="Standard 257 2 2 5 3 4 2 3 2" xfId="46021"/>
    <cellStyle name="Standard 257 2 2 5 3 4 2 4" xfId="30580"/>
    <cellStyle name="Standard 257 2 2 5 3 4 3" xfId="5579"/>
    <cellStyle name="Standard 257 2 2 5 3 4 3 2" xfId="9989"/>
    <cellStyle name="Standard 257 2 2 5 3 4 3 2 2" xfId="23225"/>
    <cellStyle name="Standard 257 2 2 5 3 4 3 2 2 2" xfId="49697"/>
    <cellStyle name="Standard 257 2 2 5 3 4 3 2 3" xfId="36461"/>
    <cellStyle name="Standard 257 2 2 5 3 4 3 3" xfId="16608"/>
    <cellStyle name="Standard 257 2 2 5 3 4 3 3 2" xfId="43080"/>
    <cellStyle name="Standard 257 2 2 5 3 4 3 4" xfId="32051"/>
    <cellStyle name="Standard 257 2 2 5 3 4 4" xfId="8518"/>
    <cellStyle name="Standard 257 2 2 5 3 4 4 2" xfId="21754"/>
    <cellStyle name="Standard 257 2 2 5 3 4 4 2 2" xfId="48226"/>
    <cellStyle name="Standard 257 2 2 5 3 4 4 3" xfId="34990"/>
    <cellStyle name="Standard 257 2 2 5 3 4 5" xfId="15137"/>
    <cellStyle name="Standard 257 2 2 5 3 4 5 2" xfId="41609"/>
    <cellStyle name="Standard 257 2 2 5 3 4 6" xfId="27639"/>
    <cellStyle name="Standard 257 2 2 5 3 5" xfId="1901"/>
    <cellStyle name="Standard 257 2 2 5 3 5 2" xfId="3372"/>
    <cellStyle name="Standard 257 2 2 5 3 5 2 2" xfId="12194"/>
    <cellStyle name="Standard 257 2 2 5 3 5 2 2 2" xfId="25430"/>
    <cellStyle name="Standard 257 2 2 5 3 5 2 2 2 2" xfId="51902"/>
    <cellStyle name="Standard 257 2 2 5 3 5 2 2 3" xfId="38666"/>
    <cellStyle name="Standard 257 2 2 5 3 5 2 3" xfId="18813"/>
    <cellStyle name="Standard 257 2 2 5 3 5 2 3 2" xfId="45285"/>
    <cellStyle name="Standard 257 2 2 5 3 5 2 4" xfId="29844"/>
    <cellStyle name="Standard 257 2 2 5 3 5 3" xfId="6314"/>
    <cellStyle name="Standard 257 2 2 5 3 5 3 2" xfId="10724"/>
    <cellStyle name="Standard 257 2 2 5 3 5 3 2 2" xfId="23960"/>
    <cellStyle name="Standard 257 2 2 5 3 5 3 2 2 2" xfId="50432"/>
    <cellStyle name="Standard 257 2 2 5 3 5 3 2 3" xfId="37196"/>
    <cellStyle name="Standard 257 2 2 5 3 5 3 3" xfId="17343"/>
    <cellStyle name="Standard 257 2 2 5 3 5 3 3 2" xfId="43815"/>
    <cellStyle name="Standard 257 2 2 5 3 5 3 4" xfId="32786"/>
    <cellStyle name="Standard 257 2 2 5 3 5 4" xfId="7782"/>
    <cellStyle name="Standard 257 2 2 5 3 5 4 2" xfId="21018"/>
    <cellStyle name="Standard 257 2 2 5 3 5 4 2 2" xfId="47490"/>
    <cellStyle name="Standard 257 2 2 5 3 5 4 3" xfId="34254"/>
    <cellStyle name="Standard 257 2 2 5 3 5 5" xfId="14401"/>
    <cellStyle name="Standard 257 2 2 5 3 5 5 2" xfId="40873"/>
    <cellStyle name="Standard 257 2 2 5 3 5 6" xfId="28374"/>
    <cellStyle name="Standard 257 2 2 5 3 6" xfId="2638"/>
    <cellStyle name="Standard 257 2 2 5 3 6 2" xfId="11460"/>
    <cellStyle name="Standard 257 2 2 5 3 6 2 2" xfId="24696"/>
    <cellStyle name="Standard 257 2 2 5 3 6 2 2 2" xfId="51168"/>
    <cellStyle name="Standard 257 2 2 5 3 6 2 3" xfId="37932"/>
    <cellStyle name="Standard 257 2 2 5 3 6 3" xfId="18079"/>
    <cellStyle name="Standard 257 2 2 5 3 6 3 2" xfId="44551"/>
    <cellStyle name="Standard 257 2 2 5 3 6 4" xfId="29110"/>
    <cellStyle name="Standard 257 2 2 5 3 7" xfId="4843"/>
    <cellStyle name="Standard 257 2 2 5 3 7 2" xfId="9253"/>
    <cellStyle name="Standard 257 2 2 5 3 7 2 2" xfId="22489"/>
    <cellStyle name="Standard 257 2 2 5 3 7 2 2 2" xfId="48961"/>
    <cellStyle name="Standard 257 2 2 5 3 7 2 3" xfId="35725"/>
    <cellStyle name="Standard 257 2 2 5 3 7 3" xfId="15872"/>
    <cellStyle name="Standard 257 2 2 5 3 7 3 2" xfId="42344"/>
    <cellStyle name="Standard 257 2 2 5 3 7 4" xfId="31315"/>
    <cellStyle name="Standard 257 2 2 5 3 8" xfId="7048"/>
    <cellStyle name="Standard 257 2 2 5 3 8 2" xfId="20284"/>
    <cellStyle name="Standard 257 2 2 5 3 8 2 2" xfId="46756"/>
    <cellStyle name="Standard 257 2 2 5 3 8 3" xfId="33520"/>
    <cellStyle name="Standard 257 2 2 5 3 9" xfId="13667"/>
    <cellStyle name="Standard 257 2 2 5 3 9 2" xfId="40139"/>
    <cellStyle name="Standard 257 2 2 5 4" xfId="481"/>
    <cellStyle name="Standard 257 2 2 5 4 2" xfId="871"/>
    <cellStyle name="Standard 257 2 2 5 4 2 2" xfId="1620"/>
    <cellStyle name="Standard 257 2 2 5 4 2 2 2" xfId="4563"/>
    <cellStyle name="Standard 257 2 2 5 4 2 2 2 2" xfId="13385"/>
    <cellStyle name="Standard 257 2 2 5 4 2 2 2 2 2" xfId="26621"/>
    <cellStyle name="Standard 257 2 2 5 4 2 2 2 2 2 2" xfId="53093"/>
    <cellStyle name="Standard 257 2 2 5 4 2 2 2 2 3" xfId="39857"/>
    <cellStyle name="Standard 257 2 2 5 4 2 2 2 3" xfId="20004"/>
    <cellStyle name="Standard 257 2 2 5 4 2 2 2 3 2" xfId="46476"/>
    <cellStyle name="Standard 257 2 2 5 4 2 2 2 4" xfId="31035"/>
    <cellStyle name="Standard 257 2 2 5 4 2 2 3" xfId="6034"/>
    <cellStyle name="Standard 257 2 2 5 4 2 2 3 2" xfId="10444"/>
    <cellStyle name="Standard 257 2 2 5 4 2 2 3 2 2" xfId="23680"/>
    <cellStyle name="Standard 257 2 2 5 4 2 2 3 2 2 2" xfId="50152"/>
    <cellStyle name="Standard 257 2 2 5 4 2 2 3 2 3" xfId="36916"/>
    <cellStyle name="Standard 257 2 2 5 4 2 2 3 3" xfId="17063"/>
    <cellStyle name="Standard 257 2 2 5 4 2 2 3 3 2" xfId="43535"/>
    <cellStyle name="Standard 257 2 2 5 4 2 2 3 4" xfId="32506"/>
    <cellStyle name="Standard 257 2 2 5 4 2 2 4" xfId="8973"/>
    <cellStyle name="Standard 257 2 2 5 4 2 2 4 2" xfId="22209"/>
    <cellStyle name="Standard 257 2 2 5 4 2 2 4 2 2" xfId="48681"/>
    <cellStyle name="Standard 257 2 2 5 4 2 2 4 3" xfId="35445"/>
    <cellStyle name="Standard 257 2 2 5 4 2 2 5" xfId="15592"/>
    <cellStyle name="Standard 257 2 2 5 4 2 2 5 2" xfId="42064"/>
    <cellStyle name="Standard 257 2 2 5 4 2 2 6" xfId="28094"/>
    <cellStyle name="Standard 257 2 2 5 4 2 3" xfId="2356"/>
    <cellStyle name="Standard 257 2 2 5 4 2 3 2" xfId="3827"/>
    <cellStyle name="Standard 257 2 2 5 4 2 3 2 2" xfId="12649"/>
    <cellStyle name="Standard 257 2 2 5 4 2 3 2 2 2" xfId="25885"/>
    <cellStyle name="Standard 257 2 2 5 4 2 3 2 2 2 2" xfId="52357"/>
    <cellStyle name="Standard 257 2 2 5 4 2 3 2 2 3" xfId="39121"/>
    <cellStyle name="Standard 257 2 2 5 4 2 3 2 3" xfId="19268"/>
    <cellStyle name="Standard 257 2 2 5 4 2 3 2 3 2" xfId="45740"/>
    <cellStyle name="Standard 257 2 2 5 4 2 3 2 4" xfId="30299"/>
    <cellStyle name="Standard 257 2 2 5 4 2 3 3" xfId="6769"/>
    <cellStyle name="Standard 257 2 2 5 4 2 3 3 2" xfId="11179"/>
    <cellStyle name="Standard 257 2 2 5 4 2 3 3 2 2" xfId="24415"/>
    <cellStyle name="Standard 257 2 2 5 4 2 3 3 2 2 2" xfId="50887"/>
    <cellStyle name="Standard 257 2 2 5 4 2 3 3 2 3" xfId="37651"/>
    <cellStyle name="Standard 257 2 2 5 4 2 3 3 3" xfId="17798"/>
    <cellStyle name="Standard 257 2 2 5 4 2 3 3 3 2" xfId="44270"/>
    <cellStyle name="Standard 257 2 2 5 4 2 3 3 4" xfId="33241"/>
    <cellStyle name="Standard 257 2 2 5 4 2 3 4" xfId="8237"/>
    <cellStyle name="Standard 257 2 2 5 4 2 3 4 2" xfId="21473"/>
    <cellStyle name="Standard 257 2 2 5 4 2 3 4 2 2" xfId="47945"/>
    <cellStyle name="Standard 257 2 2 5 4 2 3 4 3" xfId="34709"/>
    <cellStyle name="Standard 257 2 2 5 4 2 3 5" xfId="14856"/>
    <cellStyle name="Standard 257 2 2 5 4 2 3 5 2" xfId="41328"/>
    <cellStyle name="Standard 257 2 2 5 4 2 3 6" xfId="28829"/>
    <cellStyle name="Standard 257 2 2 5 4 2 4" xfId="3093"/>
    <cellStyle name="Standard 257 2 2 5 4 2 4 2" xfId="11915"/>
    <cellStyle name="Standard 257 2 2 5 4 2 4 2 2" xfId="25151"/>
    <cellStyle name="Standard 257 2 2 5 4 2 4 2 2 2" xfId="51623"/>
    <cellStyle name="Standard 257 2 2 5 4 2 4 2 3" xfId="38387"/>
    <cellStyle name="Standard 257 2 2 5 4 2 4 3" xfId="18534"/>
    <cellStyle name="Standard 257 2 2 5 4 2 4 3 2" xfId="45006"/>
    <cellStyle name="Standard 257 2 2 5 4 2 4 4" xfId="29565"/>
    <cellStyle name="Standard 257 2 2 5 4 2 5" xfId="5298"/>
    <cellStyle name="Standard 257 2 2 5 4 2 5 2" xfId="9708"/>
    <cellStyle name="Standard 257 2 2 5 4 2 5 2 2" xfId="22944"/>
    <cellStyle name="Standard 257 2 2 5 4 2 5 2 2 2" xfId="49416"/>
    <cellStyle name="Standard 257 2 2 5 4 2 5 2 3" xfId="36180"/>
    <cellStyle name="Standard 257 2 2 5 4 2 5 3" xfId="16327"/>
    <cellStyle name="Standard 257 2 2 5 4 2 5 3 2" xfId="42799"/>
    <cellStyle name="Standard 257 2 2 5 4 2 5 4" xfId="31770"/>
    <cellStyle name="Standard 257 2 2 5 4 2 6" xfId="7503"/>
    <cellStyle name="Standard 257 2 2 5 4 2 6 2" xfId="20739"/>
    <cellStyle name="Standard 257 2 2 5 4 2 6 2 2" xfId="47211"/>
    <cellStyle name="Standard 257 2 2 5 4 2 6 3" xfId="33975"/>
    <cellStyle name="Standard 257 2 2 5 4 2 7" xfId="14122"/>
    <cellStyle name="Standard 257 2 2 5 4 2 7 2" xfId="40594"/>
    <cellStyle name="Standard 257 2 2 5 4 2 8" xfId="27358"/>
    <cellStyle name="Standard 257 2 2 5 4 3" xfId="1254"/>
    <cellStyle name="Standard 257 2 2 5 4 3 2" xfId="4197"/>
    <cellStyle name="Standard 257 2 2 5 4 3 2 2" xfId="13019"/>
    <cellStyle name="Standard 257 2 2 5 4 3 2 2 2" xfId="26255"/>
    <cellStyle name="Standard 257 2 2 5 4 3 2 2 2 2" xfId="52727"/>
    <cellStyle name="Standard 257 2 2 5 4 3 2 2 3" xfId="39491"/>
    <cellStyle name="Standard 257 2 2 5 4 3 2 3" xfId="19638"/>
    <cellStyle name="Standard 257 2 2 5 4 3 2 3 2" xfId="46110"/>
    <cellStyle name="Standard 257 2 2 5 4 3 2 4" xfId="30669"/>
    <cellStyle name="Standard 257 2 2 5 4 3 3" xfId="5668"/>
    <cellStyle name="Standard 257 2 2 5 4 3 3 2" xfId="10078"/>
    <cellStyle name="Standard 257 2 2 5 4 3 3 2 2" xfId="23314"/>
    <cellStyle name="Standard 257 2 2 5 4 3 3 2 2 2" xfId="49786"/>
    <cellStyle name="Standard 257 2 2 5 4 3 3 2 3" xfId="36550"/>
    <cellStyle name="Standard 257 2 2 5 4 3 3 3" xfId="16697"/>
    <cellStyle name="Standard 257 2 2 5 4 3 3 3 2" xfId="43169"/>
    <cellStyle name="Standard 257 2 2 5 4 3 3 4" xfId="32140"/>
    <cellStyle name="Standard 257 2 2 5 4 3 4" xfId="8607"/>
    <cellStyle name="Standard 257 2 2 5 4 3 4 2" xfId="21843"/>
    <cellStyle name="Standard 257 2 2 5 4 3 4 2 2" xfId="48315"/>
    <cellStyle name="Standard 257 2 2 5 4 3 4 3" xfId="35079"/>
    <cellStyle name="Standard 257 2 2 5 4 3 5" xfId="15226"/>
    <cellStyle name="Standard 257 2 2 5 4 3 5 2" xfId="41698"/>
    <cellStyle name="Standard 257 2 2 5 4 3 6" xfId="27728"/>
    <cellStyle name="Standard 257 2 2 5 4 4" xfId="1990"/>
    <cellStyle name="Standard 257 2 2 5 4 4 2" xfId="3461"/>
    <cellStyle name="Standard 257 2 2 5 4 4 2 2" xfId="12283"/>
    <cellStyle name="Standard 257 2 2 5 4 4 2 2 2" xfId="25519"/>
    <cellStyle name="Standard 257 2 2 5 4 4 2 2 2 2" xfId="51991"/>
    <cellStyle name="Standard 257 2 2 5 4 4 2 2 3" xfId="38755"/>
    <cellStyle name="Standard 257 2 2 5 4 4 2 3" xfId="18902"/>
    <cellStyle name="Standard 257 2 2 5 4 4 2 3 2" xfId="45374"/>
    <cellStyle name="Standard 257 2 2 5 4 4 2 4" xfId="29933"/>
    <cellStyle name="Standard 257 2 2 5 4 4 3" xfId="6403"/>
    <cellStyle name="Standard 257 2 2 5 4 4 3 2" xfId="10813"/>
    <cellStyle name="Standard 257 2 2 5 4 4 3 2 2" xfId="24049"/>
    <cellStyle name="Standard 257 2 2 5 4 4 3 2 2 2" xfId="50521"/>
    <cellStyle name="Standard 257 2 2 5 4 4 3 2 3" xfId="37285"/>
    <cellStyle name="Standard 257 2 2 5 4 4 3 3" xfId="17432"/>
    <cellStyle name="Standard 257 2 2 5 4 4 3 3 2" xfId="43904"/>
    <cellStyle name="Standard 257 2 2 5 4 4 3 4" xfId="32875"/>
    <cellStyle name="Standard 257 2 2 5 4 4 4" xfId="7871"/>
    <cellStyle name="Standard 257 2 2 5 4 4 4 2" xfId="21107"/>
    <cellStyle name="Standard 257 2 2 5 4 4 4 2 2" xfId="47579"/>
    <cellStyle name="Standard 257 2 2 5 4 4 4 3" xfId="34343"/>
    <cellStyle name="Standard 257 2 2 5 4 4 5" xfId="14490"/>
    <cellStyle name="Standard 257 2 2 5 4 4 5 2" xfId="40962"/>
    <cellStyle name="Standard 257 2 2 5 4 4 6" xfId="28463"/>
    <cellStyle name="Standard 257 2 2 5 4 5" xfId="2727"/>
    <cellStyle name="Standard 257 2 2 5 4 5 2" xfId="11549"/>
    <cellStyle name="Standard 257 2 2 5 4 5 2 2" xfId="24785"/>
    <cellStyle name="Standard 257 2 2 5 4 5 2 2 2" xfId="51257"/>
    <cellStyle name="Standard 257 2 2 5 4 5 2 3" xfId="38021"/>
    <cellStyle name="Standard 257 2 2 5 4 5 3" xfId="18168"/>
    <cellStyle name="Standard 257 2 2 5 4 5 3 2" xfId="44640"/>
    <cellStyle name="Standard 257 2 2 5 4 5 4" xfId="29199"/>
    <cellStyle name="Standard 257 2 2 5 4 6" xfId="4932"/>
    <cellStyle name="Standard 257 2 2 5 4 6 2" xfId="9342"/>
    <cellStyle name="Standard 257 2 2 5 4 6 2 2" xfId="22578"/>
    <cellStyle name="Standard 257 2 2 5 4 6 2 2 2" xfId="49050"/>
    <cellStyle name="Standard 257 2 2 5 4 6 2 3" xfId="35814"/>
    <cellStyle name="Standard 257 2 2 5 4 6 3" xfId="15961"/>
    <cellStyle name="Standard 257 2 2 5 4 6 3 2" xfId="42433"/>
    <cellStyle name="Standard 257 2 2 5 4 6 4" xfId="31404"/>
    <cellStyle name="Standard 257 2 2 5 4 7" xfId="7137"/>
    <cellStyle name="Standard 257 2 2 5 4 7 2" xfId="20373"/>
    <cellStyle name="Standard 257 2 2 5 4 7 2 2" xfId="46845"/>
    <cellStyle name="Standard 257 2 2 5 4 7 3" xfId="33609"/>
    <cellStyle name="Standard 257 2 2 5 4 8" xfId="13756"/>
    <cellStyle name="Standard 257 2 2 5 4 8 2" xfId="40228"/>
    <cellStyle name="Standard 257 2 2 5 4 9" xfId="26992"/>
    <cellStyle name="Standard 257 2 2 5 5" xfId="663"/>
    <cellStyle name="Standard 257 2 2 5 5 2" xfId="1051"/>
    <cellStyle name="Standard 257 2 2 5 5 2 2" xfId="1794"/>
    <cellStyle name="Standard 257 2 2 5 5 2 2 2" xfId="4737"/>
    <cellStyle name="Standard 257 2 2 5 5 2 2 2 2" xfId="13559"/>
    <cellStyle name="Standard 257 2 2 5 5 2 2 2 2 2" xfId="26795"/>
    <cellStyle name="Standard 257 2 2 5 5 2 2 2 2 2 2" xfId="53267"/>
    <cellStyle name="Standard 257 2 2 5 5 2 2 2 2 3" xfId="40031"/>
    <cellStyle name="Standard 257 2 2 5 5 2 2 2 3" xfId="20178"/>
    <cellStyle name="Standard 257 2 2 5 5 2 2 2 3 2" xfId="46650"/>
    <cellStyle name="Standard 257 2 2 5 5 2 2 2 4" xfId="31209"/>
    <cellStyle name="Standard 257 2 2 5 5 2 2 3" xfId="6208"/>
    <cellStyle name="Standard 257 2 2 5 5 2 2 3 2" xfId="10618"/>
    <cellStyle name="Standard 257 2 2 5 5 2 2 3 2 2" xfId="23854"/>
    <cellStyle name="Standard 257 2 2 5 5 2 2 3 2 2 2" xfId="50326"/>
    <cellStyle name="Standard 257 2 2 5 5 2 2 3 2 3" xfId="37090"/>
    <cellStyle name="Standard 257 2 2 5 5 2 2 3 3" xfId="17237"/>
    <cellStyle name="Standard 257 2 2 5 5 2 2 3 3 2" xfId="43709"/>
    <cellStyle name="Standard 257 2 2 5 5 2 2 3 4" xfId="32680"/>
    <cellStyle name="Standard 257 2 2 5 5 2 2 4" xfId="9147"/>
    <cellStyle name="Standard 257 2 2 5 5 2 2 4 2" xfId="22383"/>
    <cellStyle name="Standard 257 2 2 5 5 2 2 4 2 2" xfId="48855"/>
    <cellStyle name="Standard 257 2 2 5 5 2 2 4 3" xfId="35619"/>
    <cellStyle name="Standard 257 2 2 5 5 2 2 5" xfId="15766"/>
    <cellStyle name="Standard 257 2 2 5 5 2 2 5 2" xfId="42238"/>
    <cellStyle name="Standard 257 2 2 5 5 2 2 6" xfId="28268"/>
    <cellStyle name="Standard 257 2 2 5 5 2 3" xfId="2530"/>
    <cellStyle name="Standard 257 2 2 5 5 2 3 2" xfId="4001"/>
    <cellStyle name="Standard 257 2 2 5 5 2 3 2 2" xfId="12823"/>
    <cellStyle name="Standard 257 2 2 5 5 2 3 2 2 2" xfId="26059"/>
    <cellStyle name="Standard 257 2 2 5 5 2 3 2 2 2 2" xfId="52531"/>
    <cellStyle name="Standard 257 2 2 5 5 2 3 2 2 3" xfId="39295"/>
    <cellStyle name="Standard 257 2 2 5 5 2 3 2 3" xfId="19442"/>
    <cellStyle name="Standard 257 2 2 5 5 2 3 2 3 2" xfId="45914"/>
    <cellStyle name="Standard 257 2 2 5 5 2 3 2 4" xfId="30473"/>
    <cellStyle name="Standard 257 2 2 5 5 2 3 3" xfId="6943"/>
    <cellStyle name="Standard 257 2 2 5 5 2 3 3 2" xfId="11353"/>
    <cellStyle name="Standard 257 2 2 5 5 2 3 3 2 2" xfId="24589"/>
    <cellStyle name="Standard 257 2 2 5 5 2 3 3 2 2 2" xfId="51061"/>
    <cellStyle name="Standard 257 2 2 5 5 2 3 3 2 3" xfId="37825"/>
    <cellStyle name="Standard 257 2 2 5 5 2 3 3 3" xfId="17972"/>
    <cellStyle name="Standard 257 2 2 5 5 2 3 3 3 2" xfId="44444"/>
    <cellStyle name="Standard 257 2 2 5 5 2 3 3 4" xfId="33415"/>
    <cellStyle name="Standard 257 2 2 5 5 2 3 4" xfId="8411"/>
    <cellStyle name="Standard 257 2 2 5 5 2 3 4 2" xfId="21647"/>
    <cellStyle name="Standard 257 2 2 5 5 2 3 4 2 2" xfId="48119"/>
    <cellStyle name="Standard 257 2 2 5 5 2 3 4 3" xfId="34883"/>
    <cellStyle name="Standard 257 2 2 5 5 2 3 5" xfId="15030"/>
    <cellStyle name="Standard 257 2 2 5 5 2 3 5 2" xfId="41502"/>
    <cellStyle name="Standard 257 2 2 5 5 2 3 6" xfId="29003"/>
    <cellStyle name="Standard 257 2 2 5 5 2 4" xfId="3267"/>
    <cellStyle name="Standard 257 2 2 5 5 2 4 2" xfId="12089"/>
    <cellStyle name="Standard 257 2 2 5 5 2 4 2 2" xfId="25325"/>
    <cellStyle name="Standard 257 2 2 5 5 2 4 2 2 2" xfId="51797"/>
    <cellStyle name="Standard 257 2 2 5 5 2 4 2 3" xfId="38561"/>
    <cellStyle name="Standard 257 2 2 5 5 2 4 3" xfId="18708"/>
    <cellStyle name="Standard 257 2 2 5 5 2 4 3 2" xfId="45180"/>
    <cellStyle name="Standard 257 2 2 5 5 2 4 4" xfId="29739"/>
    <cellStyle name="Standard 257 2 2 5 5 2 5" xfId="5472"/>
    <cellStyle name="Standard 257 2 2 5 5 2 5 2" xfId="9882"/>
    <cellStyle name="Standard 257 2 2 5 5 2 5 2 2" xfId="23118"/>
    <cellStyle name="Standard 257 2 2 5 5 2 5 2 2 2" xfId="49590"/>
    <cellStyle name="Standard 257 2 2 5 5 2 5 2 3" xfId="36354"/>
    <cellStyle name="Standard 257 2 2 5 5 2 5 3" xfId="16501"/>
    <cellStyle name="Standard 257 2 2 5 5 2 5 3 2" xfId="42973"/>
    <cellStyle name="Standard 257 2 2 5 5 2 5 4" xfId="31944"/>
    <cellStyle name="Standard 257 2 2 5 5 2 6" xfId="7677"/>
    <cellStyle name="Standard 257 2 2 5 5 2 6 2" xfId="20913"/>
    <cellStyle name="Standard 257 2 2 5 5 2 6 2 2" xfId="47385"/>
    <cellStyle name="Standard 257 2 2 5 5 2 6 3" xfId="34149"/>
    <cellStyle name="Standard 257 2 2 5 5 2 7" xfId="14296"/>
    <cellStyle name="Standard 257 2 2 5 5 2 7 2" xfId="40768"/>
    <cellStyle name="Standard 257 2 2 5 5 2 8" xfId="27532"/>
    <cellStyle name="Standard 257 2 2 5 5 3" xfId="1428"/>
    <cellStyle name="Standard 257 2 2 5 5 3 2" xfId="4371"/>
    <cellStyle name="Standard 257 2 2 5 5 3 2 2" xfId="13193"/>
    <cellStyle name="Standard 257 2 2 5 5 3 2 2 2" xfId="26429"/>
    <cellStyle name="Standard 257 2 2 5 5 3 2 2 2 2" xfId="52901"/>
    <cellStyle name="Standard 257 2 2 5 5 3 2 2 3" xfId="39665"/>
    <cellStyle name="Standard 257 2 2 5 5 3 2 3" xfId="19812"/>
    <cellStyle name="Standard 257 2 2 5 5 3 2 3 2" xfId="46284"/>
    <cellStyle name="Standard 257 2 2 5 5 3 2 4" xfId="30843"/>
    <cellStyle name="Standard 257 2 2 5 5 3 3" xfId="5842"/>
    <cellStyle name="Standard 257 2 2 5 5 3 3 2" xfId="10252"/>
    <cellStyle name="Standard 257 2 2 5 5 3 3 2 2" xfId="23488"/>
    <cellStyle name="Standard 257 2 2 5 5 3 3 2 2 2" xfId="49960"/>
    <cellStyle name="Standard 257 2 2 5 5 3 3 2 3" xfId="36724"/>
    <cellStyle name="Standard 257 2 2 5 5 3 3 3" xfId="16871"/>
    <cellStyle name="Standard 257 2 2 5 5 3 3 3 2" xfId="43343"/>
    <cellStyle name="Standard 257 2 2 5 5 3 3 4" xfId="32314"/>
    <cellStyle name="Standard 257 2 2 5 5 3 4" xfId="8781"/>
    <cellStyle name="Standard 257 2 2 5 5 3 4 2" xfId="22017"/>
    <cellStyle name="Standard 257 2 2 5 5 3 4 2 2" xfId="48489"/>
    <cellStyle name="Standard 257 2 2 5 5 3 4 3" xfId="35253"/>
    <cellStyle name="Standard 257 2 2 5 5 3 5" xfId="15400"/>
    <cellStyle name="Standard 257 2 2 5 5 3 5 2" xfId="41872"/>
    <cellStyle name="Standard 257 2 2 5 5 3 6" xfId="27902"/>
    <cellStyle name="Standard 257 2 2 5 5 4" xfId="2164"/>
    <cellStyle name="Standard 257 2 2 5 5 4 2" xfId="3635"/>
    <cellStyle name="Standard 257 2 2 5 5 4 2 2" xfId="12457"/>
    <cellStyle name="Standard 257 2 2 5 5 4 2 2 2" xfId="25693"/>
    <cellStyle name="Standard 257 2 2 5 5 4 2 2 2 2" xfId="52165"/>
    <cellStyle name="Standard 257 2 2 5 5 4 2 2 3" xfId="38929"/>
    <cellStyle name="Standard 257 2 2 5 5 4 2 3" xfId="19076"/>
    <cellStyle name="Standard 257 2 2 5 5 4 2 3 2" xfId="45548"/>
    <cellStyle name="Standard 257 2 2 5 5 4 2 4" xfId="30107"/>
    <cellStyle name="Standard 257 2 2 5 5 4 3" xfId="6577"/>
    <cellStyle name="Standard 257 2 2 5 5 4 3 2" xfId="10987"/>
    <cellStyle name="Standard 257 2 2 5 5 4 3 2 2" xfId="24223"/>
    <cellStyle name="Standard 257 2 2 5 5 4 3 2 2 2" xfId="50695"/>
    <cellStyle name="Standard 257 2 2 5 5 4 3 2 3" xfId="37459"/>
    <cellStyle name="Standard 257 2 2 5 5 4 3 3" xfId="17606"/>
    <cellStyle name="Standard 257 2 2 5 5 4 3 3 2" xfId="44078"/>
    <cellStyle name="Standard 257 2 2 5 5 4 3 4" xfId="33049"/>
    <cellStyle name="Standard 257 2 2 5 5 4 4" xfId="8045"/>
    <cellStyle name="Standard 257 2 2 5 5 4 4 2" xfId="21281"/>
    <cellStyle name="Standard 257 2 2 5 5 4 4 2 2" xfId="47753"/>
    <cellStyle name="Standard 257 2 2 5 5 4 4 3" xfId="34517"/>
    <cellStyle name="Standard 257 2 2 5 5 4 5" xfId="14664"/>
    <cellStyle name="Standard 257 2 2 5 5 4 5 2" xfId="41136"/>
    <cellStyle name="Standard 257 2 2 5 5 4 6" xfId="28637"/>
    <cellStyle name="Standard 257 2 2 5 5 5" xfId="2901"/>
    <cellStyle name="Standard 257 2 2 5 5 5 2" xfId="11723"/>
    <cellStyle name="Standard 257 2 2 5 5 5 2 2" xfId="24959"/>
    <cellStyle name="Standard 257 2 2 5 5 5 2 2 2" xfId="51431"/>
    <cellStyle name="Standard 257 2 2 5 5 5 2 3" xfId="38195"/>
    <cellStyle name="Standard 257 2 2 5 5 5 3" xfId="18342"/>
    <cellStyle name="Standard 257 2 2 5 5 5 3 2" xfId="44814"/>
    <cellStyle name="Standard 257 2 2 5 5 5 4" xfId="29373"/>
    <cellStyle name="Standard 257 2 2 5 5 6" xfId="5106"/>
    <cellStyle name="Standard 257 2 2 5 5 6 2" xfId="9516"/>
    <cellStyle name="Standard 257 2 2 5 5 6 2 2" xfId="22752"/>
    <cellStyle name="Standard 257 2 2 5 5 6 2 2 2" xfId="49224"/>
    <cellStyle name="Standard 257 2 2 5 5 6 2 3" xfId="35988"/>
    <cellStyle name="Standard 257 2 2 5 5 6 3" xfId="16135"/>
    <cellStyle name="Standard 257 2 2 5 5 6 3 2" xfId="42607"/>
    <cellStyle name="Standard 257 2 2 5 5 6 4" xfId="31578"/>
    <cellStyle name="Standard 257 2 2 5 5 7" xfId="7311"/>
    <cellStyle name="Standard 257 2 2 5 5 7 2" xfId="20547"/>
    <cellStyle name="Standard 257 2 2 5 5 7 2 2" xfId="47019"/>
    <cellStyle name="Standard 257 2 2 5 5 7 3" xfId="33783"/>
    <cellStyle name="Standard 257 2 2 5 5 8" xfId="13930"/>
    <cellStyle name="Standard 257 2 2 5 5 8 2" xfId="40402"/>
    <cellStyle name="Standard 257 2 2 5 5 9" xfId="27166"/>
    <cellStyle name="Standard 257 2 2 5 6" xfId="700"/>
    <cellStyle name="Standard 257 2 2 5 6 2" xfId="1450"/>
    <cellStyle name="Standard 257 2 2 5 6 2 2" xfId="4393"/>
    <cellStyle name="Standard 257 2 2 5 6 2 2 2" xfId="13215"/>
    <cellStyle name="Standard 257 2 2 5 6 2 2 2 2" xfId="26451"/>
    <cellStyle name="Standard 257 2 2 5 6 2 2 2 2 2" xfId="52923"/>
    <cellStyle name="Standard 257 2 2 5 6 2 2 2 3" xfId="39687"/>
    <cellStyle name="Standard 257 2 2 5 6 2 2 3" xfId="19834"/>
    <cellStyle name="Standard 257 2 2 5 6 2 2 3 2" xfId="46306"/>
    <cellStyle name="Standard 257 2 2 5 6 2 2 4" xfId="30865"/>
    <cellStyle name="Standard 257 2 2 5 6 2 3" xfId="5864"/>
    <cellStyle name="Standard 257 2 2 5 6 2 3 2" xfId="10274"/>
    <cellStyle name="Standard 257 2 2 5 6 2 3 2 2" xfId="23510"/>
    <cellStyle name="Standard 257 2 2 5 6 2 3 2 2 2" xfId="49982"/>
    <cellStyle name="Standard 257 2 2 5 6 2 3 2 3" xfId="36746"/>
    <cellStyle name="Standard 257 2 2 5 6 2 3 3" xfId="16893"/>
    <cellStyle name="Standard 257 2 2 5 6 2 3 3 2" xfId="43365"/>
    <cellStyle name="Standard 257 2 2 5 6 2 3 4" xfId="32336"/>
    <cellStyle name="Standard 257 2 2 5 6 2 4" xfId="8803"/>
    <cellStyle name="Standard 257 2 2 5 6 2 4 2" xfId="22039"/>
    <cellStyle name="Standard 257 2 2 5 6 2 4 2 2" xfId="48511"/>
    <cellStyle name="Standard 257 2 2 5 6 2 4 3" xfId="35275"/>
    <cellStyle name="Standard 257 2 2 5 6 2 5" xfId="15422"/>
    <cellStyle name="Standard 257 2 2 5 6 2 5 2" xfId="41894"/>
    <cellStyle name="Standard 257 2 2 5 6 2 6" xfId="27924"/>
    <cellStyle name="Standard 257 2 2 5 6 3" xfId="2186"/>
    <cellStyle name="Standard 257 2 2 5 6 3 2" xfId="3657"/>
    <cellStyle name="Standard 257 2 2 5 6 3 2 2" xfId="12479"/>
    <cellStyle name="Standard 257 2 2 5 6 3 2 2 2" xfId="25715"/>
    <cellStyle name="Standard 257 2 2 5 6 3 2 2 2 2" xfId="52187"/>
    <cellStyle name="Standard 257 2 2 5 6 3 2 2 3" xfId="38951"/>
    <cellStyle name="Standard 257 2 2 5 6 3 2 3" xfId="19098"/>
    <cellStyle name="Standard 257 2 2 5 6 3 2 3 2" xfId="45570"/>
    <cellStyle name="Standard 257 2 2 5 6 3 2 4" xfId="30129"/>
    <cellStyle name="Standard 257 2 2 5 6 3 3" xfId="6599"/>
    <cellStyle name="Standard 257 2 2 5 6 3 3 2" xfId="11009"/>
    <cellStyle name="Standard 257 2 2 5 6 3 3 2 2" xfId="24245"/>
    <cellStyle name="Standard 257 2 2 5 6 3 3 2 2 2" xfId="50717"/>
    <cellStyle name="Standard 257 2 2 5 6 3 3 2 3" xfId="37481"/>
    <cellStyle name="Standard 257 2 2 5 6 3 3 3" xfId="17628"/>
    <cellStyle name="Standard 257 2 2 5 6 3 3 3 2" xfId="44100"/>
    <cellStyle name="Standard 257 2 2 5 6 3 3 4" xfId="33071"/>
    <cellStyle name="Standard 257 2 2 5 6 3 4" xfId="8067"/>
    <cellStyle name="Standard 257 2 2 5 6 3 4 2" xfId="21303"/>
    <cellStyle name="Standard 257 2 2 5 6 3 4 2 2" xfId="47775"/>
    <cellStyle name="Standard 257 2 2 5 6 3 4 3" xfId="34539"/>
    <cellStyle name="Standard 257 2 2 5 6 3 5" xfId="14686"/>
    <cellStyle name="Standard 257 2 2 5 6 3 5 2" xfId="41158"/>
    <cellStyle name="Standard 257 2 2 5 6 3 6" xfId="28659"/>
    <cellStyle name="Standard 257 2 2 5 6 4" xfId="2923"/>
    <cellStyle name="Standard 257 2 2 5 6 4 2" xfId="11745"/>
    <cellStyle name="Standard 257 2 2 5 6 4 2 2" xfId="24981"/>
    <cellStyle name="Standard 257 2 2 5 6 4 2 2 2" xfId="51453"/>
    <cellStyle name="Standard 257 2 2 5 6 4 2 3" xfId="38217"/>
    <cellStyle name="Standard 257 2 2 5 6 4 3" xfId="18364"/>
    <cellStyle name="Standard 257 2 2 5 6 4 3 2" xfId="44836"/>
    <cellStyle name="Standard 257 2 2 5 6 4 4" xfId="29395"/>
    <cellStyle name="Standard 257 2 2 5 6 5" xfId="5128"/>
    <cellStyle name="Standard 257 2 2 5 6 5 2" xfId="9538"/>
    <cellStyle name="Standard 257 2 2 5 6 5 2 2" xfId="22774"/>
    <cellStyle name="Standard 257 2 2 5 6 5 2 2 2" xfId="49246"/>
    <cellStyle name="Standard 257 2 2 5 6 5 2 3" xfId="36010"/>
    <cellStyle name="Standard 257 2 2 5 6 5 3" xfId="16157"/>
    <cellStyle name="Standard 257 2 2 5 6 5 3 2" xfId="42629"/>
    <cellStyle name="Standard 257 2 2 5 6 5 4" xfId="31600"/>
    <cellStyle name="Standard 257 2 2 5 6 6" xfId="7333"/>
    <cellStyle name="Standard 257 2 2 5 6 6 2" xfId="20569"/>
    <cellStyle name="Standard 257 2 2 5 6 6 2 2" xfId="47041"/>
    <cellStyle name="Standard 257 2 2 5 6 6 3" xfId="33805"/>
    <cellStyle name="Standard 257 2 2 5 6 7" xfId="13952"/>
    <cellStyle name="Standard 257 2 2 5 6 7 2" xfId="40424"/>
    <cellStyle name="Standard 257 2 2 5 6 8" xfId="27188"/>
    <cellStyle name="Standard 257 2 2 5 7" xfId="1084"/>
    <cellStyle name="Standard 257 2 2 5 7 2" xfId="4027"/>
    <cellStyle name="Standard 257 2 2 5 7 2 2" xfId="12849"/>
    <cellStyle name="Standard 257 2 2 5 7 2 2 2" xfId="26085"/>
    <cellStyle name="Standard 257 2 2 5 7 2 2 2 2" xfId="52557"/>
    <cellStyle name="Standard 257 2 2 5 7 2 2 3" xfId="39321"/>
    <cellStyle name="Standard 257 2 2 5 7 2 3" xfId="19468"/>
    <cellStyle name="Standard 257 2 2 5 7 2 3 2" xfId="45940"/>
    <cellStyle name="Standard 257 2 2 5 7 2 4" xfId="30499"/>
    <cellStyle name="Standard 257 2 2 5 7 3" xfId="5498"/>
    <cellStyle name="Standard 257 2 2 5 7 3 2" xfId="9908"/>
    <cellStyle name="Standard 257 2 2 5 7 3 2 2" xfId="23144"/>
    <cellStyle name="Standard 257 2 2 5 7 3 2 2 2" xfId="49616"/>
    <cellStyle name="Standard 257 2 2 5 7 3 2 3" xfId="36380"/>
    <cellStyle name="Standard 257 2 2 5 7 3 3" xfId="16527"/>
    <cellStyle name="Standard 257 2 2 5 7 3 3 2" xfId="42999"/>
    <cellStyle name="Standard 257 2 2 5 7 3 4" xfId="31970"/>
    <cellStyle name="Standard 257 2 2 5 7 4" xfId="8437"/>
    <cellStyle name="Standard 257 2 2 5 7 4 2" xfId="21673"/>
    <cellStyle name="Standard 257 2 2 5 7 4 2 2" xfId="48145"/>
    <cellStyle name="Standard 257 2 2 5 7 4 3" xfId="34909"/>
    <cellStyle name="Standard 257 2 2 5 7 5" xfId="15056"/>
    <cellStyle name="Standard 257 2 2 5 7 5 2" xfId="41528"/>
    <cellStyle name="Standard 257 2 2 5 7 6" xfId="27558"/>
    <cellStyle name="Standard 257 2 2 5 8" xfId="1820"/>
    <cellStyle name="Standard 257 2 2 5 8 2" xfId="3291"/>
    <cellStyle name="Standard 257 2 2 5 8 2 2" xfId="12113"/>
    <cellStyle name="Standard 257 2 2 5 8 2 2 2" xfId="25349"/>
    <cellStyle name="Standard 257 2 2 5 8 2 2 2 2" xfId="51821"/>
    <cellStyle name="Standard 257 2 2 5 8 2 2 3" xfId="38585"/>
    <cellStyle name="Standard 257 2 2 5 8 2 3" xfId="18732"/>
    <cellStyle name="Standard 257 2 2 5 8 2 3 2" xfId="45204"/>
    <cellStyle name="Standard 257 2 2 5 8 2 4" xfId="29763"/>
    <cellStyle name="Standard 257 2 2 5 8 3" xfId="6233"/>
    <cellStyle name="Standard 257 2 2 5 8 3 2" xfId="10643"/>
    <cellStyle name="Standard 257 2 2 5 8 3 2 2" xfId="23879"/>
    <cellStyle name="Standard 257 2 2 5 8 3 2 2 2" xfId="50351"/>
    <cellStyle name="Standard 257 2 2 5 8 3 2 3" xfId="37115"/>
    <cellStyle name="Standard 257 2 2 5 8 3 3" xfId="17262"/>
    <cellStyle name="Standard 257 2 2 5 8 3 3 2" xfId="43734"/>
    <cellStyle name="Standard 257 2 2 5 8 3 4" xfId="32705"/>
    <cellStyle name="Standard 257 2 2 5 8 4" xfId="7701"/>
    <cellStyle name="Standard 257 2 2 5 8 4 2" xfId="20937"/>
    <cellStyle name="Standard 257 2 2 5 8 4 2 2" xfId="47409"/>
    <cellStyle name="Standard 257 2 2 5 8 4 3" xfId="34173"/>
    <cellStyle name="Standard 257 2 2 5 8 5" xfId="14320"/>
    <cellStyle name="Standard 257 2 2 5 8 5 2" xfId="40792"/>
    <cellStyle name="Standard 257 2 2 5 8 6" xfId="28293"/>
    <cellStyle name="Standard 257 2 2 5 9" xfId="2557"/>
    <cellStyle name="Standard 257 2 2 5 9 2" xfId="11379"/>
    <cellStyle name="Standard 257 2 2 5 9 2 2" xfId="24615"/>
    <cellStyle name="Standard 257 2 2 5 9 2 2 2" xfId="51087"/>
    <cellStyle name="Standard 257 2 2 5 9 2 3" xfId="37851"/>
    <cellStyle name="Standard 257 2 2 5 9 3" xfId="17998"/>
    <cellStyle name="Standard 257 2 2 5 9 3 2" xfId="44470"/>
    <cellStyle name="Standard 257 2 2 5 9 4" xfId="29029"/>
    <cellStyle name="Standard 257 2 2 6" xfId="331"/>
    <cellStyle name="Standard 257 2 2 6 10" xfId="13617"/>
    <cellStyle name="Standard 257 2 2 6 10 2" xfId="40089"/>
    <cellStyle name="Standard 257 2 2 6 11" xfId="26853"/>
    <cellStyle name="Standard 257 2 2 6 2" xfId="419"/>
    <cellStyle name="Standard 257 2 2 6 2 10" xfId="26934"/>
    <cellStyle name="Standard 257 2 2 6 2 2" xfId="595"/>
    <cellStyle name="Standard 257 2 2 6 2 2 2" xfId="984"/>
    <cellStyle name="Standard 257 2 2 6 2 2 2 2" xfId="1733"/>
    <cellStyle name="Standard 257 2 2 6 2 2 2 2 2" xfId="4676"/>
    <cellStyle name="Standard 257 2 2 6 2 2 2 2 2 2" xfId="13498"/>
    <cellStyle name="Standard 257 2 2 6 2 2 2 2 2 2 2" xfId="26734"/>
    <cellStyle name="Standard 257 2 2 6 2 2 2 2 2 2 2 2" xfId="53206"/>
    <cellStyle name="Standard 257 2 2 6 2 2 2 2 2 2 3" xfId="39970"/>
    <cellStyle name="Standard 257 2 2 6 2 2 2 2 2 3" xfId="20117"/>
    <cellStyle name="Standard 257 2 2 6 2 2 2 2 2 3 2" xfId="46589"/>
    <cellStyle name="Standard 257 2 2 6 2 2 2 2 2 4" xfId="31148"/>
    <cellStyle name="Standard 257 2 2 6 2 2 2 2 3" xfId="6147"/>
    <cellStyle name="Standard 257 2 2 6 2 2 2 2 3 2" xfId="10557"/>
    <cellStyle name="Standard 257 2 2 6 2 2 2 2 3 2 2" xfId="23793"/>
    <cellStyle name="Standard 257 2 2 6 2 2 2 2 3 2 2 2" xfId="50265"/>
    <cellStyle name="Standard 257 2 2 6 2 2 2 2 3 2 3" xfId="37029"/>
    <cellStyle name="Standard 257 2 2 6 2 2 2 2 3 3" xfId="17176"/>
    <cellStyle name="Standard 257 2 2 6 2 2 2 2 3 3 2" xfId="43648"/>
    <cellStyle name="Standard 257 2 2 6 2 2 2 2 3 4" xfId="32619"/>
    <cellStyle name="Standard 257 2 2 6 2 2 2 2 4" xfId="9086"/>
    <cellStyle name="Standard 257 2 2 6 2 2 2 2 4 2" xfId="22322"/>
    <cellStyle name="Standard 257 2 2 6 2 2 2 2 4 2 2" xfId="48794"/>
    <cellStyle name="Standard 257 2 2 6 2 2 2 2 4 3" xfId="35558"/>
    <cellStyle name="Standard 257 2 2 6 2 2 2 2 5" xfId="15705"/>
    <cellStyle name="Standard 257 2 2 6 2 2 2 2 5 2" xfId="42177"/>
    <cellStyle name="Standard 257 2 2 6 2 2 2 2 6" xfId="28207"/>
    <cellStyle name="Standard 257 2 2 6 2 2 2 3" xfId="2469"/>
    <cellStyle name="Standard 257 2 2 6 2 2 2 3 2" xfId="3940"/>
    <cellStyle name="Standard 257 2 2 6 2 2 2 3 2 2" xfId="12762"/>
    <cellStyle name="Standard 257 2 2 6 2 2 2 3 2 2 2" xfId="25998"/>
    <cellStyle name="Standard 257 2 2 6 2 2 2 3 2 2 2 2" xfId="52470"/>
    <cellStyle name="Standard 257 2 2 6 2 2 2 3 2 2 3" xfId="39234"/>
    <cellStyle name="Standard 257 2 2 6 2 2 2 3 2 3" xfId="19381"/>
    <cellStyle name="Standard 257 2 2 6 2 2 2 3 2 3 2" xfId="45853"/>
    <cellStyle name="Standard 257 2 2 6 2 2 2 3 2 4" xfId="30412"/>
    <cellStyle name="Standard 257 2 2 6 2 2 2 3 3" xfId="6882"/>
    <cellStyle name="Standard 257 2 2 6 2 2 2 3 3 2" xfId="11292"/>
    <cellStyle name="Standard 257 2 2 6 2 2 2 3 3 2 2" xfId="24528"/>
    <cellStyle name="Standard 257 2 2 6 2 2 2 3 3 2 2 2" xfId="51000"/>
    <cellStyle name="Standard 257 2 2 6 2 2 2 3 3 2 3" xfId="37764"/>
    <cellStyle name="Standard 257 2 2 6 2 2 2 3 3 3" xfId="17911"/>
    <cellStyle name="Standard 257 2 2 6 2 2 2 3 3 3 2" xfId="44383"/>
    <cellStyle name="Standard 257 2 2 6 2 2 2 3 3 4" xfId="33354"/>
    <cellStyle name="Standard 257 2 2 6 2 2 2 3 4" xfId="8350"/>
    <cellStyle name="Standard 257 2 2 6 2 2 2 3 4 2" xfId="21586"/>
    <cellStyle name="Standard 257 2 2 6 2 2 2 3 4 2 2" xfId="48058"/>
    <cellStyle name="Standard 257 2 2 6 2 2 2 3 4 3" xfId="34822"/>
    <cellStyle name="Standard 257 2 2 6 2 2 2 3 5" xfId="14969"/>
    <cellStyle name="Standard 257 2 2 6 2 2 2 3 5 2" xfId="41441"/>
    <cellStyle name="Standard 257 2 2 6 2 2 2 3 6" xfId="28942"/>
    <cellStyle name="Standard 257 2 2 6 2 2 2 4" xfId="3206"/>
    <cellStyle name="Standard 257 2 2 6 2 2 2 4 2" xfId="12028"/>
    <cellStyle name="Standard 257 2 2 6 2 2 2 4 2 2" xfId="25264"/>
    <cellStyle name="Standard 257 2 2 6 2 2 2 4 2 2 2" xfId="51736"/>
    <cellStyle name="Standard 257 2 2 6 2 2 2 4 2 3" xfId="38500"/>
    <cellStyle name="Standard 257 2 2 6 2 2 2 4 3" xfId="18647"/>
    <cellStyle name="Standard 257 2 2 6 2 2 2 4 3 2" xfId="45119"/>
    <cellStyle name="Standard 257 2 2 6 2 2 2 4 4" xfId="29678"/>
    <cellStyle name="Standard 257 2 2 6 2 2 2 5" xfId="5411"/>
    <cellStyle name="Standard 257 2 2 6 2 2 2 5 2" xfId="9821"/>
    <cellStyle name="Standard 257 2 2 6 2 2 2 5 2 2" xfId="23057"/>
    <cellStyle name="Standard 257 2 2 6 2 2 2 5 2 2 2" xfId="49529"/>
    <cellStyle name="Standard 257 2 2 6 2 2 2 5 2 3" xfId="36293"/>
    <cellStyle name="Standard 257 2 2 6 2 2 2 5 3" xfId="16440"/>
    <cellStyle name="Standard 257 2 2 6 2 2 2 5 3 2" xfId="42912"/>
    <cellStyle name="Standard 257 2 2 6 2 2 2 5 4" xfId="31883"/>
    <cellStyle name="Standard 257 2 2 6 2 2 2 6" xfId="7616"/>
    <cellStyle name="Standard 257 2 2 6 2 2 2 6 2" xfId="20852"/>
    <cellStyle name="Standard 257 2 2 6 2 2 2 6 2 2" xfId="47324"/>
    <cellStyle name="Standard 257 2 2 6 2 2 2 6 3" xfId="34088"/>
    <cellStyle name="Standard 257 2 2 6 2 2 2 7" xfId="14235"/>
    <cellStyle name="Standard 257 2 2 6 2 2 2 7 2" xfId="40707"/>
    <cellStyle name="Standard 257 2 2 6 2 2 2 8" xfId="27471"/>
    <cellStyle name="Standard 257 2 2 6 2 2 3" xfId="1367"/>
    <cellStyle name="Standard 257 2 2 6 2 2 3 2" xfId="4310"/>
    <cellStyle name="Standard 257 2 2 6 2 2 3 2 2" xfId="13132"/>
    <cellStyle name="Standard 257 2 2 6 2 2 3 2 2 2" xfId="26368"/>
    <cellStyle name="Standard 257 2 2 6 2 2 3 2 2 2 2" xfId="52840"/>
    <cellStyle name="Standard 257 2 2 6 2 2 3 2 2 3" xfId="39604"/>
    <cellStyle name="Standard 257 2 2 6 2 2 3 2 3" xfId="19751"/>
    <cellStyle name="Standard 257 2 2 6 2 2 3 2 3 2" xfId="46223"/>
    <cellStyle name="Standard 257 2 2 6 2 2 3 2 4" xfId="30782"/>
    <cellStyle name="Standard 257 2 2 6 2 2 3 3" xfId="5781"/>
    <cellStyle name="Standard 257 2 2 6 2 2 3 3 2" xfId="10191"/>
    <cellStyle name="Standard 257 2 2 6 2 2 3 3 2 2" xfId="23427"/>
    <cellStyle name="Standard 257 2 2 6 2 2 3 3 2 2 2" xfId="49899"/>
    <cellStyle name="Standard 257 2 2 6 2 2 3 3 2 3" xfId="36663"/>
    <cellStyle name="Standard 257 2 2 6 2 2 3 3 3" xfId="16810"/>
    <cellStyle name="Standard 257 2 2 6 2 2 3 3 3 2" xfId="43282"/>
    <cellStyle name="Standard 257 2 2 6 2 2 3 3 4" xfId="32253"/>
    <cellStyle name="Standard 257 2 2 6 2 2 3 4" xfId="8720"/>
    <cellStyle name="Standard 257 2 2 6 2 2 3 4 2" xfId="21956"/>
    <cellStyle name="Standard 257 2 2 6 2 2 3 4 2 2" xfId="48428"/>
    <cellStyle name="Standard 257 2 2 6 2 2 3 4 3" xfId="35192"/>
    <cellStyle name="Standard 257 2 2 6 2 2 3 5" xfId="15339"/>
    <cellStyle name="Standard 257 2 2 6 2 2 3 5 2" xfId="41811"/>
    <cellStyle name="Standard 257 2 2 6 2 2 3 6" xfId="27841"/>
    <cellStyle name="Standard 257 2 2 6 2 2 4" xfId="2103"/>
    <cellStyle name="Standard 257 2 2 6 2 2 4 2" xfId="3574"/>
    <cellStyle name="Standard 257 2 2 6 2 2 4 2 2" xfId="12396"/>
    <cellStyle name="Standard 257 2 2 6 2 2 4 2 2 2" xfId="25632"/>
    <cellStyle name="Standard 257 2 2 6 2 2 4 2 2 2 2" xfId="52104"/>
    <cellStyle name="Standard 257 2 2 6 2 2 4 2 2 3" xfId="38868"/>
    <cellStyle name="Standard 257 2 2 6 2 2 4 2 3" xfId="19015"/>
    <cellStyle name="Standard 257 2 2 6 2 2 4 2 3 2" xfId="45487"/>
    <cellStyle name="Standard 257 2 2 6 2 2 4 2 4" xfId="30046"/>
    <cellStyle name="Standard 257 2 2 6 2 2 4 3" xfId="6516"/>
    <cellStyle name="Standard 257 2 2 6 2 2 4 3 2" xfId="10926"/>
    <cellStyle name="Standard 257 2 2 6 2 2 4 3 2 2" xfId="24162"/>
    <cellStyle name="Standard 257 2 2 6 2 2 4 3 2 2 2" xfId="50634"/>
    <cellStyle name="Standard 257 2 2 6 2 2 4 3 2 3" xfId="37398"/>
    <cellStyle name="Standard 257 2 2 6 2 2 4 3 3" xfId="17545"/>
    <cellStyle name="Standard 257 2 2 6 2 2 4 3 3 2" xfId="44017"/>
    <cellStyle name="Standard 257 2 2 6 2 2 4 3 4" xfId="32988"/>
    <cellStyle name="Standard 257 2 2 6 2 2 4 4" xfId="7984"/>
    <cellStyle name="Standard 257 2 2 6 2 2 4 4 2" xfId="21220"/>
    <cellStyle name="Standard 257 2 2 6 2 2 4 4 2 2" xfId="47692"/>
    <cellStyle name="Standard 257 2 2 6 2 2 4 4 3" xfId="34456"/>
    <cellStyle name="Standard 257 2 2 6 2 2 4 5" xfId="14603"/>
    <cellStyle name="Standard 257 2 2 6 2 2 4 5 2" xfId="41075"/>
    <cellStyle name="Standard 257 2 2 6 2 2 4 6" xfId="28576"/>
    <cellStyle name="Standard 257 2 2 6 2 2 5" xfId="2840"/>
    <cellStyle name="Standard 257 2 2 6 2 2 5 2" xfId="11662"/>
    <cellStyle name="Standard 257 2 2 6 2 2 5 2 2" xfId="24898"/>
    <cellStyle name="Standard 257 2 2 6 2 2 5 2 2 2" xfId="51370"/>
    <cellStyle name="Standard 257 2 2 6 2 2 5 2 3" xfId="38134"/>
    <cellStyle name="Standard 257 2 2 6 2 2 5 3" xfId="18281"/>
    <cellStyle name="Standard 257 2 2 6 2 2 5 3 2" xfId="44753"/>
    <cellStyle name="Standard 257 2 2 6 2 2 5 4" xfId="29312"/>
    <cellStyle name="Standard 257 2 2 6 2 2 6" xfId="5045"/>
    <cellStyle name="Standard 257 2 2 6 2 2 6 2" xfId="9455"/>
    <cellStyle name="Standard 257 2 2 6 2 2 6 2 2" xfId="22691"/>
    <cellStyle name="Standard 257 2 2 6 2 2 6 2 2 2" xfId="49163"/>
    <cellStyle name="Standard 257 2 2 6 2 2 6 2 3" xfId="35927"/>
    <cellStyle name="Standard 257 2 2 6 2 2 6 3" xfId="16074"/>
    <cellStyle name="Standard 257 2 2 6 2 2 6 3 2" xfId="42546"/>
    <cellStyle name="Standard 257 2 2 6 2 2 6 4" xfId="31517"/>
    <cellStyle name="Standard 257 2 2 6 2 2 7" xfId="7250"/>
    <cellStyle name="Standard 257 2 2 6 2 2 7 2" xfId="20486"/>
    <cellStyle name="Standard 257 2 2 6 2 2 7 2 2" xfId="46958"/>
    <cellStyle name="Standard 257 2 2 6 2 2 7 3" xfId="33722"/>
    <cellStyle name="Standard 257 2 2 6 2 2 8" xfId="13869"/>
    <cellStyle name="Standard 257 2 2 6 2 2 8 2" xfId="40341"/>
    <cellStyle name="Standard 257 2 2 6 2 2 9" xfId="27105"/>
    <cellStyle name="Standard 257 2 2 6 2 3" xfId="812"/>
    <cellStyle name="Standard 257 2 2 6 2 3 2" xfId="1562"/>
    <cellStyle name="Standard 257 2 2 6 2 3 2 2" xfId="4505"/>
    <cellStyle name="Standard 257 2 2 6 2 3 2 2 2" xfId="13327"/>
    <cellStyle name="Standard 257 2 2 6 2 3 2 2 2 2" xfId="26563"/>
    <cellStyle name="Standard 257 2 2 6 2 3 2 2 2 2 2" xfId="53035"/>
    <cellStyle name="Standard 257 2 2 6 2 3 2 2 2 3" xfId="39799"/>
    <cellStyle name="Standard 257 2 2 6 2 3 2 2 3" xfId="19946"/>
    <cellStyle name="Standard 257 2 2 6 2 3 2 2 3 2" xfId="46418"/>
    <cellStyle name="Standard 257 2 2 6 2 3 2 2 4" xfId="30977"/>
    <cellStyle name="Standard 257 2 2 6 2 3 2 3" xfId="5976"/>
    <cellStyle name="Standard 257 2 2 6 2 3 2 3 2" xfId="10386"/>
    <cellStyle name="Standard 257 2 2 6 2 3 2 3 2 2" xfId="23622"/>
    <cellStyle name="Standard 257 2 2 6 2 3 2 3 2 2 2" xfId="50094"/>
    <cellStyle name="Standard 257 2 2 6 2 3 2 3 2 3" xfId="36858"/>
    <cellStyle name="Standard 257 2 2 6 2 3 2 3 3" xfId="17005"/>
    <cellStyle name="Standard 257 2 2 6 2 3 2 3 3 2" xfId="43477"/>
    <cellStyle name="Standard 257 2 2 6 2 3 2 3 4" xfId="32448"/>
    <cellStyle name="Standard 257 2 2 6 2 3 2 4" xfId="8915"/>
    <cellStyle name="Standard 257 2 2 6 2 3 2 4 2" xfId="22151"/>
    <cellStyle name="Standard 257 2 2 6 2 3 2 4 2 2" xfId="48623"/>
    <cellStyle name="Standard 257 2 2 6 2 3 2 4 3" xfId="35387"/>
    <cellStyle name="Standard 257 2 2 6 2 3 2 5" xfId="15534"/>
    <cellStyle name="Standard 257 2 2 6 2 3 2 5 2" xfId="42006"/>
    <cellStyle name="Standard 257 2 2 6 2 3 2 6" xfId="28036"/>
    <cellStyle name="Standard 257 2 2 6 2 3 3" xfId="2298"/>
    <cellStyle name="Standard 257 2 2 6 2 3 3 2" xfId="3769"/>
    <cellStyle name="Standard 257 2 2 6 2 3 3 2 2" xfId="12591"/>
    <cellStyle name="Standard 257 2 2 6 2 3 3 2 2 2" xfId="25827"/>
    <cellStyle name="Standard 257 2 2 6 2 3 3 2 2 2 2" xfId="52299"/>
    <cellStyle name="Standard 257 2 2 6 2 3 3 2 2 3" xfId="39063"/>
    <cellStyle name="Standard 257 2 2 6 2 3 3 2 3" xfId="19210"/>
    <cellStyle name="Standard 257 2 2 6 2 3 3 2 3 2" xfId="45682"/>
    <cellStyle name="Standard 257 2 2 6 2 3 3 2 4" xfId="30241"/>
    <cellStyle name="Standard 257 2 2 6 2 3 3 3" xfId="6711"/>
    <cellStyle name="Standard 257 2 2 6 2 3 3 3 2" xfId="11121"/>
    <cellStyle name="Standard 257 2 2 6 2 3 3 3 2 2" xfId="24357"/>
    <cellStyle name="Standard 257 2 2 6 2 3 3 3 2 2 2" xfId="50829"/>
    <cellStyle name="Standard 257 2 2 6 2 3 3 3 2 3" xfId="37593"/>
    <cellStyle name="Standard 257 2 2 6 2 3 3 3 3" xfId="17740"/>
    <cellStyle name="Standard 257 2 2 6 2 3 3 3 3 2" xfId="44212"/>
    <cellStyle name="Standard 257 2 2 6 2 3 3 3 4" xfId="33183"/>
    <cellStyle name="Standard 257 2 2 6 2 3 3 4" xfId="8179"/>
    <cellStyle name="Standard 257 2 2 6 2 3 3 4 2" xfId="21415"/>
    <cellStyle name="Standard 257 2 2 6 2 3 3 4 2 2" xfId="47887"/>
    <cellStyle name="Standard 257 2 2 6 2 3 3 4 3" xfId="34651"/>
    <cellStyle name="Standard 257 2 2 6 2 3 3 5" xfId="14798"/>
    <cellStyle name="Standard 257 2 2 6 2 3 3 5 2" xfId="41270"/>
    <cellStyle name="Standard 257 2 2 6 2 3 3 6" xfId="28771"/>
    <cellStyle name="Standard 257 2 2 6 2 3 4" xfId="3035"/>
    <cellStyle name="Standard 257 2 2 6 2 3 4 2" xfId="11857"/>
    <cellStyle name="Standard 257 2 2 6 2 3 4 2 2" xfId="25093"/>
    <cellStyle name="Standard 257 2 2 6 2 3 4 2 2 2" xfId="51565"/>
    <cellStyle name="Standard 257 2 2 6 2 3 4 2 3" xfId="38329"/>
    <cellStyle name="Standard 257 2 2 6 2 3 4 3" xfId="18476"/>
    <cellStyle name="Standard 257 2 2 6 2 3 4 3 2" xfId="44948"/>
    <cellStyle name="Standard 257 2 2 6 2 3 4 4" xfId="29507"/>
    <cellStyle name="Standard 257 2 2 6 2 3 5" xfId="5240"/>
    <cellStyle name="Standard 257 2 2 6 2 3 5 2" xfId="9650"/>
    <cellStyle name="Standard 257 2 2 6 2 3 5 2 2" xfId="22886"/>
    <cellStyle name="Standard 257 2 2 6 2 3 5 2 2 2" xfId="49358"/>
    <cellStyle name="Standard 257 2 2 6 2 3 5 2 3" xfId="36122"/>
    <cellStyle name="Standard 257 2 2 6 2 3 5 3" xfId="16269"/>
    <cellStyle name="Standard 257 2 2 6 2 3 5 3 2" xfId="42741"/>
    <cellStyle name="Standard 257 2 2 6 2 3 5 4" xfId="31712"/>
    <cellStyle name="Standard 257 2 2 6 2 3 6" xfId="7445"/>
    <cellStyle name="Standard 257 2 2 6 2 3 6 2" xfId="20681"/>
    <cellStyle name="Standard 257 2 2 6 2 3 6 2 2" xfId="47153"/>
    <cellStyle name="Standard 257 2 2 6 2 3 6 3" xfId="33917"/>
    <cellStyle name="Standard 257 2 2 6 2 3 7" xfId="14064"/>
    <cellStyle name="Standard 257 2 2 6 2 3 7 2" xfId="40536"/>
    <cellStyle name="Standard 257 2 2 6 2 3 8" xfId="27300"/>
    <cellStyle name="Standard 257 2 2 6 2 4" xfId="1196"/>
    <cellStyle name="Standard 257 2 2 6 2 4 2" xfId="4139"/>
    <cellStyle name="Standard 257 2 2 6 2 4 2 2" xfId="12961"/>
    <cellStyle name="Standard 257 2 2 6 2 4 2 2 2" xfId="26197"/>
    <cellStyle name="Standard 257 2 2 6 2 4 2 2 2 2" xfId="52669"/>
    <cellStyle name="Standard 257 2 2 6 2 4 2 2 3" xfId="39433"/>
    <cellStyle name="Standard 257 2 2 6 2 4 2 3" xfId="19580"/>
    <cellStyle name="Standard 257 2 2 6 2 4 2 3 2" xfId="46052"/>
    <cellStyle name="Standard 257 2 2 6 2 4 2 4" xfId="30611"/>
    <cellStyle name="Standard 257 2 2 6 2 4 3" xfId="5610"/>
    <cellStyle name="Standard 257 2 2 6 2 4 3 2" xfId="10020"/>
    <cellStyle name="Standard 257 2 2 6 2 4 3 2 2" xfId="23256"/>
    <cellStyle name="Standard 257 2 2 6 2 4 3 2 2 2" xfId="49728"/>
    <cellStyle name="Standard 257 2 2 6 2 4 3 2 3" xfId="36492"/>
    <cellStyle name="Standard 257 2 2 6 2 4 3 3" xfId="16639"/>
    <cellStyle name="Standard 257 2 2 6 2 4 3 3 2" xfId="43111"/>
    <cellStyle name="Standard 257 2 2 6 2 4 3 4" xfId="32082"/>
    <cellStyle name="Standard 257 2 2 6 2 4 4" xfId="8549"/>
    <cellStyle name="Standard 257 2 2 6 2 4 4 2" xfId="21785"/>
    <cellStyle name="Standard 257 2 2 6 2 4 4 2 2" xfId="48257"/>
    <cellStyle name="Standard 257 2 2 6 2 4 4 3" xfId="35021"/>
    <cellStyle name="Standard 257 2 2 6 2 4 5" xfId="15168"/>
    <cellStyle name="Standard 257 2 2 6 2 4 5 2" xfId="41640"/>
    <cellStyle name="Standard 257 2 2 6 2 4 6" xfId="27670"/>
    <cellStyle name="Standard 257 2 2 6 2 5" xfId="1932"/>
    <cellStyle name="Standard 257 2 2 6 2 5 2" xfId="3403"/>
    <cellStyle name="Standard 257 2 2 6 2 5 2 2" xfId="12225"/>
    <cellStyle name="Standard 257 2 2 6 2 5 2 2 2" xfId="25461"/>
    <cellStyle name="Standard 257 2 2 6 2 5 2 2 2 2" xfId="51933"/>
    <cellStyle name="Standard 257 2 2 6 2 5 2 2 3" xfId="38697"/>
    <cellStyle name="Standard 257 2 2 6 2 5 2 3" xfId="18844"/>
    <cellStyle name="Standard 257 2 2 6 2 5 2 3 2" xfId="45316"/>
    <cellStyle name="Standard 257 2 2 6 2 5 2 4" xfId="29875"/>
    <cellStyle name="Standard 257 2 2 6 2 5 3" xfId="6345"/>
    <cellStyle name="Standard 257 2 2 6 2 5 3 2" xfId="10755"/>
    <cellStyle name="Standard 257 2 2 6 2 5 3 2 2" xfId="23991"/>
    <cellStyle name="Standard 257 2 2 6 2 5 3 2 2 2" xfId="50463"/>
    <cellStyle name="Standard 257 2 2 6 2 5 3 2 3" xfId="37227"/>
    <cellStyle name="Standard 257 2 2 6 2 5 3 3" xfId="17374"/>
    <cellStyle name="Standard 257 2 2 6 2 5 3 3 2" xfId="43846"/>
    <cellStyle name="Standard 257 2 2 6 2 5 3 4" xfId="32817"/>
    <cellStyle name="Standard 257 2 2 6 2 5 4" xfId="7813"/>
    <cellStyle name="Standard 257 2 2 6 2 5 4 2" xfId="21049"/>
    <cellStyle name="Standard 257 2 2 6 2 5 4 2 2" xfId="47521"/>
    <cellStyle name="Standard 257 2 2 6 2 5 4 3" xfId="34285"/>
    <cellStyle name="Standard 257 2 2 6 2 5 5" xfId="14432"/>
    <cellStyle name="Standard 257 2 2 6 2 5 5 2" xfId="40904"/>
    <cellStyle name="Standard 257 2 2 6 2 5 6" xfId="28405"/>
    <cellStyle name="Standard 257 2 2 6 2 6" xfId="2669"/>
    <cellStyle name="Standard 257 2 2 6 2 6 2" xfId="11491"/>
    <cellStyle name="Standard 257 2 2 6 2 6 2 2" xfId="24727"/>
    <cellStyle name="Standard 257 2 2 6 2 6 2 2 2" xfId="51199"/>
    <cellStyle name="Standard 257 2 2 6 2 6 2 3" xfId="37963"/>
    <cellStyle name="Standard 257 2 2 6 2 6 3" xfId="18110"/>
    <cellStyle name="Standard 257 2 2 6 2 6 3 2" xfId="44582"/>
    <cellStyle name="Standard 257 2 2 6 2 6 4" xfId="29141"/>
    <cellStyle name="Standard 257 2 2 6 2 7" xfId="4874"/>
    <cellStyle name="Standard 257 2 2 6 2 7 2" xfId="9284"/>
    <cellStyle name="Standard 257 2 2 6 2 7 2 2" xfId="22520"/>
    <cellStyle name="Standard 257 2 2 6 2 7 2 2 2" xfId="48992"/>
    <cellStyle name="Standard 257 2 2 6 2 7 2 3" xfId="35756"/>
    <cellStyle name="Standard 257 2 2 6 2 7 3" xfId="15903"/>
    <cellStyle name="Standard 257 2 2 6 2 7 3 2" xfId="42375"/>
    <cellStyle name="Standard 257 2 2 6 2 7 4" xfId="31346"/>
    <cellStyle name="Standard 257 2 2 6 2 8" xfId="7079"/>
    <cellStyle name="Standard 257 2 2 6 2 8 2" xfId="20315"/>
    <cellStyle name="Standard 257 2 2 6 2 8 2 2" xfId="46787"/>
    <cellStyle name="Standard 257 2 2 6 2 8 3" xfId="33551"/>
    <cellStyle name="Standard 257 2 2 6 2 9" xfId="13698"/>
    <cellStyle name="Standard 257 2 2 6 2 9 2" xfId="40170"/>
    <cellStyle name="Standard 257 2 2 6 3" xfId="514"/>
    <cellStyle name="Standard 257 2 2 6 3 2" xfId="903"/>
    <cellStyle name="Standard 257 2 2 6 3 2 2" xfId="1652"/>
    <cellStyle name="Standard 257 2 2 6 3 2 2 2" xfId="4595"/>
    <cellStyle name="Standard 257 2 2 6 3 2 2 2 2" xfId="13417"/>
    <cellStyle name="Standard 257 2 2 6 3 2 2 2 2 2" xfId="26653"/>
    <cellStyle name="Standard 257 2 2 6 3 2 2 2 2 2 2" xfId="53125"/>
    <cellStyle name="Standard 257 2 2 6 3 2 2 2 2 3" xfId="39889"/>
    <cellStyle name="Standard 257 2 2 6 3 2 2 2 3" xfId="20036"/>
    <cellStyle name="Standard 257 2 2 6 3 2 2 2 3 2" xfId="46508"/>
    <cellStyle name="Standard 257 2 2 6 3 2 2 2 4" xfId="31067"/>
    <cellStyle name="Standard 257 2 2 6 3 2 2 3" xfId="6066"/>
    <cellStyle name="Standard 257 2 2 6 3 2 2 3 2" xfId="10476"/>
    <cellStyle name="Standard 257 2 2 6 3 2 2 3 2 2" xfId="23712"/>
    <cellStyle name="Standard 257 2 2 6 3 2 2 3 2 2 2" xfId="50184"/>
    <cellStyle name="Standard 257 2 2 6 3 2 2 3 2 3" xfId="36948"/>
    <cellStyle name="Standard 257 2 2 6 3 2 2 3 3" xfId="17095"/>
    <cellStyle name="Standard 257 2 2 6 3 2 2 3 3 2" xfId="43567"/>
    <cellStyle name="Standard 257 2 2 6 3 2 2 3 4" xfId="32538"/>
    <cellStyle name="Standard 257 2 2 6 3 2 2 4" xfId="9005"/>
    <cellStyle name="Standard 257 2 2 6 3 2 2 4 2" xfId="22241"/>
    <cellStyle name="Standard 257 2 2 6 3 2 2 4 2 2" xfId="48713"/>
    <cellStyle name="Standard 257 2 2 6 3 2 2 4 3" xfId="35477"/>
    <cellStyle name="Standard 257 2 2 6 3 2 2 5" xfId="15624"/>
    <cellStyle name="Standard 257 2 2 6 3 2 2 5 2" xfId="42096"/>
    <cellStyle name="Standard 257 2 2 6 3 2 2 6" xfId="28126"/>
    <cellStyle name="Standard 257 2 2 6 3 2 3" xfId="2388"/>
    <cellStyle name="Standard 257 2 2 6 3 2 3 2" xfId="3859"/>
    <cellStyle name="Standard 257 2 2 6 3 2 3 2 2" xfId="12681"/>
    <cellStyle name="Standard 257 2 2 6 3 2 3 2 2 2" xfId="25917"/>
    <cellStyle name="Standard 257 2 2 6 3 2 3 2 2 2 2" xfId="52389"/>
    <cellStyle name="Standard 257 2 2 6 3 2 3 2 2 3" xfId="39153"/>
    <cellStyle name="Standard 257 2 2 6 3 2 3 2 3" xfId="19300"/>
    <cellStyle name="Standard 257 2 2 6 3 2 3 2 3 2" xfId="45772"/>
    <cellStyle name="Standard 257 2 2 6 3 2 3 2 4" xfId="30331"/>
    <cellStyle name="Standard 257 2 2 6 3 2 3 3" xfId="6801"/>
    <cellStyle name="Standard 257 2 2 6 3 2 3 3 2" xfId="11211"/>
    <cellStyle name="Standard 257 2 2 6 3 2 3 3 2 2" xfId="24447"/>
    <cellStyle name="Standard 257 2 2 6 3 2 3 3 2 2 2" xfId="50919"/>
    <cellStyle name="Standard 257 2 2 6 3 2 3 3 2 3" xfId="37683"/>
    <cellStyle name="Standard 257 2 2 6 3 2 3 3 3" xfId="17830"/>
    <cellStyle name="Standard 257 2 2 6 3 2 3 3 3 2" xfId="44302"/>
    <cellStyle name="Standard 257 2 2 6 3 2 3 3 4" xfId="33273"/>
    <cellStyle name="Standard 257 2 2 6 3 2 3 4" xfId="8269"/>
    <cellStyle name="Standard 257 2 2 6 3 2 3 4 2" xfId="21505"/>
    <cellStyle name="Standard 257 2 2 6 3 2 3 4 2 2" xfId="47977"/>
    <cellStyle name="Standard 257 2 2 6 3 2 3 4 3" xfId="34741"/>
    <cellStyle name="Standard 257 2 2 6 3 2 3 5" xfId="14888"/>
    <cellStyle name="Standard 257 2 2 6 3 2 3 5 2" xfId="41360"/>
    <cellStyle name="Standard 257 2 2 6 3 2 3 6" xfId="28861"/>
    <cellStyle name="Standard 257 2 2 6 3 2 4" xfId="3125"/>
    <cellStyle name="Standard 257 2 2 6 3 2 4 2" xfId="11947"/>
    <cellStyle name="Standard 257 2 2 6 3 2 4 2 2" xfId="25183"/>
    <cellStyle name="Standard 257 2 2 6 3 2 4 2 2 2" xfId="51655"/>
    <cellStyle name="Standard 257 2 2 6 3 2 4 2 3" xfId="38419"/>
    <cellStyle name="Standard 257 2 2 6 3 2 4 3" xfId="18566"/>
    <cellStyle name="Standard 257 2 2 6 3 2 4 3 2" xfId="45038"/>
    <cellStyle name="Standard 257 2 2 6 3 2 4 4" xfId="29597"/>
    <cellStyle name="Standard 257 2 2 6 3 2 5" xfId="5330"/>
    <cellStyle name="Standard 257 2 2 6 3 2 5 2" xfId="9740"/>
    <cellStyle name="Standard 257 2 2 6 3 2 5 2 2" xfId="22976"/>
    <cellStyle name="Standard 257 2 2 6 3 2 5 2 2 2" xfId="49448"/>
    <cellStyle name="Standard 257 2 2 6 3 2 5 2 3" xfId="36212"/>
    <cellStyle name="Standard 257 2 2 6 3 2 5 3" xfId="16359"/>
    <cellStyle name="Standard 257 2 2 6 3 2 5 3 2" xfId="42831"/>
    <cellStyle name="Standard 257 2 2 6 3 2 5 4" xfId="31802"/>
    <cellStyle name="Standard 257 2 2 6 3 2 6" xfId="7535"/>
    <cellStyle name="Standard 257 2 2 6 3 2 6 2" xfId="20771"/>
    <cellStyle name="Standard 257 2 2 6 3 2 6 2 2" xfId="47243"/>
    <cellStyle name="Standard 257 2 2 6 3 2 6 3" xfId="34007"/>
    <cellStyle name="Standard 257 2 2 6 3 2 7" xfId="14154"/>
    <cellStyle name="Standard 257 2 2 6 3 2 7 2" xfId="40626"/>
    <cellStyle name="Standard 257 2 2 6 3 2 8" xfId="27390"/>
    <cellStyle name="Standard 257 2 2 6 3 3" xfId="1286"/>
    <cellStyle name="Standard 257 2 2 6 3 3 2" xfId="4229"/>
    <cellStyle name="Standard 257 2 2 6 3 3 2 2" xfId="13051"/>
    <cellStyle name="Standard 257 2 2 6 3 3 2 2 2" xfId="26287"/>
    <cellStyle name="Standard 257 2 2 6 3 3 2 2 2 2" xfId="52759"/>
    <cellStyle name="Standard 257 2 2 6 3 3 2 2 3" xfId="39523"/>
    <cellStyle name="Standard 257 2 2 6 3 3 2 3" xfId="19670"/>
    <cellStyle name="Standard 257 2 2 6 3 3 2 3 2" xfId="46142"/>
    <cellStyle name="Standard 257 2 2 6 3 3 2 4" xfId="30701"/>
    <cellStyle name="Standard 257 2 2 6 3 3 3" xfId="5700"/>
    <cellStyle name="Standard 257 2 2 6 3 3 3 2" xfId="10110"/>
    <cellStyle name="Standard 257 2 2 6 3 3 3 2 2" xfId="23346"/>
    <cellStyle name="Standard 257 2 2 6 3 3 3 2 2 2" xfId="49818"/>
    <cellStyle name="Standard 257 2 2 6 3 3 3 2 3" xfId="36582"/>
    <cellStyle name="Standard 257 2 2 6 3 3 3 3" xfId="16729"/>
    <cellStyle name="Standard 257 2 2 6 3 3 3 3 2" xfId="43201"/>
    <cellStyle name="Standard 257 2 2 6 3 3 3 4" xfId="32172"/>
    <cellStyle name="Standard 257 2 2 6 3 3 4" xfId="8639"/>
    <cellStyle name="Standard 257 2 2 6 3 3 4 2" xfId="21875"/>
    <cellStyle name="Standard 257 2 2 6 3 3 4 2 2" xfId="48347"/>
    <cellStyle name="Standard 257 2 2 6 3 3 4 3" xfId="35111"/>
    <cellStyle name="Standard 257 2 2 6 3 3 5" xfId="15258"/>
    <cellStyle name="Standard 257 2 2 6 3 3 5 2" xfId="41730"/>
    <cellStyle name="Standard 257 2 2 6 3 3 6" xfId="27760"/>
    <cellStyle name="Standard 257 2 2 6 3 4" xfId="2022"/>
    <cellStyle name="Standard 257 2 2 6 3 4 2" xfId="3493"/>
    <cellStyle name="Standard 257 2 2 6 3 4 2 2" xfId="12315"/>
    <cellStyle name="Standard 257 2 2 6 3 4 2 2 2" xfId="25551"/>
    <cellStyle name="Standard 257 2 2 6 3 4 2 2 2 2" xfId="52023"/>
    <cellStyle name="Standard 257 2 2 6 3 4 2 2 3" xfId="38787"/>
    <cellStyle name="Standard 257 2 2 6 3 4 2 3" xfId="18934"/>
    <cellStyle name="Standard 257 2 2 6 3 4 2 3 2" xfId="45406"/>
    <cellStyle name="Standard 257 2 2 6 3 4 2 4" xfId="29965"/>
    <cellStyle name="Standard 257 2 2 6 3 4 3" xfId="6435"/>
    <cellStyle name="Standard 257 2 2 6 3 4 3 2" xfId="10845"/>
    <cellStyle name="Standard 257 2 2 6 3 4 3 2 2" xfId="24081"/>
    <cellStyle name="Standard 257 2 2 6 3 4 3 2 2 2" xfId="50553"/>
    <cellStyle name="Standard 257 2 2 6 3 4 3 2 3" xfId="37317"/>
    <cellStyle name="Standard 257 2 2 6 3 4 3 3" xfId="17464"/>
    <cellStyle name="Standard 257 2 2 6 3 4 3 3 2" xfId="43936"/>
    <cellStyle name="Standard 257 2 2 6 3 4 3 4" xfId="32907"/>
    <cellStyle name="Standard 257 2 2 6 3 4 4" xfId="7903"/>
    <cellStyle name="Standard 257 2 2 6 3 4 4 2" xfId="21139"/>
    <cellStyle name="Standard 257 2 2 6 3 4 4 2 2" xfId="47611"/>
    <cellStyle name="Standard 257 2 2 6 3 4 4 3" xfId="34375"/>
    <cellStyle name="Standard 257 2 2 6 3 4 5" xfId="14522"/>
    <cellStyle name="Standard 257 2 2 6 3 4 5 2" xfId="40994"/>
    <cellStyle name="Standard 257 2 2 6 3 4 6" xfId="28495"/>
    <cellStyle name="Standard 257 2 2 6 3 5" xfId="2759"/>
    <cellStyle name="Standard 257 2 2 6 3 5 2" xfId="11581"/>
    <cellStyle name="Standard 257 2 2 6 3 5 2 2" xfId="24817"/>
    <cellStyle name="Standard 257 2 2 6 3 5 2 2 2" xfId="51289"/>
    <cellStyle name="Standard 257 2 2 6 3 5 2 3" xfId="38053"/>
    <cellStyle name="Standard 257 2 2 6 3 5 3" xfId="18200"/>
    <cellStyle name="Standard 257 2 2 6 3 5 3 2" xfId="44672"/>
    <cellStyle name="Standard 257 2 2 6 3 5 4" xfId="29231"/>
    <cellStyle name="Standard 257 2 2 6 3 6" xfId="4964"/>
    <cellStyle name="Standard 257 2 2 6 3 6 2" xfId="9374"/>
    <cellStyle name="Standard 257 2 2 6 3 6 2 2" xfId="22610"/>
    <cellStyle name="Standard 257 2 2 6 3 6 2 2 2" xfId="49082"/>
    <cellStyle name="Standard 257 2 2 6 3 6 2 3" xfId="35846"/>
    <cellStyle name="Standard 257 2 2 6 3 6 3" xfId="15993"/>
    <cellStyle name="Standard 257 2 2 6 3 6 3 2" xfId="42465"/>
    <cellStyle name="Standard 257 2 2 6 3 6 4" xfId="31436"/>
    <cellStyle name="Standard 257 2 2 6 3 7" xfId="7169"/>
    <cellStyle name="Standard 257 2 2 6 3 7 2" xfId="20405"/>
    <cellStyle name="Standard 257 2 2 6 3 7 2 2" xfId="46877"/>
    <cellStyle name="Standard 257 2 2 6 3 7 3" xfId="33641"/>
    <cellStyle name="Standard 257 2 2 6 3 8" xfId="13788"/>
    <cellStyle name="Standard 257 2 2 6 3 8 2" xfId="40260"/>
    <cellStyle name="Standard 257 2 2 6 3 9" xfId="27024"/>
    <cellStyle name="Standard 257 2 2 6 4" xfId="731"/>
    <cellStyle name="Standard 257 2 2 6 4 2" xfId="1481"/>
    <cellStyle name="Standard 257 2 2 6 4 2 2" xfId="4424"/>
    <cellStyle name="Standard 257 2 2 6 4 2 2 2" xfId="13246"/>
    <cellStyle name="Standard 257 2 2 6 4 2 2 2 2" xfId="26482"/>
    <cellStyle name="Standard 257 2 2 6 4 2 2 2 2 2" xfId="52954"/>
    <cellStyle name="Standard 257 2 2 6 4 2 2 2 3" xfId="39718"/>
    <cellStyle name="Standard 257 2 2 6 4 2 2 3" xfId="19865"/>
    <cellStyle name="Standard 257 2 2 6 4 2 2 3 2" xfId="46337"/>
    <cellStyle name="Standard 257 2 2 6 4 2 2 4" xfId="30896"/>
    <cellStyle name="Standard 257 2 2 6 4 2 3" xfId="5895"/>
    <cellStyle name="Standard 257 2 2 6 4 2 3 2" xfId="10305"/>
    <cellStyle name="Standard 257 2 2 6 4 2 3 2 2" xfId="23541"/>
    <cellStyle name="Standard 257 2 2 6 4 2 3 2 2 2" xfId="50013"/>
    <cellStyle name="Standard 257 2 2 6 4 2 3 2 3" xfId="36777"/>
    <cellStyle name="Standard 257 2 2 6 4 2 3 3" xfId="16924"/>
    <cellStyle name="Standard 257 2 2 6 4 2 3 3 2" xfId="43396"/>
    <cellStyle name="Standard 257 2 2 6 4 2 3 4" xfId="32367"/>
    <cellStyle name="Standard 257 2 2 6 4 2 4" xfId="8834"/>
    <cellStyle name="Standard 257 2 2 6 4 2 4 2" xfId="22070"/>
    <cellStyle name="Standard 257 2 2 6 4 2 4 2 2" xfId="48542"/>
    <cellStyle name="Standard 257 2 2 6 4 2 4 3" xfId="35306"/>
    <cellStyle name="Standard 257 2 2 6 4 2 5" xfId="15453"/>
    <cellStyle name="Standard 257 2 2 6 4 2 5 2" xfId="41925"/>
    <cellStyle name="Standard 257 2 2 6 4 2 6" xfId="27955"/>
    <cellStyle name="Standard 257 2 2 6 4 3" xfId="2217"/>
    <cellStyle name="Standard 257 2 2 6 4 3 2" xfId="3688"/>
    <cellStyle name="Standard 257 2 2 6 4 3 2 2" xfId="12510"/>
    <cellStyle name="Standard 257 2 2 6 4 3 2 2 2" xfId="25746"/>
    <cellStyle name="Standard 257 2 2 6 4 3 2 2 2 2" xfId="52218"/>
    <cellStyle name="Standard 257 2 2 6 4 3 2 2 3" xfId="38982"/>
    <cellStyle name="Standard 257 2 2 6 4 3 2 3" xfId="19129"/>
    <cellStyle name="Standard 257 2 2 6 4 3 2 3 2" xfId="45601"/>
    <cellStyle name="Standard 257 2 2 6 4 3 2 4" xfId="30160"/>
    <cellStyle name="Standard 257 2 2 6 4 3 3" xfId="6630"/>
    <cellStyle name="Standard 257 2 2 6 4 3 3 2" xfId="11040"/>
    <cellStyle name="Standard 257 2 2 6 4 3 3 2 2" xfId="24276"/>
    <cellStyle name="Standard 257 2 2 6 4 3 3 2 2 2" xfId="50748"/>
    <cellStyle name="Standard 257 2 2 6 4 3 3 2 3" xfId="37512"/>
    <cellStyle name="Standard 257 2 2 6 4 3 3 3" xfId="17659"/>
    <cellStyle name="Standard 257 2 2 6 4 3 3 3 2" xfId="44131"/>
    <cellStyle name="Standard 257 2 2 6 4 3 3 4" xfId="33102"/>
    <cellStyle name="Standard 257 2 2 6 4 3 4" xfId="8098"/>
    <cellStyle name="Standard 257 2 2 6 4 3 4 2" xfId="21334"/>
    <cellStyle name="Standard 257 2 2 6 4 3 4 2 2" xfId="47806"/>
    <cellStyle name="Standard 257 2 2 6 4 3 4 3" xfId="34570"/>
    <cellStyle name="Standard 257 2 2 6 4 3 5" xfId="14717"/>
    <cellStyle name="Standard 257 2 2 6 4 3 5 2" xfId="41189"/>
    <cellStyle name="Standard 257 2 2 6 4 3 6" xfId="28690"/>
    <cellStyle name="Standard 257 2 2 6 4 4" xfId="2954"/>
    <cellStyle name="Standard 257 2 2 6 4 4 2" xfId="11776"/>
    <cellStyle name="Standard 257 2 2 6 4 4 2 2" xfId="25012"/>
    <cellStyle name="Standard 257 2 2 6 4 4 2 2 2" xfId="51484"/>
    <cellStyle name="Standard 257 2 2 6 4 4 2 3" xfId="38248"/>
    <cellStyle name="Standard 257 2 2 6 4 4 3" xfId="18395"/>
    <cellStyle name="Standard 257 2 2 6 4 4 3 2" xfId="44867"/>
    <cellStyle name="Standard 257 2 2 6 4 4 4" xfId="29426"/>
    <cellStyle name="Standard 257 2 2 6 4 5" xfId="5159"/>
    <cellStyle name="Standard 257 2 2 6 4 5 2" xfId="9569"/>
    <cellStyle name="Standard 257 2 2 6 4 5 2 2" xfId="22805"/>
    <cellStyle name="Standard 257 2 2 6 4 5 2 2 2" xfId="49277"/>
    <cellStyle name="Standard 257 2 2 6 4 5 2 3" xfId="36041"/>
    <cellStyle name="Standard 257 2 2 6 4 5 3" xfId="16188"/>
    <cellStyle name="Standard 257 2 2 6 4 5 3 2" xfId="42660"/>
    <cellStyle name="Standard 257 2 2 6 4 5 4" xfId="31631"/>
    <cellStyle name="Standard 257 2 2 6 4 6" xfId="7364"/>
    <cellStyle name="Standard 257 2 2 6 4 6 2" xfId="20600"/>
    <cellStyle name="Standard 257 2 2 6 4 6 2 2" xfId="47072"/>
    <cellStyle name="Standard 257 2 2 6 4 6 3" xfId="33836"/>
    <cellStyle name="Standard 257 2 2 6 4 7" xfId="13983"/>
    <cellStyle name="Standard 257 2 2 6 4 7 2" xfId="40455"/>
    <cellStyle name="Standard 257 2 2 6 4 8" xfId="27219"/>
    <cellStyle name="Standard 257 2 2 6 5" xfId="1115"/>
    <cellStyle name="Standard 257 2 2 6 5 2" xfId="4058"/>
    <cellStyle name="Standard 257 2 2 6 5 2 2" xfId="12880"/>
    <cellStyle name="Standard 257 2 2 6 5 2 2 2" xfId="26116"/>
    <cellStyle name="Standard 257 2 2 6 5 2 2 2 2" xfId="52588"/>
    <cellStyle name="Standard 257 2 2 6 5 2 2 3" xfId="39352"/>
    <cellStyle name="Standard 257 2 2 6 5 2 3" xfId="19499"/>
    <cellStyle name="Standard 257 2 2 6 5 2 3 2" xfId="45971"/>
    <cellStyle name="Standard 257 2 2 6 5 2 4" xfId="30530"/>
    <cellStyle name="Standard 257 2 2 6 5 3" xfId="5529"/>
    <cellStyle name="Standard 257 2 2 6 5 3 2" xfId="9939"/>
    <cellStyle name="Standard 257 2 2 6 5 3 2 2" xfId="23175"/>
    <cellStyle name="Standard 257 2 2 6 5 3 2 2 2" xfId="49647"/>
    <cellStyle name="Standard 257 2 2 6 5 3 2 3" xfId="36411"/>
    <cellStyle name="Standard 257 2 2 6 5 3 3" xfId="16558"/>
    <cellStyle name="Standard 257 2 2 6 5 3 3 2" xfId="43030"/>
    <cellStyle name="Standard 257 2 2 6 5 3 4" xfId="32001"/>
    <cellStyle name="Standard 257 2 2 6 5 4" xfId="8468"/>
    <cellStyle name="Standard 257 2 2 6 5 4 2" xfId="21704"/>
    <cellStyle name="Standard 257 2 2 6 5 4 2 2" xfId="48176"/>
    <cellStyle name="Standard 257 2 2 6 5 4 3" xfId="34940"/>
    <cellStyle name="Standard 257 2 2 6 5 5" xfId="15087"/>
    <cellStyle name="Standard 257 2 2 6 5 5 2" xfId="41559"/>
    <cellStyle name="Standard 257 2 2 6 5 6" xfId="27589"/>
    <cellStyle name="Standard 257 2 2 6 6" xfId="1851"/>
    <cellStyle name="Standard 257 2 2 6 6 2" xfId="3322"/>
    <cellStyle name="Standard 257 2 2 6 6 2 2" xfId="12144"/>
    <cellStyle name="Standard 257 2 2 6 6 2 2 2" xfId="25380"/>
    <cellStyle name="Standard 257 2 2 6 6 2 2 2 2" xfId="51852"/>
    <cellStyle name="Standard 257 2 2 6 6 2 2 3" xfId="38616"/>
    <cellStyle name="Standard 257 2 2 6 6 2 3" xfId="18763"/>
    <cellStyle name="Standard 257 2 2 6 6 2 3 2" xfId="45235"/>
    <cellStyle name="Standard 257 2 2 6 6 2 4" xfId="29794"/>
    <cellStyle name="Standard 257 2 2 6 6 3" xfId="6264"/>
    <cellStyle name="Standard 257 2 2 6 6 3 2" xfId="10674"/>
    <cellStyle name="Standard 257 2 2 6 6 3 2 2" xfId="23910"/>
    <cellStyle name="Standard 257 2 2 6 6 3 2 2 2" xfId="50382"/>
    <cellStyle name="Standard 257 2 2 6 6 3 2 3" xfId="37146"/>
    <cellStyle name="Standard 257 2 2 6 6 3 3" xfId="17293"/>
    <cellStyle name="Standard 257 2 2 6 6 3 3 2" xfId="43765"/>
    <cellStyle name="Standard 257 2 2 6 6 3 4" xfId="32736"/>
    <cellStyle name="Standard 257 2 2 6 6 4" xfId="7732"/>
    <cellStyle name="Standard 257 2 2 6 6 4 2" xfId="20968"/>
    <cellStyle name="Standard 257 2 2 6 6 4 2 2" xfId="47440"/>
    <cellStyle name="Standard 257 2 2 6 6 4 3" xfId="34204"/>
    <cellStyle name="Standard 257 2 2 6 6 5" xfId="14351"/>
    <cellStyle name="Standard 257 2 2 6 6 5 2" xfId="40823"/>
    <cellStyle name="Standard 257 2 2 6 6 6" xfId="28324"/>
    <cellStyle name="Standard 257 2 2 6 7" xfId="2588"/>
    <cellStyle name="Standard 257 2 2 6 7 2" xfId="11410"/>
    <cellStyle name="Standard 257 2 2 6 7 2 2" xfId="24646"/>
    <cellStyle name="Standard 257 2 2 6 7 2 2 2" xfId="51118"/>
    <cellStyle name="Standard 257 2 2 6 7 2 3" xfId="37882"/>
    <cellStyle name="Standard 257 2 2 6 7 3" xfId="18029"/>
    <cellStyle name="Standard 257 2 2 6 7 3 2" xfId="44501"/>
    <cellStyle name="Standard 257 2 2 6 7 4" xfId="29060"/>
    <cellStyle name="Standard 257 2 2 6 8" xfId="4793"/>
    <cellStyle name="Standard 257 2 2 6 8 2" xfId="9203"/>
    <cellStyle name="Standard 257 2 2 6 8 2 2" xfId="22439"/>
    <cellStyle name="Standard 257 2 2 6 8 2 2 2" xfId="48911"/>
    <cellStyle name="Standard 257 2 2 6 8 2 3" xfId="35675"/>
    <cellStyle name="Standard 257 2 2 6 8 3" xfId="15822"/>
    <cellStyle name="Standard 257 2 2 6 8 3 2" xfId="42294"/>
    <cellStyle name="Standard 257 2 2 6 8 4" xfId="31265"/>
    <cellStyle name="Standard 257 2 2 6 9" xfId="6998"/>
    <cellStyle name="Standard 257 2 2 6 9 2" xfId="20234"/>
    <cellStyle name="Standard 257 2 2 6 9 2 2" xfId="46706"/>
    <cellStyle name="Standard 257 2 2 6 9 3" xfId="33470"/>
    <cellStyle name="Standard 257 2 2 7" xfId="379"/>
    <cellStyle name="Standard 257 2 2 7 10" xfId="26894"/>
    <cellStyle name="Standard 257 2 2 7 2" xfId="555"/>
    <cellStyle name="Standard 257 2 2 7 2 2" xfId="944"/>
    <cellStyle name="Standard 257 2 2 7 2 2 2" xfId="1693"/>
    <cellStyle name="Standard 257 2 2 7 2 2 2 2" xfId="4636"/>
    <cellStyle name="Standard 257 2 2 7 2 2 2 2 2" xfId="13458"/>
    <cellStyle name="Standard 257 2 2 7 2 2 2 2 2 2" xfId="26694"/>
    <cellStyle name="Standard 257 2 2 7 2 2 2 2 2 2 2" xfId="53166"/>
    <cellStyle name="Standard 257 2 2 7 2 2 2 2 2 3" xfId="39930"/>
    <cellStyle name="Standard 257 2 2 7 2 2 2 2 3" xfId="20077"/>
    <cellStyle name="Standard 257 2 2 7 2 2 2 2 3 2" xfId="46549"/>
    <cellStyle name="Standard 257 2 2 7 2 2 2 2 4" xfId="31108"/>
    <cellStyle name="Standard 257 2 2 7 2 2 2 3" xfId="6107"/>
    <cellStyle name="Standard 257 2 2 7 2 2 2 3 2" xfId="10517"/>
    <cellStyle name="Standard 257 2 2 7 2 2 2 3 2 2" xfId="23753"/>
    <cellStyle name="Standard 257 2 2 7 2 2 2 3 2 2 2" xfId="50225"/>
    <cellStyle name="Standard 257 2 2 7 2 2 2 3 2 3" xfId="36989"/>
    <cellStyle name="Standard 257 2 2 7 2 2 2 3 3" xfId="17136"/>
    <cellStyle name="Standard 257 2 2 7 2 2 2 3 3 2" xfId="43608"/>
    <cellStyle name="Standard 257 2 2 7 2 2 2 3 4" xfId="32579"/>
    <cellStyle name="Standard 257 2 2 7 2 2 2 4" xfId="9046"/>
    <cellStyle name="Standard 257 2 2 7 2 2 2 4 2" xfId="22282"/>
    <cellStyle name="Standard 257 2 2 7 2 2 2 4 2 2" xfId="48754"/>
    <cellStyle name="Standard 257 2 2 7 2 2 2 4 3" xfId="35518"/>
    <cellStyle name="Standard 257 2 2 7 2 2 2 5" xfId="15665"/>
    <cellStyle name="Standard 257 2 2 7 2 2 2 5 2" xfId="42137"/>
    <cellStyle name="Standard 257 2 2 7 2 2 2 6" xfId="28167"/>
    <cellStyle name="Standard 257 2 2 7 2 2 3" xfId="2429"/>
    <cellStyle name="Standard 257 2 2 7 2 2 3 2" xfId="3900"/>
    <cellStyle name="Standard 257 2 2 7 2 2 3 2 2" xfId="12722"/>
    <cellStyle name="Standard 257 2 2 7 2 2 3 2 2 2" xfId="25958"/>
    <cellStyle name="Standard 257 2 2 7 2 2 3 2 2 2 2" xfId="52430"/>
    <cellStyle name="Standard 257 2 2 7 2 2 3 2 2 3" xfId="39194"/>
    <cellStyle name="Standard 257 2 2 7 2 2 3 2 3" xfId="19341"/>
    <cellStyle name="Standard 257 2 2 7 2 2 3 2 3 2" xfId="45813"/>
    <cellStyle name="Standard 257 2 2 7 2 2 3 2 4" xfId="30372"/>
    <cellStyle name="Standard 257 2 2 7 2 2 3 3" xfId="6842"/>
    <cellStyle name="Standard 257 2 2 7 2 2 3 3 2" xfId="11252"/>
    <cellStyle name="Standard 257 2 2 7 2 2 3 3 2 2" xfId="24488"/>
    <cellStyle name="Standard 257 2 2 7 2 2 3 3 2 2 2" xfId="50960"/>
    <cellStyle name="Standard 257 2 2 7 2 2 3 3 2 3" xfId="37724"/>
    <cellStyle name="Standard 257 2 2 7 2 2 3 3 3" xfId="17871"/>
    <cellStyle name="Standard 257 2 2 7 2 2 3 3 3 2" xfId="44343"/>
    <cellStyle name="Standard 257 2 2 7 2 2 3 3 4" xfId="33314"/>
    <cellStyle name="Standard 257 2 2 7 2 2 3 4" xfId="8310"/>
    <cellStyle name="Standard 257 2 2 7 2 2 3 4 2" xfId="21546"/>
    <cellStyle name="Standard 257 2 2 7 2 2 3 4 2 2" xfId="48018"/>
    <cellStyle name="Standard 257 2 2 7 2 2 3 4 3" xfId="34782"/>
    <cellStyle name="Standard 257 2 2 7 2 2 3 5" xfId="14929"/>
    <cellStyle name="Standard 257 2 2 7 2 2 3 5 2" xfId="41401"/>
    <cellStyle name="Standard 257 2 2 7 2 2 3 6" xfId="28902"/>
    <cellStyle name="Standard 257 2 2 7 2 2 4" xfId="3166"/>
    <cellStyle name="Standard 257 2 2 7 2 2 4 2" xfId="11988"/>
    <cellStyle name="Standard 257 2 2 7 2 2 4 2 2" xfId="25224"/>
    <cellStyle name="Standard 257 2 2 7 2 2 4 2 2 2" xfId="51696"/>
    <cellStyle name="Standard 257 2 2 7 2 2 4 2 3" xfId="38460"/>
    <cellStyle name="Standard 257 2 2 7 2 2 4 3" xfId="18607"/>
    <cellStyle name="Standard 257 2 2 7 2 2 4 3 2" xfId="45079"/>
    <cellStyle name="Standard 257 2 2 7 2 2 4 4" xfId="29638"/>
    <cellStyle name="Standard 257 2 2 7 2 2 5" xfId="5371"/>
    <cellStyle name="Standard 257 2 2 7 2 2 5 2" xfId="9781"/>
    <cellStyle name="Standard 257 2 2 7 2 2 5 2 2" xfId="23017"/>
    <cellStyle name="Standard 257 2 2 7 2 2 5 2 2 2" xfId="49489"/>
    <cellStyle name="Standard 257 2 2 7 2 2 5 2 3" xfId="36253"/>
    <cellStyle name="Standard 257 2 2 7 2 2 5 3" xfId="16400"/>
    <cellStyle name="Standard 257 2 2 7 2 2 5 3 2" xfId="42872"/>
    <cellStyle name="Standard 257 2 2 7 2 2 5 4" xfId="31843"/>
    <cellStyle name="Standard 257 2 2 7 2 2 6" xfId="7576"/>
    <cellStyle name="Standard 257 2 2 7 2 2 6 2" xfId="20812"/>
    <cellStyle name="Standard 257 2 2 7 2 2 6 2 2" xfId="47284"/>
    <cellStyle name="Standard 257 2 2 7 2 2 6 3" xfId="34048"/>
    <cellStyle name="Standard 257 2 2 7 2 2 7" xfId="14195"/>
    <cellStyle name="Standard 257 2 2 7 2 2 7 2" xfId="40667"/>
    <cellStyle name="Standard 257 2 2 7 2 2 8" xfId="27431"/>
    <cellStyle name="Standard 257 2 2 7 2 3" xfId="1327"/>
    <cellStyle name="Standard 257 2 2 7 2 3 2" xfId="4270"/>
    <cellStyle name="Standard 257 2 2 7 2 3 2 2" xfId="13092"/>
    <cellStyle name="Standard 257 2 2 7 2 3 2 2 2" xfId="26328"/>
    <cellStyle name="Standard 257 2 2 7 2 3 2 2 2 2" xfId="52800"/>
    <cellStyle name="Standard 257 2 2 7 2 3 2 2 3" xfId="39564"/>
    <cellStyle name="Standard 257 2 2 7 2 3 2 3" xfId="19711"/>
    <cellStyle name="Standard 257 2 2 7 2 3 2 3 2" xfId="46183"/>
    <cellStyle name="Standard 257 2 2 7 2 3 2 4" xfId="30742"/>
    <cellStyle name="Standard 257 2 2 7 2 3 3" xfId="5741"/>
    <cellStyle name="Standard 257 2 2 7 2 3 3 2" xfId="10151"/>
    <cellStyle name="Standard 257 2 2 7 2 3 3 2 2" xfId="23387"/>
    <cellStyle name="Standard 257 2 2 7 2 3 3 2 2 2" xfId="49859"/>
    <cellStyle name="Standard 257 2 2 7 2 3 3 2 3" xfId="36623"/>
    <cellStyle name="Standard 257 2 2 7 2 3 3 3" xfId="16770"/>
    <cellStyle name="Standard 257 2 2 7 2 3 3 3 2" xfId="43242"/>
    <cellStyle name="Standard 257 2 2 7 2 3 3 4" xfId="32213"/>
    <cellStyle name="Standard 257 2 2 7 2 3 4" xfId="8680"/>
    <cellStyle name="Standard 257 2 2 7 2 3 4 2" xfId="21916"/>
    <cellStyle name="Standard 257 2 2 7 2 3 4 2 2" xfId="48388"/>
    <cellStyle name="Standard 257 2 2 7 2 3 4 3" xfId="35152"/>
    <cellStyle name="Standard 257 2 2 7 2 3 5" xfId="15299"/>
    <cellStyle name="Standard 257 2 2 7 2 3 5 2" xfId="41771"/>
    <cellStyle name="Standard 257 2 2 7 2 3 6" xfId="27801"/>
    <cellStyle name="Standard 257 2 2 7 2 4" xfId="2063"/>
    <cellStyle name="Standard 257 2 2 7 2 4 2" xfId="3534"/>
    <cellStyle name="Standard 257 2 2 7 2 4 2 2" xfId="12356"/>
    <cellStyle name="Standard 257 2 2 7 2 4 2 2 2" xfId="25592"/>
    <cellStyle name="Standard 257 2 2 7 2 4 2 2 2 2" xfId="52064"/>
    <cellStyle name="Standard 257 2 2 7 2 4 2 2 3" xfId="38828"/>
    <cellStyle name="Standard 257 2 2 7 2 4 2 3" xfId="18975"/>
    <cellStyle name="Standard 257 2 2 7 2 4 2 3 2" xfId="45447"/>
    <cellStyle name="Standard 257 2 2 7 2 4 2 4" xfId="30006"/>
    <cellStyle name="Standard 257 2 2 7 2 4 3" xfId="6476"/>
    <cellStyle name="Standard 257 2 2 7 2 4 3 2" xfId="10886"/>
    <cellStyle name="Standard 257 2 2 7 2 4 3 2 2" xfId="24122"/>
    <cellStyle name="Standard 257 2 2 7 2 4 3 2 2 2" xfId="50594"/>
    <cellStyle name="Standard 257 2 2 7 2 4 3 2 3" xfId="37358"/>
    <cellStyle name="Standard 257 2 2 7 2 4 3 3" xfId="17505"/>
    <cellStyle name="Standard 257 2 2 7 2 4 3 3 2" xfId="43977"/>
    <cellStyle name="Standard 257 2 2 7 2 4 3 4" xfId="32948"/>
    <cellStyle name="Standard 257 2 2 7 2 4 4" xfId="7944"/>
    <cellStyle name="Standard 257 2 2 7 2 4 4 2" xfId="21180"/>
    <cellStyle name="Standard 257 2 2 7 2 4 4 2 2" xfId="47652"/>
    <cellStyle name="Standard 257 2 2 7 2 4 4 3" xfId="34416"/>
    <cellStyle name="Standard 257 2 2 7 2 4 5" xfId="14563"/>
    <cellStyle name="Standard 257 2 2 7 2 4 5 2" xfId="41035"/>
    <cellStyle name="Standard 257 2 2 7 2 4 6" xfId="28536"/>
    <cellStyle name="Standard 257 2 2 7 2 5" xfId="2800"/>
    <cellStyle name="Standard 257 2 2 7 2 5 2" xfId="11622"/>
    <cellStyle name="Standard 257 2 2 7 2 5 2 2" xfId="24858"/>
    <cellStyle name="Standard 257 2 2 7 2 5 2 2 2" xfId="51330"/>
    <cellStyle name="Standard 257 2 2 7 2 5 2 3" xfId="38094"/>
    <cellStyle name="Standard 257 2 2 7 2 5 3" xfId="18241"/>
    <cellStyle name="Standard 257 2 2 7 2 5 3 2" xfId="44713"/>
    <cellStyle name="Standard 257 2 2 7 2 5 4" xfId="29272"/>
    <cellStyle name="Standard 257 2 2 7 2 6" xfId="5005"/>
    <cellStyle name="Standard 257 2 2 7 2 6 2" xfId="9415"/>
    <cellStyle name="Standard 257 2 2 7 2 6 2 2" xfId="22651"/>
    <cellStyle name="Standard 257 2 2 7 2 6 2 2 2" xfId="49123"/>
    <cellStyle name="Standard 257 2 2 7 2 6 2 3" xfId="35887"/>
    <cellStyle name="Standard 257 2 2 7 2 6 3" xfId="16034"/>
    <cellStyle name="Standard 257 2 2 7 2 6 3 2" xfId="42506"/>
    <cellStyle name="Standard 257 2 2 7 2 6 4" xfId="31477"/>
    <cellStyle name="Standard 257 2 2 7 2 7" xfId="7210"/>
    <cellStyle name="Standard 257 2 2 7 2 7 2" xfId="20446"/>
    <cellStyle name="Standard 257 2 2 7 2 7 2 2" xfId="46918"/>
    <cellStyle name="Standard 257 2 2 7 2 7 3" xfId="33682"/>
    <cellStyle name="Standard 257 2 2 7 2 8" xfId="13829"/>
    <cellStyle name="Standard 257 2 2 7 2 8 2" xfId="40301"/>
    <cellStyle name="Standard 257 2 2 7 2 9" xfId="27065"/>
    <cellStyle name="Standard 257 2 2 7 3" xfId="772"/>
    <cellStyle name="Standard 257 2 2 7 3 2" xfId="1522"/>
    <cellStyle name="Standard 257 2 2 7 3 2 2" xfId="4465"/>
    <cellStyle name="Standard 257 2 2 7 3 2 2 2" xfId="13287"/>
    <cellStyle name="Standard 257 2 2 7 3 2 2 2 2" xfId="26523"/>
    <cellStyle name="Standard 257 2 2 7 3 2 2 2 2 2" xfId="52995"/>
    <cellStyle name="Standard 257 2 2 7 3 2 2 2 3" xfId="39759"/>
    <cellStyle name="Standard 257 2 2 7 3 2 2 3" xfId="19906"/>
    <cellStyle name="Standard 257 2 2 7 3 2 2 3 2" xfId="46378"/>
    <cellStyle name="Standard 257 2 2 7 3 2 2 4" xfId="30937"/>
    <cellStyle name="Standard 257 2 2 7 3 2 3" xfId="5936"/>
    <cellStyle name="Standard 257 2 2 7 3 2 3 2" xfId="10346"/>
    <cellStyle name="Standard 257 2 2 7 3 2 3 2 2" xfId="23582"/>
    <cellStyle name="Standard 257 2 2 7 3 2 3 2 2 2" xfId="50054"/>
    <cellStyle name="Standard 257 2 2 7 3 2 3 2 3" xfId="36818"/>
    <cellStyle name="Standard 257 2 2 7 3 2 3 3" xfId="16965"/>
    <cellStyle name="Standard 257 2 2 7 3 2 3 3 2" xfId="43437"/>
    <cellStyle name="Standard 257 2 2 7 3 2 3 4" xfId="32408"/>
    <cellStyle name="Standard 257 2 2 7 3 2 4" xfId="8875"/>
    <cellStyle name="Standard 257 2 2 7 3 2 4 2" xfId="22111"/>
    <cellStyle name="Standard 257 2 2 7 3 2 4 2 2" xfId="48583"/>
    <cellStyle name="Standard 257 2 2 7 3 2 4 3" xfId="35347"/>
    <cellStyle name="Standard 257 2 2 7 3 2 5" xfId="15494"/>
    <cellStyle name="Standard 257 2 2 7 3 2 5 2" xfId="41966"/>
    <cellStyle name="Standard 257 2 2 7 3 2 6" xfId="27996"/>
    <cellStyle name="Standard 257 2 2 7 3 3" xfId="2258"/>
    <cellStyle name="Standard 257 2 2 7 3 3 2" xfId="3729"/>
    <cellStyle name="Standard 257 2 2 7 3 3 2 2" xfId="12551"/>
    <cellStyle name="Standard 257 2 2 7 3 3 2 2 2" xfId="25787"/>
    <cellStyle name="Standard 257 2 2 7 3 3 2 2 2 2" xfId="52259"/>
    <cellStyle name="Standard 257 2 2 7 3 3 2 2 3" xfId="39023"/>
    <cellStyle name="Standard 257 2 2 7 3 3 2 3" xfId="19170"/>
    <cellStyle name="Standard 257 2 2 7 3 3 2 3 2" xfId="45642"/>
    <cellStyle name="Standard 257 2 2 7 3 3 2 4" xfId="30201"/>
    <cellStyle name="Standard 257 2 2 7 3 3 3" xfId="6671"/>
    <cellStyle name="Standard 257 2 2 7 3 3 3 2" xfId="11081"/>
    <cellStyle name="Standard 257 2 2 7 3 3 3 2 2" xfId="24317"/>
    <cellStyle name="Standard 257 2 2 7 3 3 3 2 2 2" xfId="50789"/>
    <cellStyle name="Standard 257 2 2 7 3 3 3 2 3" xfId="37553"/>
    <cellStyle name="Standard 257 2 2 7 3 3 3 3" xfId="17700"/>
    <cellStyle name="Standard 257 2 2 7 3 3 3 3 2" xfId="44172"/>
    <cellStyle name="Standard 257 2 2 7 3 3 3 4" xfId="33143"/>
    <cellStyle name="Standard 257 2 2 7 3 3 4" xfId="8139"/>
    <cellStyle name="Standard 257 2 2 7 3 3 4 2" xfId="21375"/>
    <cellStyle name="Standard 257 2 2 7 3 3 4 2 2" xfId="47847"/>
    <cellStyle name="Standard 257 2 2 7 3 3 4 3" xfId="34611"/>
    <cellStyle name="Standard 257 2 2 7 3 3 5" xfId="14758"/>
    <cellStyle name="Standard 257 2 2 7 3 3 5 2" xfId="41230"/>
    <cellStyle name="Standard 257 2 2 7 3 3 6" xfId="28731"/>
    <cellStyle name="Standard 257 2 2 7 3 4" xfId="2995"/>
    <cellStyle name="Standard 257 2 2 7 3 4 2" xfId="11817"/>
    <cellStyle name="Standard 257 2 2 7 3 4 2 2" xfId="25053"/>
    <cellStyle name="Standard 257 2 2 7 3 4 2 2 2" xfId="51525"/>
    <cellStyle name="Standard 257 2 2 7 3 4 2 3" xfId="38289"/>
    <cellStyle name="Standard 257 2 2 7 3 4 3" xfId="18436"/>
    <cellStyle name="Standard 257 2 2 7 3 4 3 2" xfId="44908"/>
    <cellStyle name="Standard 257 2 2 7 3 4 4" xfId="29467"/>
    <cellStyle name="Standard 257 2 2 7 3 5" xfId="5200"/>
    <cellStyle name="Standard 257 2 2 7 3 5 2" xfId="9610"/>
    <cellStyle name="Standard 257 2 2 7 3 5 2 2" xfId="22846"/>
    <cellStyle name="Standard 257 2 2 7 3 5 2 2 2" xfId="49318"/>
    <cellStyle name="Standard 257 2 2 7 3 5 2 3" xfId="36082"/>
    <cellStyle name="Standard 257 2 2 7 3 5 3" xfId="16229"/>
    <cellStyle name="Standard 257 2 2 7 3 5 3 2" xfId="42701"/>
    <cellStyle name="Standard 257 2 2 7 3 5 4" xfId="31672"/>
    <cellStyle name="Standard 257 2 2 7 3 6" xfId="7405"/>
    <cellStyle name="Standard 257 2 2 7 3 6 2" xfId="20641"/>
    <cellStyle name="Standard 257 2 2 7 3 6 2 2" xfId="47113"/>
    <cellStyle name="Standard 257 2 2 7 3 6 3" xfId="33877"/>
    <cellStyle name="Standard 257 2 2 7 3 7" xfId="14024"/>
    <cellStyle name="Standard 257 2 2 7 3 7 2" xfId="40496"/>
    <cellStyle name="Standard 257 2 2 7 3 8" xfId="27260"/>
    <cellStyle name="Standard 257 2 2 7 4" xfId="1156"/>
    <cellStyle name="Standard 257 2 2 7 4 2" xfId="4099"/>
    <cellStyle name="Standard 257 2 2 7 4 2 2" xfId="12921"/>
    <cellStyle name="Standard 257 2 2 7 4 2 2 2" xfId="26157"/>
    <cellStyle name="Standard 257 2 2 7 4 2 2 2 2" xfId="52629"/>
    <cellStyle name="Standard 257 2 2 7 4 2 2 3" xfId="39393"/>
    <cellStyle name="Standard 257 2 2 7 4 2 3" xfId="19540"/>
    <cellStyle name="Standard 257 2 2 7 4 2 3 2" xfId="46012"/>
    <cellStyle name="Standard 257 2 2 7 4 2 4" xfId="30571"/>
    <cellStyle name="Standard 257 2 2 7 4 3" xfId="5570"/>
    <cellStyle name="Standard 257 2 2 7 4 3 2" xfId="9980"/>
    <cellStyle name="Standard 257 2 2 7 4 3 2 2" xfId="23216"/>
    <cellStyle name="Standard 257 2 2 7 4 3 2 2 2" xfId="49688"/>
    <cellStyle name="Standard 257 2 2 7 4 3 2 3" xfId="36452"/>
    <cellStyle name="Standard 257 2 2 7 4 3 3" xfId="16599"/>
    <cellStyle name="Standard 257 2 2 7 4 3 3 2" xfId="43071"/>
    <cellStyle name="Standard 257 2 2 7 4 3 4" xfId="32042"/>
    <cellStyle name="Standard 257 2 2 7 4 4" xfId="8509"/>
    <cellStyle name="Standard 257 2 2 7 4 4 2" xfId="21745"/>
    <cellStyle name="Standard 257 2 2 7 4 4 2 2" xfId="48217"/>
    <cellStyle name="Standard 257 2 2 7 4 4 3" xfId="34981"/>
    <cellStyle name="Standard 257 2 2 7 4 5" xfId="15128"/>
    <cellStyle name="Standard 257 2 2 7 4 5 2" xfId="41600"/>
    <cellStyle name="Standard 257 2 2 7 4 6" xfId="27630"/>
    <cellStyle name="Standard 257 2 2 7 5" xfId="1892"/>
    <cellStyle name="Standard 257 2 2 7 5 2" xfId="3363"/>
    <cellStyle name="Standard 257 2 2 7 5 2 2" xfId="12185"/>
    <cellStyle name="Standard 257 2 2 7 5 2 2 2" xfId="25421"/>
    <cellStyle name="Standard 257 2 2 7 5 2 2 2 2" xfId="51893"/>
    <cellStyle name="Standard 257 2 2 7 5 2 2 3" xfId="38657"/>
    <cellStyle name="Standard 257 2 2 7 5 2 3" xfId="18804"/>
    <cellStyle name="Standard 257 2 2 7 5 2 3 2" xfId="45276"/>
    <cellStyle name="Standard 257 2 2 7 5 2 4" xfId="29835"/>
    <cellStyle name="Standard 257 2 2 7 5 3" xfId="6305"/>
    <cellStyle name="Standard 257 2 2 7 5 3 2" xfId="10715"/>
    <cellStyle name="Standard 257 2 2 7 5 3 2 2" xfId="23951"/>
    <cellStyle name="Standard 257 2 2 7 5 3 2 2 2" xfId="50423"/>
    <cellStyle name="Standard 257 2 2 7 5 3 2 3" xfId="37187"/>
    <cellStyle name="Standard 257 2 2 7 5 3 3" xfId="17334"/>
    <cellStyle name="Standard 257 2 2 7 5 3 3 2" xfId="43806"/>
    <cellStyle name="Standard 257 2 2 7 5 3 4" xfId="32777"/>
    <cellStyle name="Standard 257 2 2 7 5 4" xfId="7773"/>
    <cellStyle name="Standard 257 2 2 7 5 4 2" xfId="21009"/>
    <cellStyle name="Standard 257 2 2 7 5 4 2 2" xfId="47481"/>
    <cellStyle name="Standard 257 2 2 7 5 4 3" xfId="34245"/>
    <cellStyle name="Standard 257 2 2 7 5 5" xfId="14392"/>
    <cellStyle name="Standard 257 2 2 7 5 5 2" xfId="40864"/>
    <cellStyle name="Standard 257 2 2 7 5 6" xfId="28365"/>
    <cellStyle name="Standard 257 2 2 7 6" xfId="2629"/>
    <cellStyle name="Standard 257 2 2 7 6 2" xfId="11451"/>
    <cellStyle name="Standard 257 2 2 7 6 2 2" xfId="24687"/>
    <cellStyle name="Standard 257 2 2 7 6 2 2 2" xfId="51159"/>
    <cellStyle name="Standard 257 2 2 7 6 2 3" xfId="37923"/>
    <cellStyle name="Standard 257 2 2 7 6 3" xfId="18070"/>
    <cellStyle name="Standard 257 2 2 7 6 3 2" xfId="44542"/>
    <cellStyle name="Standard 257 2 2 7 6 4" xfId="29101"/>
    <cellStyle name="Standard 257 2 2 7 7" xfId="4834"/>
    <cellStyle name="Standard 257 2 2 7 7 2" xfId="9244"/>
    <cellStyle name="Standard 257 2 2 7 7 2 2" xfId="22480"/>
    <cellStyle name="Standard 257 2 2 7 7 2 2 2" xfId="48952"/>
    <cellStyle name="Standard 257 2 2 7 7 2 3" xfId="35716"/>
    <cellStyle name="Standard 257 2 2 7 7 3" xfId="15863"/>
    <cellStyle name="Standard 257 2 2 7 7 3 2" xfId="42335"/>
    <cellStyle name="Standard 257 2 2 7 7 4" xfId="31306"/>
    <cellStyle name="Standard 257 2 2 7 8" xfId="7039"/>
    <cellStyle name="Standard 257 2 2 7 8 2" xfId="20275"/>
    <cellStyle name="Standard 257 2 2 7 8 2 2" xfId="46747"/>
    <cellStyle name="Standard 257 2 2 7 8 3" xfId="33511"/>
    <cellStyle name="Standard 257 2 2 7 9" xfId="13658"/>
    <cellStyle name="Standard 257 2 2 7 9 2" xfId="40130"/>
    <cellStyle name="Standard 257 2 2 8" xfId="471"/>
    <cellStyle name="Standard 257 2 2 8 2" xfId="861"/>
    <cellStyle name="Standard 257 2 2 8 2 2" xfId="1610"/>
    <cellStyle name="Standard 257 2 2 8 2 2 2" xfId="4553"/>
    <cellStyle name="Standard 257 2 2 8 2 2 2 2" xfId="13375"/>
    <cellStyle name="Standard 257 2 2 8 2 2 2 2 2" xfId="26611"/>
    <cellStyle name="Standard 257 2 2 8 2 2 2 2 2 2" xfId="53083"/>
    <cellStyle name="Standard 257 2 2 8 2 2 2 2 3" xfId="39847"/>
    <cellStyle name="Standard 257 2 2 8 2 2 2 3" xfId="19994"/>
    <cellStyle name="Standard 257 2 2 8 2 2 2 3 2" xfId="46466"/>
    <cellStyle name="Standard 257 2 2 8 2 2 2 4" xfId="31025"/>
    <cellStyle name="Standard 257 2 2 8 2 2 3" xfId="6024"/>
    <cellStyle name="Standard 257 2 2 8 2 2 3 2" xfId="10434"/>
    <cellStyle name="Standard 257 2 2 8 2 2 3 2 2" xfId="23670"/>
    <cellStyle name="Standard 257 2 2 8 2 2 3 2 2 2" xfId="50142"/>
    <cellStyle name="Standard 257 2 2 8 2 2 3 2 3" xfId="36906"/>
    <cellStyle name="Standard 257 2 2 8 2 2 3 3" xfId="17053"/>
    <cellStyle name="Standard 257 2 2 8 2 2 3 3 2" xfId="43525"/>
    <cellStyle name="Standard 257 2 2 8 2 2 3 4" xfId="32496"/>
    <cellStyle name="Standard 257 2 2 8 2 2 4" xfId="8963"/>
    <cellStyle name="Standard 257 2 2 8 2 2 4 2" xfId="22199"/>
    <cellStyle name="Standard 257 2 2 8 2 2 4 2 2" xfId="48671"/>
    <cellStyle name="Standard 257 2 2 8 2 2 4 3" xfId="35435"/>
    <cellStyle name="Standard 257 2 2 8 2 2 5" xfId="15582"/>
    <cellStyle name="Standard 257 2 2 8 2 2 5 2" xfId="42054"/>
    <cellStyle name="Standard 257 2 2 8 2 2 6" xfId="28084"/>
    <cellStyle name="Standard 257 2 2 8 2 3" xfId="2346"/>
    <cellStyle name="Standard 257 2 2 8 2 3 2" xfId="3817"/>
    <cellStyle name="Standard 257 2 2 8 2 3 2 2" xfId="12639"/>
    <cellStyle name="Standard 257 2 2 8 2 3 2 2 2" xfId="25875"/>
    <cellStyle name="Standard 257 2 2 8 2 3 2 2 2 2" xfId="52347"/>
    <cellStyle name="Standard 257 2 2 8 2 3 2 2 3" xfId="39111"/>
    <cellStyle name="Standard 257 2 2 8 2 3 2 3" xfId="19258"/>
    <cellStyle name="Standard 257 2 2 8 2 3 2 3 2" xfId="45730"/>
    <cellStyle name="Standard 257 2 2 8 2 3 2 4" xfId="30289"/>
    <cellStyle name="Standard 257 2 2 8 2 3 3" xfId="6759"/>
    <cellStyle name="Standard 257 2 2 8 2 3 3 2" xfId="11169"/>
    <cellStyle name="Standard 257 2 2 8 2 3 3 2 2" xfId="24405"/>
    <cellStyle name="Standard 257 2 2 8 2 3 3 2 2 2" xfId="50877"/>
    <cellStyle name="Standard 257 2 2 8 2 3 3 2 3" xfId="37641"/>
    <cellStyle name="Standard 257 2 2 8 2 3 3 3" xfId="17788"/>
    <cellStyle name="Standard 257 2 2 8 2 3 3 3 2" xfId="44260"/>
    <cellStyle name="Standard 257 2 2 8 2 3 3 4" xfId="33231"/>
    <cellStyle name="Standard 257 2 2 8 2 3 4" xfId="8227"/>
    <cellStyle name="Standard 257 2 2 8 2 3 4 2" xfId="21463"/>
    <cellStyle name="Standard 257 2 2 8 2 3 4 2 2" xfId="47935"/>
    <cellStyle name="Standard 257 2 2 8 2 3 4 3" xfId="34699"/>
    <cellStyle name="Standard 257 2 2 8 2 3 5" xfId="14846"/>
    <cellStyle name="Standard 257 2 2 8 2 3 5 2" xfId="41318"/>
    <cellStyle name="Standard 257 2 2 8 2 3 6" xfId="28819"/>
    <cellStyle name="Standard 257 2 2 8 2 4" xfId="3083"/>
    <cellStyle name="Standard 257 2 2 8 2 4 2" xfId="11905"/>
    <cellStyle name="Standard 257 2 2 8 2 4 2 2" xfId="25141"/>
    <cellStyle name="Standard 257 2 2 8 2 4 2 2 2" xfId="51613"/>
    <cellStyle name="Standard 257 2 2 8 2 4 2 3" xfId="38377"/>
    <cellStyle name="Standard 257 2 2 8 2 4 3" xfId="18524"/>
    <cellStyle name="Standard 257 2 2 8 2 4 3 2" xfId="44996"/>
    <cellStyle name="Standard 257 2 2 8 2 4 4" xfId="29555"/>
    <cellStyle name="Standard 257 2 2 8 2 5" xfId="5288"/>
    <cellStyle name="Standard 257 2 2 8 2 5 2" xfId="9698"/>
    <cellStyle name="Standard 257 2 2 8 2 5 2 2" xfId="22934"/>
    <cellStyle name="Standard 257 2 2 8 2 5 2 2 2" xfId="49406"/>
    <cellStyle name="Standard 257 2 2 8 2 5 2 3" xfId="36170"/>
    <cellStyle name="Standard 257 2 2 8 2 5 3" xfId="16317"/>
    <cellStyle name="Standard 257 2 2 8 2 5 3 2" xfId="42789"/>
    <cellStyle name="Standard 257 2 2 8 2 5 4" xfId="31760"/>
    <cellStyle name="Standard 257 2 2 8 2 6" xfId="7493"/>
    <cellStyle name="Standard 257 2 2 8 2 6 2" xfId="20729"/>
    <cellStyle name="Standard 257 2 2 8 2 6 2 2" xfId="47201"/>
    <cellStyle name="Standard 257 2 2 8 2 6 3" xfId="33965"/>
    <cellStyle name="Standard 257 2 2 8 2 7" xfId="14112"/>
    <cellStyle name="Standard 257 2 2 8 2 7 2" xfId="40584"/>
    <cellStyle name="Standard 257 2 2 8 2 8" xfId="27348"/>
    <cellStyle name="Standard 257 2 2 8 3" xfId="1244"/>
    <cellStyle name="Standard 257 2 2 8 3 2" xfId="4187"/>
    <cellStyle name="Standard 257 2 2 8 3 2 2" xfId="13009"/>
    <cellStyle name="Standard 257 2 2 8 3 2 2 2" xfId="26245"/>
    <cellStyle name="Standard 257 2 2 8 3 2 2 2 2" xfId="52717"/>
    <cellStyle name="Standard 257 2 2 8 3 2 2 3" xfId="39481"/>
    <cellStyle name="Standard 257 2 2 8 3 2 3" xfId="19628"/>
    <cellStyle name="Standard 257 2 2 8 3 2 3 2" xfId="46100"/>
    <cellStyle name="Standard 257 2 2 8 3 2 4" xfId="30659"/>
    <cellStyle name="Standard 257 2 2 8 3 3" xfId="5658"/>
    <cellStyle name="Standard 257 2 2 8 3 3 2" xfId="10068"/>
    <cellStyle name="Standard 257 2 2 8 3 3 2 2" xfId="23304"/>
    <cellStyle name="Standard 257 2 2 8 3 3 2 2 2" xfId="49776"/>
    <cellStyle name="Standard 257 2 2 8 3 3 2 3" xfId="36540"/>
    <cellStyle name="Standard 257 2 2 8 3 3 3" xfId="16687"/>
    <cellStyle name="Standard 257 2 2 8 3 3 3 2" xfId="43159"/>
    <cellStyle name="Standard 257 2 2 8 3 3 4" xfId="32130"/>
    <cellStyle name="Standard 257 2 2 8 3 4" xfId="8597"/>
    <cellStyle name="Standard 257 2 2 8 3 4 2" xfId="21833"/>
    <cellStyle name="Standard 257 2 2 8 3 4 2 2" xfId="48305"/>
    <cellStyle name="Standard 257 2 2 8 3 4 3" xfId="35069"/>
    <cellStyle name="Standard 257 2 2 8 3 5" xfId="15216"/>
    <cellStyle name="Standard 257 2 2 8 3 5 2" xfId="41688"/>
    <cellStyle name="Standard 257 2 2 8 3 6" xfId="27718"/>
    <cellStyle name="Standard 257 2 2 8 4" xfId="1980"/>
    <cellStyle name="Standard 257 2 2 8 4 2" xfId="3451"/>
    <cellStyle name="Standard 257 2 2 8 4 2 2" xfId="12273"/>
    <cellStyle name="Standard 257 2 2 8 4 2 2 2" xfId="25509"/>
    <cellStyle name="Standard 257 2 2 8 4 2 2 2 2" xfId="51981"/>
    <cellStyle name="Standard 257 2 2 8 4 2 2 3" xfId="38745"/>
    <cellStyle name="Standard 257 2 2 8 4 2 3" xfId="18892"/>
    <cellStyle name="Standard 257 2 2 8 4 2 3 2" xfId="45364"/>
    <cellStyle name="Standard 257 2 2 8 4 2 4" xfId="29923"/>
    <cellStyle name="Standard 257 2 2 8 4 3" xfId="6393"/>
    <cellStyle name="Standard 257 2 2 8 4 3 2" xfId="10803"/>
    <cellStyle name="Standard 257 2 2 8 4 3 2 2" xfId="24039"/>
    <cellStyle name="Standard 257 2 2 8 4 3 2 2 2" xfId="50511"/>
    <cellStyle name="Standard 257 2 2 8 4 3 2 3" xfId="37275"/>
    <cellStyle name="Standard 257 2 2 8 4 3 3" xfId="17422"/>
    <cellStyle name="Standard 257 2 2 8 4 3 3 2" xfId="43894"/>
    <cellStyle name="Standard 257 2 2 8 4 3 4" xfId="32865"/>
    <cellStyle name="Standard 257 2 2 8 4 4" xfId="7861"/>
    <cellStyle name="Standard 257 2 2 8 4 4 2" xfId="21097"/>
    <cellStyle name="Standard 257 2 2 8 4 4 2 2" xfId="47569"/>
    <cellStyle name="Standard 257 2 2 8 4 4 3" xfId="34333"/>
    <cellStyle name="Standard 257 2 2 8 4 5" xfId="14480"/>
    <cellStyle name="Standard 257 2 2 8 4 5 2" xfId="40952"/>
    <cellStyle name="Standard 257 2 2 8 4 6" xfId="28453"/>
    <cellStyle name="Standard 257 2 2 8 5" xfId="2717"/>
    <cellStyle name="Standard 257 2 2 8 5 2" xfId="11539"/>
    <cellStyle name="Standard 257 2 2 8 5 2 2" xfId="24775"/>
    <cellStyle name="Standard 257 2 2 8 5 2 2 2" xfId="51247"/>
    <cellStyle name="Standard 257 2 2 8 5 2 3" xfId="38011"/>
    <cellStyle name="Standard 257 2 2 8 5 3" xfId="18158"/>
    <cellStyle name="Standard 257 2 2 8 5 3 2" xfId="44630"/>
    <cellStyle name="Standard 257 2 2 8 5 4" xfId="29189"/>
    <cellStyle name="Standard 257 2 2 8 6" xfId="4922"/>
    <cellStyle name="Standard 257 2 2 8 6 2" xfId="9332"/>
    <cellStyle name="Standard 257 2 2 8 6 2 2" xfId="22568"/>
    <cellStyle name="Standard 257 2 2 8 6 2 2 2" xfId="49040"/>
    <cellStyle name="Standard 257 2 2 8 6 2 3" xfId="35804"/>
    <cellStyle name="Standard 257 2 2 8 6 3" xfId="15951"/>
    <cellStyle name="Standard 257 2 2 8 6 3 2" xfId="42423"/>
    <cellStyle name="Standard 257 2 2 8 6 4" xfId="31394"/>
    <cellStyle name="Standard 257 2 2 8 7" xfId="7127"/>
    <cellStyle name="Standard 257 2 2 8 7 2" xfId="20363"/>
    <cellStyle name="Standard 257 2 2 8 7 2 2" xfId="46835"/>
    <cellStyle name="Standard 257 2 2 8 7 3" xfId="33599"/>
    <cellStyle name="Standard 257 2 2 8 8" xfId="13746"/>
    <cellStyle name="Standard 257 2 2 8 8 2" xfId="40218"/>
    <cellStyle name="Standard 257 2 2 8 9" xfId="26982"/>
    <cellStyle name="Standard 257 2 2 9" xfId="657"/>
    <cellStyle name="Standard 257 2 2 9 2" xfId="1046"/>
    <cellStyle name="Standard 257 2 2 9 2 2" xfId="1789"/>
    <cellStyle name="Standard 257 2 2 9 2 2 2" xfId="4732"/>
    <cellStyle name="Standard 257 2 2 9 2 2 2 2" xfId="13554"/>
    <cellStyle name="Standard 257 2 2 9 2 2 2 2 2" xfId="26790"/>
    <cellStyle name="Standard 257 2 2 9 2 2 2 2 2 2" xfId="53262"/>
    <cellStyle name="Standard 257 2 2 9 2 2 2 2 3" xfId="40026"/>
    <cellStyle name="Standard 257 2 2 9 2 2 2 3" xfId="20173"/>
    <cellStyle name="Standard 257 2 2 9 2 2 2 3 2" xfId="46645"/>
    <cellStyle name="Standard 257 2 2 9 2 2 2 4" xfId="31204"/>
    <cellStyle name="Standard 257 2 2 9 2 2 3" xfId="6203"/>
    <cellStyle name="Standard 257 2 2 9 2 2 3 2" xfId="10613"/>
    <cellStyle name="Standard 257 2 2 9 2 2 3 2 2" xfId="23849"/>
    <cellStyle name="Standard 257 2 2 9 2 2 3 2 2 2" xfId="50321"/>
    <cellStyle name="Standard 257 2 2 9 2 2 3 2 3" xfId="37085"/>
    <cellStyle name="Standard 257 2 2 9 2 2 3 3" xfId="17232"/>
    <cellStyle name="Standard 257 2 2 9 2 2 3 3 2" xfId="43704"/>
    <cellStyle name="Standard 257 2 2 9 2 2 3 4" xfId="32675"/>
    <cellStyle name="Standard 257 2 2 9 2 2 4" xfId="9142"/>
    <cellStyle name="Standard 257 2 2 9 2 2 4 2" xfId="22378"/>
    <cellStyle name="Standard 257 2 2 9 2 2 4 2 2" xfId="48850"/>
    <cellStyle name="Standard 257 2 2 9 2 2 4 3" xfId="35614"/>
    <cellStyle name="Standard 257 2 2 9 2 2 5" xfId="15761"/>
    <cellStyle name="Standard 257 2 2 9 2 2 5 2" xfId="42233"/>
    <cellStyle name="Standard 257 2 2 9 2 2 6" xfId="28263"/>
    <cellStyle name="Standard 257 2 2 9 2 3" xfId="2525"/>
    <cellStyle name="Standard 257 2 2 9 2 3 2" xfId="3996"/>
    <cellStyle name="Standard 257 2 2 9 2 3 2 2" xfId="12818"/>
    <cellStyle name="Standard 257 2 2 9 2 3 2 2 2" xfId="26054"/>
    <cellStyle name="Standard 257 2 2 9 2 3 2 2 2 2" xfId="52526"/>
    <cellStyle name="Standard 257 2 2 9 2 3 2 2 3" xfId="39290"/>
    <cellStyle name="Standard 257 2 2 9 2 3 2 3" xfId="19437"/>
    <cellStyle name="Standard 257 2 2 9 2 3 2 3 2" xfId="45909"/>
    <cellStyle name="Standard 257 2 2 9 2 3 2 4" xfId="30468"/>
    <cellStyle name="Standard 257 2 2 9 2 3 3" xfId="6938"/>
    <cellStyle name="Standard 257 2 2 9 2 3 3 2" xfId="11348"/>
    <cellStyle name="Standard 257 2 2 9 2 3 3 2 2" xfId="24584"/>
    <cellStyle name="Standard 257 2 2 9 2 3 3 2 2 2" xfId="51056"/>
    <cellStyle name="Standard 257 2 2 9 2 3 3 2 3" xfId="37820"/>
    <cellStyle name="Standard 257 2 2 9 2 3 3 3" xfId="17967"/>
    <cellStyle name="Standard 257 2 2 9 2 3 3 3 2" xfId="44439"/>
    <cellStyle name="Standard 257 2 2 9 2 3 3 4" xfId="33410"/>
    <cellStyle name="Standard 257 2 2 9 2 3 4" xfId="8406"/>
    <cellStyle name="Standard 257 2 2 9 2 3 4 2" xfId="21642"/>
    <cellStyle name="Standard 257 2 2 9 2 3 4 2 2" xfId="48114"/>
    <cellStyle name="Standard 257 2 2 9 2 3 4 3" xfId="34878"/>
    <cellStyle name="Standard 257 2 2 9 2 3 5" xfId="15025"/>
    <cellStyle name="Standard 257 2 2 9 2 3 5 2" xfId="41497"/>
    <cellStyle name="Standard 257 2 2 9 2 3 6" xfId="28998"/>
    <cellStyle name="Standard 257 2 2 9 2 4" xfId="3262"/>
    <cellStyle name="Standard 257 2 2 9 2 4 2" xfId="12084"/>
    <cellStyle name="Standard 257 2 2 9 2 4 2 2" xfId="25320"/>
    <cellStyle name="Standard 257 2 2 9 2 4 2 2 2" xfId="51792"/>
    <cellStyle name="Standard 257 2 2 9 2 4 2 3" xfId="38556"/>
    <cellStyle name="Standard 257 2 2 9 2 4 3" xfId="18703"/>
    <cellStyle name="Standard 257 2 2 9 2 4 3 2" xfId="45175"/>
    <cellStyle name="Standard 257 2 2 9 2 4 4" xfId="29734"/>
    <cellStyle name="Standard 257 2 2 9 2 5" xfId="5467"/>
    <cellStyle name="Standard 257 2 2 9 2 5 2" xfId="9877"/>
    <cellStyle name="Standard 257 2 2 9 2 5 2 2" xfId="23113"/>
    <cellStyle name="Standard 257 2 2 9 2 5 2 2 2" xfId="49585"/>
    <cellStyle name="Standard 257 2 2 9 2 5 2 3" xfId="36349"/>
    <cellStyle name="Standard 257 2 2 9 2 5 3" xfId="16496"/>
    <cellStyle name="Standard 257 2 2 9 2 5 3 2" xfId="42968"/>
    <cellStyle name="Standard 257 2 2 9 2 5 4" xfId="31939"/>
    <cellStyle name="Standard 257 2 2 9 2 6" xfId="7672"/>
    <cellStyle name="Standard 257 2 2 9 2 6 2" xfId="20908"/>
    <cellStyle name="Standard 257 2 2 9 2 6 2 2" xfId="47380"/>
    <cellStyle name="Standard 257 2 2 9 2 6 3" xfId="34144"/>
    <cellStyle name="Standard 257 2 2 9 2 7" xfId="14291"/>
    <cellStyle name="Standard 257 2 2 9 2 7 2" xfId="40763"/>
    <cellStyle name="Standard 257 2 2 9 2 8" xfId="27527"/>
    <cellStyle name="Standard 257 2 2 9 3" xfId="1423"/>
    <cellStyle name="Standard 257 2 2 9 3 2" xfId="4366"/>
    <cellStyle name="Standard 257 2 2 9 3 2 2" xfId="13188"/>
    <cellStyle name="Standard 257 2 2 9 3 2 2 2" xfId="26424"/>
    <cellStyle name="Standard 257 2 2 9 3 2 2 2 2" xfId="52896"/>
    <cellStyle name="Standard 257 2 2 9 3 2 2 3" xfId="39660"/>
    <cellStyle name="Standard 257 2 2 9 3 2 3" xfId="19807"/>
    <cellStyle name="Standard 257 2 2 9 3 2 3 2" xfId="46279"/>
    <cellStyle name="Standard 257 2 2 9 3 2 4" xfId="30838"/>
    <cellStyle name="Standard 257 2 2 9 3 3" xfId="5837"/>
    <cellStyle name="Standard 257 2 2 9 3 3 2" xfId="10247"/>
    <cellStyle name="Standard 257 2 2 9 3 3 2 2" xfId="23483"/>
    <cellStyle name="Standard 257 2 2 9 3 3 2 2 2" xfId="49955"/>
    <cellStyle name="Standard 257 2 2 9 3 3 2 3" xfId="36719"/>
    <cellStyle name="Standard 257 2 2 9 3 3 3" xfId="16866"/>
    <cellStyle name="Standard 257 2 2 9 3 3 3 2" xfId="43338"/>
    <cellStyle name="Standard 257 2 2 9 3 3 4" xfId="32309"/>
    <cellStyle name="Standard 257 2 2 9 3 4" xfId="8776"/>
    <cellStyle name="Standard 257 2 2 9 3 4 2" xfId="22012"/>
    <cellStyle name="Standard 257 2 2 9 3 4 2 2" xfId="48484"/>
    <cellStyle name="Standard 257 2 2 9 3 4 3" xfId="35248"/>
    <cellStyle name="Standard 257 2 2 9 3 5" xfId="15395"/>
    <cellStyle name="Standard 257 2 2 9 3 5 2" xfId="41867"/>
    <cellStyle name="Standard 257 2 2 9 3 6" xfId="27897"/>
    <cellStyle name="Standard 257 2 2 9 4" xfId="2159"/>
    <cellStyle name="Standard 257 2 2 9 4 2" xfId="3630"/>
    <cellStyle name="Standard 257 2 2 9 4 2 2" xfId="12452"/>
    <cellStyle name="Standard 257 2 2 9 4 2 2 2" xfId="25688"/>
    <cellStyle name="Standard 257 2 2 9 4 2 2 2 2" xfId="52160"/>
    <cellStyle name="Standard 257 2 2 9 4 2 2 3" xfId="38924"/>
    <cellStyle name="Standard 257 2 2 9 4 2 3" xfId="19071"/>
    <cellStyle name="Standard 257 2 2 9 4 2 3 2" xfId="45543"/>
    <cellStyle name="Standard 257 2 2 9 4 2 4" xfId="30102"/>
    <cellStyle name="Standard 257 2 2 9 4 3" xfId="6572"/>
    <cellStyle name="Standard 257 2 2 9 4 3 2" xfId="10982"/>
    <cellStyle name="Standard 257 2 2 9 4 3 2 2" xfId="24218"/>
    <cellStyle name="Standard 257 2 2 9 4 3 2 2 2" xfId="50690"/>
    <cellStyle name="Standard 257 2 2 9 4 3 2 3" xfId="37454"/>
    <cellStyle name="Standard 257 2 2 9 4 3 3" xfId="17601"/>
    <cellStyle name="Standard 257 2 2 9 4 3 3 2" xfId="44073"/>
    <cellStyle name="Standard 257 2 2 9 4 3 4" xfId="33044"/>
    <cellStyle name="Standard 257 2 2 9 4 4" xfId="8040"/>
    <cellStyle name="Standard 257 2 2 9 4 4 2" xfId="21276"/>
    <cellStyle name="Standard 257 2 2 9 4 4 2 2" xfId="47748"/>
    <cellStyle name="Standard 257 2 2 9 4 4 3" xfId="34512"/>
    <cellStyle name="Standard 257 2 2 9 4 5" xfId="14659"/>
    <cellStyle name="Standard 257 2 2 9 4 5 2" xfId="41131"/>
    <cellStyle name="Standard 257 2 2 9 4 6" xfId="28632"/>
    <cellStyle name="Standard 257 2 2 9 5" xfId="2896"/>
    <cellStyle name="Standard 257 2 2 9 5 2" xfId="11718"/>
    <cellStyle name="Standard 257 2 2 9 5 2 2" xfId="24954"/>
    <cellStyle name="Standard 257 2 2 9 5 2 2 2" xfId="51426"/>
    <cellStyle name="Standard 257 2 2 9 5 2 3" xfId="38190"/>
    <cellStyle name="Standard 257 2 2 9 5 3" xfId="18337"/>
    <cellStyle name="Standard 257 2 2 9 5 3 2" xfId="44809"/>
    <cellStyle name="Standard 257 2 2 9 5 4" xfId="29368"/>
    <cellStyle name="Standard 257 2 2 9 6" xfId="5101"/>
    <cellStyle name="Standard 257 2 2 9 6 2" xfId="9511"/>
    <cellStyle name="Standard 257 2 2 9 6 2 2" xfId="22747"/>
    <cellStyle name="Standard 257 2 2 9 6 2 2 2" xfId="49219"/>
    <cellStyle name="Standard 257 2 2 9 6 2 3" xfId="35983"/>
    <cellStyle name="Standard 257 2 2 9 6 3" xfId="16130"/>
    <cellStyle name="Standard 257 2 2 9 6 3 2" xfId="42602"/>
    <cellStyle name="Standard 257 2 2 9 6 4" xfId="31573"/>
    <cellStyle name="Standard 257 2 2 9 7" xfId="7306"/>
    <cellStyle name="Standard 257 2 2 9 7 2" xfId="20542"/>
    <cellStyle name="Standard 257 2 2 9 7 2 2" xfId="47014"/>
    <cellStyle name="Standard 257 2 2 9 7 3" xfId="33778"/>
    <cellStyle name="Standard 257 2 2 9 8" xfId="13925"/>
    <cellStyle name="Standard 257 2 2 9 8 2" xfId="40397"/>
    <cellStyle name="Standard 257 2 2 9 9" xfId="27161"/>
    <cellStyle name="Standard 257 2 3" xfId="261"/>
    <cellStyle name="Standard 257 2 3 10" xfId="694"/>
    <cellStyle name="Standard 257 2 3 10 2" xfId="1444"/>
    <cellStyle name="Standard 257 2 3 10 2 2" xfId="4387"/>
    <cellStyle name="Standard 257 2 3 10 2 2 2" xfId="13209"/>
    <cellStyle name="Standard 257 2 3 10 2 2 2 2" xfId="26445"/>
    <cellStyle name="Standard 257 2 3 10 2 2 2 2 2" xfId="52917"/>
    <cellStyle name="Standard 257 2 3 10 2 2 2 3" xfId="39681"/>
    <cellStyle name="Standard 257 2 3 10 2 2 3" xfId="19828"/>
    <cellStyle name="Standard 257 2 3 10 2 2 3 2" xfId="46300"/>
    <cellStyle name="Standard 257 2 3 10 2 2 4" xfId="30859"/>
    <cellStyle name="Standard 257 2 3 10 2 3" xfId="5858"/>
    <cellStyle name="Standard 257 2 3 10 2 3 2" xfId="10268"/>
    <cellStyle name="Standard 257 2 3 10 2 3 2 2" xfId="23504"/>
    <cellStyle name="Standard 257 2 3 10 2 3 2 2 2" xfId="49976"/>
    <cellStyle name="Standard 257 2 3 10 2 3 2 3" xfId="36740"/>
    <cellStyle name="Standard 257 2 3 10 2 3 3" xfId="16887"/>
    <cellStyle name="Standard 257 2 3 10 2 3 3 2" xfId="43359"/>
    <cellStyle name="Standard 257 2 3 10 2 3 4" xfId="32330"/>
    <cellStyle name="Standard 257 2 3 10 2 4" xfId="8797"/>
    <cellStyle name="Standard 257 2 3 10 2 4 2" xfId="22033"/>
    <cellStyle name="Standard 257 2 3 10 2 4 2 2" xfId="48505"/>
    <cellStyle name="Standard 257 2 3 10 2 4 3" xfId="35269"/>
    <cellStyle name="Standard 257 2 3 10 2 5" xfId="15416"/>
    <cellStyle name="Standard 257 2 3 10 2 5 2" xfId="41888"/>
    <cellStyle name="Standard 257 2 3 10 2 6" xfId="27918"/>
    <cellStyle name="Standard 257 2 3 10 3" xfId="2180"/>
    <cellStyle name="Standard 257 2 3 10 3 2" xfId="3651"/>
    <cellStyle name="Standard 257 2 3 10 3 2 2" xfId="12473"/>
    <cellStyle name="Standard 257 2 3 10 3 2 2 2" xfId="25709"/>
    <cellStyle name="Standard 257 2 3 10 3 2 2 2 2" xfId="52181"/>
    <cellStyle name="Standard 257 2 3 10 3 2 2 3" xfId="38945"/>
    <cellStyle name="Standard 257 2 3 10 3 2 3" xfId="19092"/>
    <cellStyle name="Standard 257 2 3 10 3 2 3 2" xfId="45564"/>
    <cellStyle name="Standard 257 2 3 10 3 2 4" xfId="30123"/>
    <cellStyle name="Standard 257 2 3 10 3 3" xfId="6593"/>
    <cellStyle name="Standard 257 2 3 10 3 3 2" xfId="11003"/>
    <cellStyle name="Standard 257 2 3 10 3 3 2 2" xfId="24239"/>
    <cellStyle name="Standard 257 2 3 10 3 3 2 2 2" xfId="50711"/>
    <cellStyle name="Standard 257 2 3 10 3 3 2 3" xfId="37475"/>
    <cellStyle name="Standard 257 2 3 10 3 3 3" xfId="17622"/>
    <cellStyle name="Standard 257 2 3 10 3 3 3 2" xfId="44094"/>
    <cellStyle name="Standard 257 2 3 10 3 3 4" xfId="33065"/>
    <cellStyle name="Standard 257 2 3 10 3 4" xfId="8061"/>
    <cellStyle name="Standard 257 2 3 10 3 4 2" xfId="21297"/>
    <cellStyle name="Standard 257 2 3 10 3 4 2 2" xfId="47769"/>
    <cellStyle name="Standard 257 2 3 10 3 4 3" xfId="34533"/>
    <cellStyle name="Standard 257 2 3 10 3 5" xfId="14680"/>
    <cellStyle name="Standard 257 2 3 10 3 5 2" xfId="41152"/>
    <cellStyle name="Standard 257 2 3 10 3 6" xfId="28653"/>
    <cellStyle name="Standard 257 2 3 10 4" xfId="2917"/>
    <cellStyle name="Standard 257 2 3 10 4 2" xfId="11739"/>
    <cellStyle name="Standard 257 2 3 10 4 2 2" xfId="24975"/>
    <cellStyle name="Standard 257 2 3 10 4 2 2 2" xfId="51447"/>
    <cellStyle name="Standard 257 2 3 10 4 2 3" xfId="38211"/>
    <cellStyle name="Standard 257 2 3 10 4 3" xfId="18358"/>
    <cellStyle name="Standard 257 2 3 10 4 3 2" xfId="44830"/>
    <cellStyle name="Standard 257 2 3 10 4 4" xfId="29389"/>
    <cellStyle name="Standard 257 2 3 10 5" xfId="5122"/>
    <cellStyle name="Standard 257 2 3 10 5 2" xfId="9532"/>
    <cellStyle name="Standard 257 2 3 10 5 2 2" xfId="22768"/>
    <cellStyle name="Standard 257 2 3 10 5 2 2 2" xfId="49240"/>
    <cellStyle name="Standard 257 2 3 10 5 2 3" xfId="36004"/>
    <cellStyle name="Standard 257 2 3 10 5 3" xfId="16151"/>
    <cellStyle name="Standard 257 2 3 10 5 3 2" xfId="42623"/>
    <cellStyle name="Standard 257 2 3 10 5 4" xfId="31594"/>
    <cellStyle name="Standard 257 2 3 10 6" xfId="7327"/>
    <cellStyle name="Standard 257 2 3 10 6 2" xfId="20563"/>
    <cellStyle name="Standard 257 2 3 10 6 2 2" xfId="47035"/>
    <cellStyle name="Standard 257 2 3 10 6 3" xfId="33799"/>
    <cellStyle name="Standard 257 2 3 10 7" xfId="13946"/>
    <cellStyle name="Standard 257 2 3 10 7 2" xfId="40418"/>
    <cellStyle name="Standard 257 2 3 10 8" xfId="27182"/>
    <cellStyle name="Standard 257 2 3 11" xfId="1078"/>
    <cellStyle name="Standard 257 2 3 11 2" xfId="4021"/>
    <cellStyle name="Standard 257 2 3 11 2 2" xfId="12843"/>
    <cellStyle name="Standard 257 2 3 11 2 2 2" xfId="26079"/>
    <cellStyle name="Standard 257 2 3 11 2 2 2 2" xfId="52551"/>
    <cellStyle name="Standard 257 2 3 11 2 2 3" xfId="39315"/>
    <cellStyle name="Standard 257 2 3 11 2 3" xfId="19462"/>
    <cellStyle name="Standard 257 2 3 11 2 3 2" xfId="45934"/>
    <cellStyle name="Standard 257 2 3 11 2 4" xfId="30493"/>
    <cellStyle name="Standard 257 2 3 11 3" xfId="5492"/>
    <cellStyle name="Standard 257 2 3 11 3 2" xfId="9902"/>
    <cellStyle name="Standard 257 2 3 11 3 2 2" xfId="23138"/>
    <cellStyle name="Standard 257 2 3 11 3 2 2 2" xfId="49610"/>
    <cellStyle name="Standard 257 2 3 11 3 2 3" xfId="36374"/>
    <cellStyle name="Standard 257 2 3 11 3 3" xfId="16521"/>
    <cellStyle name="Standard 257 2 3 11 3 3 2" xfId="42993"/>
    <cellStyle name="Standard 257 2 3 11 3 4" xfId="31964"/>
    <cellStyle name="Standard 257 2 3 11 4" xfId="8431"/>
    <cellStyle name="Standard 257 2 3 11 4 2" xfId="21667"/>
    <cellStyle name="Standard 257 2 3 11 4 2 2" xfId="48139"/>
    <cellStyle name="Standard 257 2 3 11 4 3" xfId="34903"/>
    <cellStyle name="Standard 257 2 3 11 5" xfId="15050"/>
    <cellStyle name="Standard 257 2 3 11 5 2" xfId="41522"/>
    <cellStyle name="Standard 257 2 3 11 6" xfId="27552"/>
    <cellStyle name="Standard 257 2 3 12" xfId="1814"/>
    <cellStyle name="Standard 257 2 3 12 2" xfId="3285"/>
    <cellStyle name="Standard 257 2 3 12 2 2" xfId="12107"/>
    <cellStyle name="Standard 257 2 3 12 2 2 2" xfId="25343"/>
    <cellStyle name="Standard 257 2 3 12 2 2 2 2" xfId="51815"/>
    <cellStyle name="Standard 257 2 3 12 2 2 3" xfId="38579"/>
    <cellStyle name="Standard 257 2 3 12 2 3" xfId="18726"/>
    <cellStyle name="Standard 257 2 3 12 2 3 2" xfId="45198"/>
    <cellStyle name="Standard 257 2 3 12 2 4" xfId="29757"/>
    <cellStyle name="Standard 257 2 3 12 3" xfId="6227"/>
    <cellStyle name="Standard 257 2 3 12 3 2" xfId="10637"/>
    <cellStyle name="Standard 257 2 3 12 3 2 2" xfId="23873"/>
    <cellStyle name="Standard 257 2 3 12 3 2 2 2" xfId="50345"/>
    <cellStyle name="Standard 257 2 3 12 3 2 3" xfId="37109"/>
    <cellStyle name="Standard 257 2 3 12 3 3" xfId="17256"/>
    <cellStyle name="Standard 257 2 3 12 3 3 2" xfId="43728"/>
    <cellStyle name="Standard 257 2 3 12 3 4" xfId="32699"/>
    <cellStyle name="Standard 257 2 3 12 4" xfId="7695"/>
    <cellStyle name="Standard 257 2 3 12 4 2" xfId="20931"/>
    <cellStyle name="Standard 257 2 3 12 4 2 2" xfId="47403"/>
    <cellStyle name="Standard 257 2 3 12 4 3" xfId="34167"/>
    <cellStyle name="Standard 257 2 3 12 5" xfId="14314"/>
    <cellStyle name="Standard 257 2 3 12 5 2" xfId="40786"/>
    <cellStyle name="Standard 257 2 3 12 6" xfId="28287"/>
    <cellStyle name="Standard 257 2 3 13" xfId="2551"/>
    <cellStyle name="Standard 257 2 3 13 2" xfId="11373"/>
    <cellStyle name="Standard 257 2 3 13 2 2" xfId="24609"/>
    <cellStyle name="Standard 257 2 3 13 2 2 2" xfId="51081"/>
    <cellStyle name="Standard 257 2 3 13 2 3" xfId="37845"/>
    <cellStyle name="Standard 257 2 3 13 3" xfId="17992"/>
    <cellStyle name="Standard 257 2 3 13 3 2" xfId="44464"/>
    <cellStyle name="Standard 257 2 3 13 4" xfId="29023"/>
    <cellStyle name="Standard 257 2 3 14" xfId="4756"/>
    <cellStyle name="Standard 257 2 3 14 2" xfId="9166"/>
    <cellStyle name="Standard 257 2 3 14 2 2" xfId="22402"/>
    <cellStyle name="Standard 257 2 3 14 2 2 2" xfId="48874"/>
    <cellStyle name="Standard 257 2 3 14 2 3" xfId="35638"/>
    <cellStyle name="Standard 257 2 3 14 3" xfId="15785"/>
    <cellStyle name="Standard 257 2 3 14 3 2" xfId="42257"/>
    <cellStyle name="Standard 257 2 3 14 4" xfId="31228"/>
    <cellStyle name="Standard 257 2 3 15" xfId="6961"/>
    <cellStyle name="Standard 257 2 3 15 2" xfId="20197"/>
    <cellStyle name="Standard 257 2 3 15 2 2" xfId="46669"/>
    <cellStyle name="Standard 257 2 3 15 3" xfId="33433"/>
    <cellStyle name="Standard 257 2 3 16" xfId="13580"/>
    <cellStyle name="Standard 257 2 3 16 2" xfId="40052"/>
    <cellStyle name="Standard 257 2 3 17" xfId="26816"/>
    <cellStyle name="Standard 257 2 3 2" xfId="310"/>
    <cellStyle name="Standard 257 2 3 2 10" xfId="4782"/>
    <cellStyle name="Standard 257 2 3 2 10 2" xfId="9192"/>
    <cellStyle name="Standard 257 2 3 2 10 2 2" xfId="22428"/>
    <cellStyle name="Standard 257 2 3 2 10 2 2 2" xfId="48900"/>
    <cellStyle name="Standard 257 2 3 2 10 2 3" xfId="35664"/>
    <cellStyle name="Standard 257 2 3 2 10 3" xfId="15811"/>
    <cellStyle name="Standard 257 2 3 2 10 3 2" xfId="42283"/>
    <cellStyle name="Standard 257 2 3 2 10 4" xfId="31254"/>
    <cellStyle name="Standard 257 2 3 2 11" xfId="6987"/>
    <cellStyle name="Standard 257 2 3 2 11 2" xfId="20223"/>
    <cellStyle name="Standard 257 2 3 2 11 2 2" xfId="46695"/>
    <cellStyle name="Standard 257 2 3 2 11 3" xfId="33459"/>
    <cellStyle name="Standard 257 2 3 2 12" xfId="13606"/>
    <cellStyle name="Standard 257 2 3 2 12 2" xfId="40078"/>
    <cellStyle name="Standard 257 2 3 2 13" xfId="26842"/>
    <cellStyle name="Standard 257 2 3 2 2" xfId="360"/>
    <cellStyle name="Standard 257 2 3 2 2 10" xfId="13646"/>
    <cellStyle name="Standard 257 2 3 2 2 10 2" xfId="40118"/>
    <cellStyle name="Standard 257 2 3 2 2 11" xfId="26882"/>
    <cellStyle name="Standard 257 2 3 2 2 2" xfId="448"/>
    <cellStyle name="Standard 257 2 3 2 2 2 10" xfId="26963"/>
    <cellStyle name="Standard 257 2 3 2 2 2 2" xfId="624"/>
    <cellStyle name="Standard 257 2 3 2 2 2 2 2" xfId="1013"/>
    <cellStyle name="Standard 257 2 3 2 2 2 2 2 2" xfId="1762"/>
    <cellStyle name="Standard 257 2 3 2 2 2 2 2 2 2" xfId="4705"/>
    <cellStyle name="Standard 257 2 3 2 2 2 2 2 2 2 2" xfId="13527"/>
    <cellStyle name="Standard 257 2 3 2 2 2 2 2 2 2 2 2" xfId="26763"/>
    <cellStyle name="Standard 257 2 3 2 2 2 2 2 2 2 2 2 2" xfId="53235"/>
    <cellStyle name="Standard 257 2 3 2 2 2 2 2 2 2 2 3" xfId="39999"/>
    <cellStyle name="Standard 257 2 3 2 2 2 2 2 2 2 3" xfId="20146"/>
    <cellStyle name="Standard 257 2 3 2 2 2 2 2 2 2 3 2" xfId="46618"/>
    <cellStyle name="Standard 257 2 3 2 2 2 2 2 2 2 4" xfId="31177"/>
    <cellStyle name="Standard 257 2 3 2 2 2 2 2 2 3" xfId="6176"/>
    <cellStyle name="Standard 257 2 3 2 2 2 2 2 2 3 2" xfId="10586"/>
    <cellStyle name="Standard 257 2 3 2 2 2 2 2 2 3 2 2" xfId="23822"/>
    <cellStyle name="Standard 257 2 3 2 2 2 2 2 2 3 2 2 2" xfId="50294"/>
    <cellStyle name="Standard 257 2 3 2 2 2 2 2 2 3 2 3" xfId="37058"/>
    <cellStyle name="Standard 257 2 3 2 2 2 2 2 2 3 3" xfId="17205"/>
    <cellStyle name="Standard 257 2 3 2 2 2 2 2 2 3 3 2" xfId="43677"/>
    <cellStyle name="Standard 257 2 3 2 2 2 2 2 2 3 4" xfId="32648"/>
    <cellStyle name="Standard 257 2 3 2 2 2 2 2 2 4" xfId="9115"/>
    <cellStyle name="Standard 257 2 3 2 2 2 2 2 2 4 2" xfId="22351"/>
    <cellStyle name="Standard 257 2 3 2 2 2 2 2 2 4 2 2" xfId="48823"/>
    <cellStyle name="Standard 257 2 3 2 2 2 2 2 2 4 3" xfId="35587"/>
    <cellStyle name="Standard 257 2 3 2 2 2 2 2 2 5" xfId="15734"/>
    <cellStyle name="Standard 257 2 3 2 2 2 2 2 2 5 2" xfId="42206"/>
    <cellStyle name="Standard 257 2 3 2 2 2 2 2 2 6" xfId="28236"/>
    <cellStyle name="Standard 257 2 3 2 2 2 2 2 3" xfId="2498"/>
    <cellStyle name="Standard 257 2 3 2 2 2 2 2 3 2" xfId="3969"/>
    <cellStyle name="Standard 257 2 3 2 2 2 2 2 3 2 2" xfId="12791"/>
    <cellStyle name="Standard 257 2 3 2 2 2 2 2 3 2 2 2" xfId="26027"/>
    <cellStyle name="Standard 257 2 3 2 2 2 2 2 3 2 2 2 2" xfId="52499"/>
    <cellStyle name="Standard 257 2 3 2 2 2 2 2 3 2 2 3" xfId="39263"/>
    <cellStyle name="Standard 257 2 3 2 2 2 2 2 3 2 3" xfId="19410"/>
    <cellStyle name="Standard 257 2 3 2 2 2 2 2 3 2 3 2" xfId="45882"/>
    <cellStyle name="Standard 257 2 3 2 2 2 2 2 3 2 4" xfId="30441"/>
    <cellStyle name="Standard 257 2 3 2 2 2 2 2 3 3" xfId="6911"/>
    <cellStyle name="Standard 257 2 3 2 2 2 2 2 3 3 2" xfId="11321"/>
    <cellStyle name="Standard 257 2 3 2 2 2 2 2 3 3 2 2" xfId="24557"/>
    <cellStyle name="Standard 257 2 3 2 2 2 2 2 3 3 2 2 2" xfId="51029"/>
    <cellStyle name="Standard 257 2 3 2 2 2 2 2 3 3 2 3" xfId="37793"/>
    <cellStyle name="Standard 257 2 3 2 2 2 2 2 3 3 3" xfId="17940"/>
    <cellStyle name="Standard 257 2 3 2 2 2 2 2 3 3 3 2" xfId="44412"/>
    <cellStyle name="Standard 257 2 3 2 2 2 2 2 3 3 4" xfId="33383"/>
    <cellStyle name="Standard 257 2 3 2 2 2 2 2 3 4" xfId="8379"/>
    <cellStyle name="Standard 257 2 3 2 2 2 2 2 3 4 2" xfId="21615"/>
    <cellStyle name="Standard 257 2 3 2 2 2 2 2 3 4 2 2" xfId="48087"/>
    <cellStyle name="Standard 257 2 3 2 2 2 2 2 3 4 3" xfId="34851"/>
    <cellStyle name="Standard 257 2 3 2 2 2 2 2 3 5" xfId="14998"/>
    <cellStyle name="Standard 257 2 3 2 2 2 2 2 3 5 2" xfId="41470"/>
    <cellStyle name="Standard 257 2 3 2 2 2 2 2 3 6" xfId="28971"/>
    <cellStyle name="Standard 257 2 3 2 2 2 2 2 4" xfId="3235"/>
    <cellStyle name="Standard 257 2 3 2 2 2 2 2 4 2" xfId="12057"/>
    <cellStyle name="Standard 257 2 3 2 2 2 2 2 4 2 2" xfId="25293"/>
    <cellStyle name="Standard 257 2 3 2 2 2 2 2 4 2 2 2" xfId="51765"/>
    <cellStyle name="Standard 257 2 3 2 2 2 2 2 4 2 3" xfId="38529"/>
    <cellStyle name="Standard 257 2 3 2 2 2 2 2 4 3" xfId="18676"/>
    <cellStyle name="Standard 257 2 3 2 2 2 2 2 4 3 2" xfId="45148"/>
    <cellStyle name="Standard 257 2 3 2 2 2 2 2 4 4" xfId="29707"/>
    <cellStyle name="Standard 257 2 3 2 2 2 2 2 5" xfId="5440"/>
    <cellStyle name="Standard 257 2 3 2 2 2 2 2 5 2" xfId="9850"/>
    <cellStyle name="Standard 257 2 3 2 2 2 2 2 5 2 2" xfId="23086"/>
    <cellStyle name="Standard 257 2 3 2 2 2 2 2 5 2 2 2" xfId="49558"/>
    <cellStyle name="Standard 257 2 3 2 2 2 2 2 5 2 3" xfId="36322"/>
    <cellStyle name="Standard 257 2 3 2 2 2 2 2 5 3" xfId="16469"/>
    <cellStyle name="Standard 257 2 3 2 2 2 2 2 5 3 2" xfId="42941"/>
    <cellStyle name="Standard 257 2 3 2 2 2 2 2 5 4" xfId="31912"/>
    <cellStyle name="Standard 257 2 3 2 2 2 2 2 6" xfId="7645"/>
    <cellStyle name="Standard 257 2 3 2 2 2 2 2 6 2" xfId="20881"/>
    <cellStyle name="Standard 257 2 3 2 2 2 2 2 6 2 2" xfId="47353"/>
    <cellStyle name="Standard 257 2 3 2 2 2 2 2 6 3" xfId="34117"/>
    <cellStyle name="Standard 257 2 3 2 2 2 2 2 7" xfId="14264"/>
    <cellStyle name="Standard 257 2 3 2 2 2 2 2 7 2" xfId="40736"/>
    <cellStyle name="Standard 257 2 3 2 2 2 2 2 8" xfId="27500"/>
    <cellStyle name="Standard 257 2 3 2 2 2 2 3" xfId="1396"/>
    <cellStyle name="Standard 257 2 3 2 2 2 2 3 2" xfId="4339"/>
    <cellStyle name="Standard 257 2 3 2 2 2 2 3 2 2" xfId="13161"/>
    <cellStyle name="Standard 257 2 3 2 2 2 2 3 2 2 2" xfId="26397"/>
    <cellStyle name="Standard 257 2 3 2 2 2 2 3 2 2 2 2" xfId="52869"/>
    <cellStyle name="Standard 257 2 3 2 2 2 2 3 2 2 3" xfId="39633"/>
    <cellStyle name="Standard 257 2 3 2 2 2 2 3 2 3" xfId="19780"/>
    <cellStyle name="Standard 257 2 3 2 2 2 2 3 2 3 2" xfId="46252"/>
    <cellStyle name="Standard 257 2 3 2 2 2 2 3 2 4" xfId="30811"/>
    <cellStyle name="Standard 257 2 3 2 2 2 2 3 3" xfId="5810"/>
    <cellStyle name="Standard 257 2 3 2 2 2 2 3 3 2" xfId="10220"/>
    <cellStyle name="Standard 257 2 3 2 2 2 2 3 3 2 2" xfId="23456"/>
    <cellStyle name="Standard 257 2 3 2 2 2 2 3 3 2 2 2" xfId="49928"/>
    <cellStyle name="Standard 257 2 3 2 2 2 2 3 3 2 3" xfId="36692"/>
    <cellStyle name="Standard 257 2 3 2 2 2 2 3 3 3" xfId="16839"/>
    <cellStyle name="Standard 257 2 3 2 2 2 2 3 3 3 2" xfId="43311"/>
    <cellStyle name="Standard 257 2 3 2 2 2 2 3 3 4" xfId="32282"/>
    <cellStyle name="Standard 257 2 3 2 2 2 2 3 4" xfId="8749"/>
    <cellStyle name="Standard 257 2 3 2 2 2 2 3 4 2" xfId="21985"/>
    <cellStyle name="Standard 257 2 3 2 2 2 2 3 4 2 2" xfId="48457"/>
    <cellStyle name="Standard 257 2 3 2 2 2 2 3 4 3" xfId="35221"/>
    <cellStyle name="Standard 257 2 3 2 2 2 2 3 5" xfId="15368"/>
    <cellStyle name="Standard 257 2 3 2 2 2 2 3 5 2" xfId="41840"/>
    <cellStyle name="Standard 257 2 3 2 2 2 2 3 6" xfId="27870"/>
    <cellStyle name="Standard 257 2 3 2 2 2 2 4" xfId="2132"/>
    <cellStyle name="Standard 257 2 3 2 2 2 2 4 2" xfId="3603"/>
    <cellStyle name="Standard 257 2 3 2 2 2 2 4 2 2" xfId="12425"/>
    <cellStyle name="Standard 257 2 3 2 2 2 2 4 2 2 2" xfId="25661"/>
    <cellStyle name="Standard 257 2 3 2 2 2 2 4 2 2 2 2" xfId="52133"/>
    <cellStyle name="Standard 257 2 3 2 2 2 2 4 2 2 3" xfId="38897"/>
    <cellStyle name="Standard 257 2 3 2 2 2 2 4 2 3" xfId="19044"/>
    <cellStyle name="Standard 257 2 3 2 2 2 2 4 2 3 2" xfId="45516"/>
    <cellStyle name="Standard 257 2 3 2 2 2 2 4 2 4" xfId="30075"/>
    <cellStyle name="Standard 257 2 3 2 2 2 2 4 3" xfId="6545"/>
    <cellStyle name="Standard 257 2 3 2 2 2 2 4 3 2" xfId="10955"/>
    <cellStyle name="Standard 257 2 3 2 2 2 2 4 3 2 2" xfId="24191"/>
    <cellStyle name="Standard 257 2 3 2 2 2 2 4 3 2 2 2" xfId="50663"/>
    <cellStyle name="Standard 257 2 3 2 2 2 2 4 3 2 3" xfId="37427"/>
    <cellStyle name="Standard 257 2 3 2 2 2 2 4 3 3" xfId="17574"/>
    <cellStyle name="Standard 257 2 3 2 2 2 2 4 3 3 2" xfId="44046"/>
    <cellStyle name="Standard 257 2 3 2 2 2 2 4 3 4" xfId="33017"/>
    <cellStyle name="Standard 257 2 3 2 2 2 2 4 4" xfId="8013"/>
    <cellStyle name="Standard 257 2 3 2 2 2 2 4 4 2" xfId="21249"/>
    <cellStyle name="Standard 257 2 3 2 2 2 2 4 4 2 2" xfId="47721"/>
    <cellStyle name="Standard 257 2 3 2 2 2 2 4 4 3" xfId="34485"/>
    <cellStyle name="Standard 257 2 3 2 2 2 2 4 5" xfId="14632"/>
    <cellStyle name="Standard 257 2 3 2 2 2 2 4 5 2" xfId="41104"/>
    <cellStyle name="Standard 257 2 3 2 2 2 2 4 6" xfId="28605"/>
    <cellStyle name="Standard 257 2 3 2 2 2 2 5" xfId="2869"/>
    <cellStyle name="Standard 257 2 3 2 2 2 2 5 2" xfId="11691"/>
    <cellStyle name="Standard 257 2 3 2 2 2 2 5 2 2" xfId="24927"/>
    <cellStyle name="Standard 257 2 3 2 2 2 2 5 2 2 2" xfId="51399"/>
    <cellStyle name="Standard 257 2 3 2 2 2 2 5 2 3" xfId="38163"/>
    <cellStyle name="Standard 257 2 3 2 2 2 2 5 3" xfId="18310"/>
    <cellStyle name="Standard 257 2 3 2 2 2 2 5 3 2" xfId="44782"/>
    <cellStyle name="Standard 257 2 3 2 2 2 2 5 4" xfId="29341"/>
    <cellStyle name="Standard 257 2 3 2 2 2 2 6" xfId="5074"/>
    <cellStyle name="Standard 257 2 3 2 2 2 2 6 2" xfId="9484"/>
    <cellStyle name="Standard 257 2 3 2 2 2 2 6 2 2" xfId="22720"/>
    <cellStyle name="Standard 257 2 3 2 2 2 2 6 2 2 2" xfId="49192"/>
    <cellStyle name="Standard 257 2 3 2 2 2 2 6 2 3" xfId="35956"/>
    <cellStyle name="Standard 257 2 3 2 2 2 2 6 3" xfId="16103"/>
    <cellStyle name="Standard 257 2 3 2 2 2 2 6 3 2" xfId="42575"/>
    <cellStyle name="Standard 257 2 3 2 2 2 2 6 4" xfId="31546"/>
    <cellStyle name="Standard 257 2 3 2 2 2 2 7" xfId="7279"/>
    <cellStyle name="Standard 257 2 3 2 2 2 2 7 2" xfId="20515"/>
    <cellStyle name="Standard 257 2 3 2 2 2 2 7 2 2" xfId="46987"/>
    <cellStyle name="Standard 257 2 3 2 2 2 2 7 3" xfId="33751"/>
    <cellStyle name="Standard 257 2 3 2 2 2 2 8" xfId="13898"/>
    <cellStyle name="Standard 257 2 3 2 2 2 2 8 2" xfId="40370"/>
    <cellStyle name="Standard 257 2 3 2 2 2 2 9" xfId="27134"/>
    <cellStyle name="Standard 257 2 3 2 2 2 3" xfId="841"/>
    <cellStyle name="Standard 257 2 3 2 2 2 3 2" xfId="1591"/>
    <cellStyle name="Standard 257 2 3 2 2 2 3 2 2" xfId="4534"/>
    <cellStyle name="Standard 257 2 3 2 2 2 3 2 2 2" xfId="13356"/>
    <cellStyle name="Standard 257 2 3 2 2 2 3 2 2 2 2" xfId="26592"/>
    <cellStyle name="Standard 257 2 3 2 2 2 3 2 2 2 2 2" xfId="53064"/>
    <cellStyle name="Standard 257 2 3 2 2 2 3 2 2 2 3" xfId="39828"/>
    <cellStyle name="Standard 257 2 3 2 2 2 3 2 2 3" xfId="19975"/>
    <cellStyle name="Standard 257 2 3 2 2 2 3 2 2 3 2" xfId="46447"/>
    <cellStyle name="Standard 257 2 3 2 2 2 3 2 2 4" xfId="31006"/>
    <cellStyle name="Standard 257 2 3 2 2 2 3 2 3" xfId="6005"/>
    <cellStyle name="Standard 257 2 3 2 2 2 3 2 3 2" xfId="10415"/>
    <cellStyle name="Standard 257 2 3 2 2 2 3 2 3 2 2" xfId="23651"/>
    <cellStyle name="Standard 257 2 3 2 2 2 3 2 3 2 2 2" xfId="50123"/>
    <cellStyle name="Standard 257 2 3 2 2 2 3 2 3 2 3" xfId="36887"/>
    <cellStyle name="Standard 257 2 3 2 2 2 3 2 3 3" xfId="17034"/>
    <cellStyle name="Standard 257 2 3 2 2 2 3 2 3 3 2" xfId="43506"/>
    <cellStyle name="Standard 257 2 3 2 2 2 3 2 3 4" xfId="32477"/>
    <cellStyle name="Standard 257 2 3 2 2 2 3 2 4" xfId="8944"/>
    <cellStyle name="Standard 257 2 3 2 2 2 3 2 4 2" xfId="22180"/>
    <cellStyle name="Standard 257 2 3 2 2 2 3 2 4 2 2" xfId="48652"/>
    <cellStyle name="Standard 257 2 3 2 2 2 3 2 4 3" xfId="35416"/>
    <cellStyle name="Standard 257 2 3 2 2 2 3 2 5" xfId="15563"/>
    <cellStyle name="Standard 257 2 3 2 2 2 3 2 5 2" xfId="42035"/>
    <cellStyle name="Standard 257 2 3 2 2 2 3 2 6" xfId="28065"/>
    <cellStyle name="Standard 257 2 3 2 2 2 3 3" xfId="2327"/>
    <cellStyle name="Standard 257 2 3 2 2 2 3 3 2" xfId="3798"/>
    <cellStyle name="Standard 257 2 3 2 2 2 3 3 2 2" xfId="12620"/>
    <cellStyle name="Standard 257 2 3 2 2 2 3 3 2 2 2" xfId="25856"/>
    <cellStyle name="Standard 257 2 3 2 2 2 3 3 2 2 2 2" xfId="52328"/>
    <cellStyle name="Standard 257 2 3 2 2 2 3 3 2 2 3" xfId="39092"/>
    <cellStyle name="Standard 257 2 3 2 2 2 3 3 2 3" xfId="19239"/>
    <cellStyle name="Standard 257 2 3 2 2 2 3 3 2 3 2" xfId="45711"/>
    <cellStyle name="Standard 257 2 3 2 2 2 3 3 2 4" xfId="30270"/>
    <cellStyle name="Standard 257 2 3 2 2 2 3 3 3" xfId="6740"/>
    <cellStyle name="Standard 257 2 3 2 2 2 3 3 3 2" xfId="11150"/>
    <cellStyle name="Standard 257 2 3 2 2 2 3 3 3 2 2" xfId="24386"/>
    <cellStyle name="Standard 257 2 3 2 2 2 3 3 3 2 2 2" xfId="50858"/>
    <cellStyle name="Standard 257 2 3 2 2 2 3 3 3 2 3" xfId="37622"/>
    <cellStyle name="Standard 257 2 3 2 2 2 3 3 3 3" xfId="17769"/>
    <cellStyle name="Standard 257 2 3 2 2 2 3 3 3 3 2" xfId="44241"/>
    <cellStyle name="Standard 257 2 3 2 2 2 3 3 3 4" xfId="33212"/>
    <cellStyle name="Standard 257 2 3 2 2 2 3 3 4" xfId="8208"/>
    <cellStyle name="Standard 257 2 3 2 2 2 3 3 4 2" xfId="21444"/>
    <cellStyle name="Standard 257 2 3 2 2 2 3 3 4 2 2" xfId="47916"/>
    <cellStyle name="Standard 257 2 3 2 2 2 3 3 4 3" xfId="34680"/>
    <cellStyle name="Standard 257 2 3 2 2 2 3 3 5" xfId="14827"/>
    <cellStyle name="Standard 257 2 3 2 2 2 3 3 5 2" xfId="41299"/>
    <cellStyle name="Standard 257 2 3 2 2 2 3 3 6" xfId="28800"/>
    <cellStyle name="Standard 257 2 3 2 2 2 3 4" xfId="3064"/>
    <cellStyle name="Standard 257 2 3 2 2 2 3 4 2" xfId="11886"/>
    <cellStyle name="Standard 257 2 3 2 2 2 3 4 2 2" xfId="25122"/>
    <cellStyle name="Standard 257 2 3 2 2 2 3 4 2 2 2" xfId="51594"/>
    <cellStyle name="Standard 257 2 3 2 2 2 3 4 2 3" xfId="38358"/>
    <cellStyle name="Standard 257 2 3 2 2 2 3 4 3" xfId="18505"/>
    <cellStyle name="Standard 257 2 3 2 2 2 3 4 3 2" xfId="44977"/>
    <cellStyle name="Standard 257 2 3 2 2 2 3 4 4" xfId="29536"/>
    <cellStyle name="Standard 257 2 3 2 2 2 3 5" xfId="5269"/>
    <cellStyle name="Standard 257 2 3 2 2 2 3 5 2" xfId="9679"/>
    <cellStyle name="Standard 257 2 3 2 2 2 3 5 2 2" xfId="22915"/>
    <cellStyle name="Standard 257 2 3 2 2 2 3 5 2 2 2" xfId="49387"/>
    <cellStyle name="Standard 257 2 3 2 2 2 3 5 2 3" xfId="36151"/>
    <cellStyle name="Standard 257 2 3 2 2 2 3 5 3" xfId="16298"/>
    <cellStyle name="Standard 257 2 3 2 2 2 3 5 3 2" xfId="42770"/>
    <cellStyle name="Standard 257 2 3 2 2 2 3 5 4" xfId="31741"/>
    <cellStyle name="Standard 257 2 3 2 2 2 3 6" xfId="7474"/>
    <cellStyle name="Standard 257 2 3 2 2 2 3 6 2" xfId="20710"/>
    <cellStyle name="Standard 257 2 3 2 2 2 3 6 2 2" xfId="47182"/>
    <cellStyle name="Standard 257 2 3 2 2 2 3 6 3" xfId="33946"/>
    <cellStyle name="Standard 257 2 3 2 2 2 3 7" xfId="14093"/>
    <cellStyle name="Standard 257 2 3 2 2 2 3 7 2" xfId="40565"/>
    <cellStyle name="Standard 257 2 3 2 2 2 3 8" xfId="27329"/>
    <cellStyle name="Standard 257 2 3 2 2 2 4" xfId="1225"/>
    <cellStyle name="Standard 257 2 3 2 2 2 4 2" xfId="4168"/>
    <cellStyle name="Standard 257 2 3 2 2 2 4 2 2" xfId="12990"/>
    <cellStyle name="Standard 257 2 3 2 2 2 4 2 2 2" xfId="26226"/>
    <cellStyle name="Standard 257 2 3 2 2 2 4 2 2 2 2" xfId="52698"/>
    <cellStyle name="Standard 257 2 3 2 2 2 4 2 2 3" xfId="39462"/>
    <cellStyle name="Standard 257 2 3 2 2 2 4 2 3" xfId="19609"/>
    <cellStyle name="Standard 257 2 3 2 2 2 4 2 3 2" xfId="46081"/>
    <cellStyle name="Standard 257 2 3 2 2 2 4 2 4" xfId="30640"/>
    <cellStyle name="Standard 257 2 3 2 2 2 4 3" xfId="5639"/>
    <cellStyle name="Standard 257 2 3 2 2 2 4 3 2" xfId="10049"/>
    <cellStyle name="Standard 257 2 3 2 2 2 4 3 2 2" xfId="23285"/>
    <cellStyle name="Standard 257 2 3 2 2 2 4 3 2 2 2" xfId="49757"/>
    <cellStyle name="Standard 257 2 3 2 2 2 4 3 2 3" xfId="36521"/>
    <cellStyle name="Standard 257 2 3 2 2 2 4 3 3" xfId="16668"/>
    <cellStyle name="Standard 257 2 3 2 2 2 4 3 3 2" xfId="43140"/>
    <cellStyle name="Standard 257 2 3 2 2 2 4 3 4" xfId="32111"/>
    <cellStyle name="Standard 257 2 3 2 2 2 4 4" xfId="8578"/>
    <cellStyle name="Standard 257 2 3 2 2 2 4 4 2" xfId="21814"/>
    <cellStyle name="Standard 257 2 3 2 2 2 4 4 2 2" xfId="48286"/>
    <cellStyle name="Standard 257 2 3 2 2 2 4 4 3" xfId="35050"/>
    <cellStyle name="Standard 257 2 3 2 2 2 4 5" xfId="15197"/>
    <cellStyle name="Standard 257 2 3 2 2 2 4 5 2" xfId="41669"/>
    <cellStyle name="Standard 257 2 3 2 2 2 4 6" xfId="27699"/>
    <cellStyle name="Standard 257 2 3 2 2 2 5" xfId="1961"/>
    <cellStyle name="Standard 257 2 3 2 2 2 5 2" xfId="3432"/>
    <cellStyle name="Standard 257 2 3 2 2 2 5 2 2" xfId="12254"/>
    <cellStyle name="Standard 257 2 3 2 2 2 5 2 2 2" xfId="25490"/>
    <cellStyle name="Standard 257 2 3 2 2 2 5 2 2 2 2" xfId="51962"/>
    <cellStyle name="Standard 257 2 3 2 2 2 5 2 2 3" xfId="38726"/>
    <cellStyle name="Standard 257 2 3 2 2 2 5 2 3" xfId="18873"/>
    <cellStyle name="Standard 257 2 3 2 2 2 5 2 3 2" xfId="45345"/>
    <cellStyle name="Standard 257 2 3 2 2 2 5 2 4" xfId="29904"/>
    <cellStyle name="Standard 257 2 3 2 2 2 5 3" xfId="6374"/>
    <cellStyle name="Standard 257 2 3 2 2 2 5 3 2" xfId="10784"/>
    <cellStyle name="Standard 257 2 3 2 2 2 5 3 2 2" xfId="24020"/>
    <cellStyle name="Standard 257 2 3 2 2 2 5 3 2 2 2" xfId="50492"/>
    <cellStyle name="Standard 257 2 3 2 2 2 5 3 2 3" xfId="37256"/>
    <cellStyle name="Standard 257 2 3 2 2 2 5 3 3" xfId="17403"/>
    <cellStyle name="Standard 257 2 3 2 2 2 5 3 3 2" xfId="43875"/>
    <cellStyle name="Standard 257 2 3 2 2 2 5 3 4" xfId="32846"/>
    <cellStyle name="Standard 257 2 3 2 2 2 5 4" xfId="7842"/>
    <cellStyle name="Standard 257 2 3 2 2 2 5 4 2" xfId="21078"/>
    <cellStyle name="Standard 257 2 3 2 2 2 5 4 2 2" xfId="47550"/>
    <cellStyle name="Standard 257 2 3 2 2 2 5 4 3" xfId="34314"/>
    <cellStyle name="Standard 257 2 3 2 2 2 5 5" xfId="14461"/>
    <cellStyle name="Standard 257 2 3 2 2 2 5 5 2" xfId="40933"/>
    <cellStyle name="Standard 257 2 3 2 2 2 5 6" xfId="28434"/>
    <cellStyle name="Standard 257 2 3 2 2 2 6" xfId="2698"/>
    <cellStyle name="Standard 257 2 3 2 2 2 6 2" xfId="11520"/>
    <cellStyle name="Standard 257 2 3 2 2 2 6 2 2" xfId="24756"/>
    <cellStyle name="Standard 257 2 3 2 2 2 6 2 2 2" xfId="51228"/>
    <cellStyle name="Standard 257 2 3 2 2 2 6 2 3" xfId="37992"/>
    <cellStyle name="Standard 257 2 3 2 2 2 6 3" xfId="18139"/>
    <cellStyle name="Standard 257 2 3 2 2 2 6 3 2" xfId="44611"/>
    <cellStyle name="Standard 257 2 3 2 2 2 6 4" xfId="29170"/>
    <cellStyle name="Standard 257 2 3 2 2 2 7" xfId="4903"/>
    <cellStyle name="Standard 257 2 3 2 2 2 7 2" xfId="9313"/>
    <cellStyle name="Standard 257 2 3 2 2 2 7 2 2" xfId="22549"/>
    <cellStyle name="Standard 257 2 3 2 2 2 7 2 2 2" xfId="49021"/>
    <cellStyle name="Standard 257 2 3 2 2 2 7 2 3" xfId="35785"/>
    <cellStyle name="Standard 257 2 3 2 2 2 7 3" xfId="15932"/>
    <cellStyle name="Standard 257 2 3 2 2 2 7 3 2" xfId="42404"/>
    <cellStyle name="Standard 257 2 3 2 2 2 7 4" xfId="31375"/>
    <cellStyle name="Standard 257 2 3 2 2 2 8" xfId="7108"/>
    <cellStyle name="Standard 257 2 3 2 2 2 8 2" xfId="20344"/>
    <cellStyle name="Standard 257 2 3 2 2 2 8 2 2" xfId="46816"/>
    <cellStyle name="Standard 257 2 3 2 2 2 8 3" xfId="33580"/>
    <cellStyle name="Standard 257 2 3 2 2 2 9" xfId="13727"/>
    <cellStyle name="Standard 257 2 3 2 2 2 9 2" xfId="40199"/>
    <cellStyle name="Standard 257 2 3 2 2 3" xfId="543"/>
    <cellStyle name="Standard 257 2 3 2 2 3 2" xfId="932"/>
    <cellStyle name="Standard 257 2 3 2 2 3 2 2" xfId="1681"/>
    <cellStyle name="Standard 257 2 3 2 2 3 2 2 2" xfId="4624"/>
    <cellStyle name="Standard 257 2 3 2 2 3 2 2 2 2" xfId="13446"/>
    <cellStyle name="Standard 257 2 3 2 2 3 2 2 2 2 2" xfId="26682"/>
    <cellStyle name="Standard 257 2 3 2 2 3 2 2 2 2 2 2" xfId="53154"/>
    <cellStyle name="Standard 257 2 3 2 2 3 2 2 2 2 3" xfId="39918"/>
    <cellStyle name="Standard 257 2 3 2 2 3 2 2 2 3" xfId="20065"/>
    <cellStyle name="Standard 257 2 3 2 2 3 2 2 2 3 2" xfId="46537"/>
    <cellStyle name="Standard 257 2 3 2 2 3 2 2 2 4" xfId="31096"/>
    <cellStyle name="Standard 257 2 3 2 2 3 2 2 3" xfId="6095"/>
    <cellStyle name="Standard 257 2 3 2 2 3 2 2 3 2" xfId="10505"/>
    <cellStyle name="Standard 257 2 3 2 2 3 2 2 3 2 2" xfId="23741"/>
    <cellStyle name="Standard 257 2 3 2 2 3 2 2 3 2 2 2" xfId="50213"/>
    <cellStyle name="Standard 257 2 3 2 2 3 2 2 3 2 3" xfId="36977"/>
    <cellStyle name="Standard 257 2 3 2 2 3 2 2 3 3" xfId="17124"/>
    <cellStyle name="Standard 257 2 3 2 2 3 2 2 3 3 2" xfId="43596"/>
    <cellStyle name="Standard 257 2 3 2 2 3 2 2 3 4" xfId="32567"/>
    <cellStyle name="Standard 257 2 3 2 2 3 2 2 4" xfId="9034"/>
    <cellStyle name="Standard 257 2 3 2 2 3 2 2 4 2" xfId="22270"/>
    <cellStyle name="Standard 257 2 3 2 2 3 2 2 4 2 2" xfId="48742"/>
    <cellStyle name="Standard 257 2 3 2 2 3 2 2 4 3" xfId="35506"/>
    <cellStyle name="Standard 257 2 3 2 2 3 2 2 5" xfId="15653"/>
    <cellStyle name="Standard 257 2 3 2 2 3 2 2 5 2" xfId="42125"/>
    <cellStyle name="Standard 257 2 3 2 2 3 2 2 6" xfId="28155"/>
    <cellStyle name="Standard 257 2 3 2 2 3 2 3" xfId="2417"/>
    <cellStyle name="Standard 257 2 3 2 2 3 2 3 2" xfId="3888"/>
    <cellStyle name="Standard 257 2 3 2 2 3 2 3 2 2" xfId="12710"/>
    <cellStyle name="Standard 257 2 3 2 2 3 2 3 2 2 2" xfId="25946"/>
    <cellStyle name="Standard 257 2 3 2 2 3 2 3 2 2 2 2" xfId="52418"/>
    <cellStyle name="Standard 257 2 3 2 2 3 2 3 2 2 3" xfId="39182"/>
    <cellStyle name="Standard 257 2 3 2 2 3 2 3 2 3" xfId="19329"/>
    <cellStyle name="Standard 257 2 3 2 2 3 2 3 2 3 2" xfId="45801"/>
    <cellStyle name="Standard 257 2 3 2 2 3 2 3 2 4" xfId="30360"/>
    <cellStyle name="Standard 257 2 3 2 2 3 2 3 3" xfId="6830"/>
    <cellStyle name="Standard 257 2 3 2 2 3 2 3 3 2" xfId="11240"/>
    <cellStyle name="Standard 257 2 3 2 2 3 2 3 3 2 2" xfId="24476"/>
    <cellStyle name="Standard 257 2 3 2 2 3 2 3 3 2 2 2" xfId="50948"/>
    <cellStyle name="Standard 257 2 3 2 2 3 2 3 3 2 3" xfId="37712"/>
    <cellStyle name="Standard 257 2 3 2 2 3 2 3 3 3" xfId="17859"/>
    <cellStyle name="Standard 257 2 3 2 2 3 2 3 3 3 2" xfId="44331"/>
    <cellStyle name="Standard 257 2 3 2 2 3 2 3 3 4" xfId="33302"/>
    <cellStyle name="Standard 257 2 3 2 2 3 2 3 4" xfId="8298"/>
    <cellStyle name="Standard 257 2 3 2 2 3 2 3 4 2" xfId="21534"/>
    <cellStyle name="Standard 257 2 3 2 2 3 2 3 4 2 2" xfId="48006"/>
    <cellStyle name="Standard 257 2 3 2 2 3 2 3 4 3" xfId="34770"/>
    <cellStyle name="Standard 257 2 3 2 2 3 2 3 5" xfId="14917"/>
    <cellStyle name="Standard 257 2 3 2 2 3 2 3 5 2" xfId="41389"/>
    <cellStyle name="Standard 257 2 3 2 2 3 2 3 6" xfId="28890"/>
    <cellStyle name="Standard 257 2 3 2 2 3 2 4" xfId="3154"/>
    <cellStyle name="Standard 257 2 3 2 2 3 2 4 2" xfId="11976"/>
    <cellStyle name="Standard 257 2 3 2 2 3 2 4 2 2" xfId="25212"/>
    <cellStyle name="Standard 257 2 3 2 2 3 2 4 2 2 2" xfId="51684"/>
    <cellStyle name="Standard 257 2 3 2 2 3 2 4 2 3" xfId="38448"/>
    <cellStyle name="Standard 257 2 3 2 2 3 2 4 3" xfId="18595"/>
    <cellStyle name="Standard 257 2 3 2 2 3 2 4 3 2" xfId="45067"/>
    <cellStyle name="Standard 257 2 3 2 2 3 2 4 4" xfId="29626"/>
    <cellStyle name="Standard 257 2 3 2 2 3 2 5" xfId="5359"/>
    <cellStyle name="Standard 257 2 3 2 2 3 2 5 2" xfId="9769"/>
    <cellStyle name="Standard 257 2 3 2 2 3 2 5 2 2" xfId="23005"/>
    <cellStyle name="Standard 257 2 3 2 2 3 2 5 2 2 2" xfId="49477"/>
    <cellStyle name="Standard 257 2 3 2 2 3 2 5 2 3" xfId="36241"/>
    <cellStyle name="Standard 257 2 3 2 2 3 2 5 3" xfId="16388"/>
    <cellStyle name="Standard 257 2 3 2 2 3 2 5 3 2" xfId="42860"/>
    <cellStyle name="Standard 257 2 3 2 2 3 2 5 4" xfId="31831"/>
    <cellStyle name="Standard 257 2 3 2 2 3 2 6" xfId="7564"/>
    <cellStyle name="Standard 257 2 3 2 2 3 2 6 2" xfId="20800"/>
    <cellStyle name="Standard 257 2 3 2 2 3 2 6 2 2" xfId="47272"/>
    <cellStyle name="Standard 257 2 3 2 2 3 2 6 3" xfId="34036"/>
    <cellStyle name="Standard 257 2 3 2 2 3 2 7" xfId="14183"/>
    <cellStyle name="Standard 257 2 3 2 2 3 2 7 2" xfId="40655"/>
    <cellStyle name="Standard 257 2 3 2 2 3 2 8" xfId="27419"/>
    <cellStyle name="Standard 257 2 3 2 2 3 3" xfId="1315"/>
    <cellStyle name="Standard 257 2 3 2 2 3 3 2" xfId="4258"/>
    <cellStyle name="Standard 257 2 3 2 2 3 3 2 2" xfId="13080"/>
    <cellStyle name="Standard 257 2 3 2 2 3 3 2 2 2" xfId="26316"/>
    <cellStyle name="Standard 257 2 3 2 2 3 3 2 2 2 2" xfId="52788"/>
    <cellStyle name="Standard 257 2 3 2 2 3 3 2 2 3" xfId="39552"/>
    <cellStyle name="Standard 257 2 3 2 2 3 3 2 3" xfId="19699"/>
    <cellStyle name="Standard 257 2 3 2 2 3 3 2 3 2" xfId="46171"/>
    <cellStyle name="Standard 257 2 3 2 2 3 3 2 4" xfId="30730"/>
    <cellStyle name="Standard 257 2 3 2 2 3 3 3" xfId="5729"/>
    <cellStyle name="Standard 257 2 3 2 2 3 3 3 2" xfId="10139"/>
    <cellStyle name="Standard 257 2 3 2 2 3 3 3 2 2" xfId="23375"/>
    <cellStyle name="Standard 257 2 3 2 2 3 3 3 2 2 2" xfId="49847"/>
    <cellStyle name="Standard 257 2 3 2 2 3 3 3 2 3" xfId="36611"/>
    <cellStyle name="Standard 257 2 3 2 2 3 3 3 3" xfId="16758"/>
    <cellStyle name="Standard 257 2 3 2 2 3 3 3 3 2" xfId="43230"/>
    <cellStyle name="Standard 257 2 3 2 2 3 3 3 4" xfId="32201"/>
    <cellStyle name="Standard 257 2 3 2 2 3 3 4" xfId="8668"/>
    <cellStyle name="Standard 257 2 3 2 2 3 3 4 2" xfId="21904"/>
    <cellStyle name="Standard 257 2 3 2 2 3 3 4 2 2" xfId="48376"/>
    <cellStyle name="Standard 257 2 3 2 2 3 3 4 3" xfId="35140"/>
    <cellStyle name="Standard 257 2 3 2 2 3 3 5" xfId="15287"/>
    <cellStyle name="Standard 257 2 3 2 2 3 3 5 2" xfId="41759"/>
    <cellStyle name="Standard 257 2 3 2 2 3 3 6" xfId="27789"/>
    <cellStyle name="Standard 257 2 3 2 2 3 4" xfId="2051"/>
    <cellStyle name="Standard 257 2 3 2 2 3 4 2" xfId="3522"/>
    <cellStyle name="Standard 257 2 3 2 2 3 4 2 2" xfId="12344"/>
    <cellStyle name="Standard 257 2 3 2 2 3 4 2 2 2" xfId="25580"/>
    <cellStyle name="Standard 257 2 3 2 2 3 4 2 2 2 2" xfId="52052"/>
    <cellStyle name="Standard 257 2 3 2 2 3 4 2 2 3" xfId="38816"/>
    <cellStyle name="Standard 257 2 3 2 2 3 4 2 3" xfId="18963"/>
    <cellStyle name="Standard 257 2 3 2 2 3 4 2 3 2" xfId="45435"/>
    <cellStyle name="Standard 257 2 3 2 2 3 4 2 4" xfId="29994"/>
    <cellStyle name="Standard 257 2 3 2 2 3 4 3" xfId="6464"/>
    <cellStyle name="Standard 257 2 3 2 2 3 4 3 2" xfId="10874"/>
    <cellStyle name="Standard 257 2 3 2 2 3 4 3 2 2" xfId="24110"/>
    <cellStyle name="Standard 257 2 3 2 2 3 4 3 2 2 2" xfId="50582"/>
    <cellStyle name="Standard 257 2 3 2 2 3 4 3 2 3" xfId="37346"/>
    <cellStyle name="Standard 257 2 3 2 2 3 4 3 3" xfId="17493"/>
    <cellStyle name="Standard 257 2 3 2 2 3 4 3 3 2" xfId="43965"/>
    <cellStyle name="Standard 257 2 3 2 2 3 4 3 4" xfId="32936"/>
    <cellStyle name="Standard 257 2 3 2 2 3 4 4" xfId="7932"/>
    <cellStyle name="Standard 257 2 3 2 2 3 4 4 2" xfId="21168"/>
    <cellStyle name="Standard 257 2 3 2 2 3 4 4 2 2" xfId="47640"/>
    <cellStyle name="Standard 257 2 3 2 2 3 4 4 3" xfId="34404"/>
    <cellStyle name="Standard 257 2 3 2 2 3 4 5" xfId="14551"/>
    <cellStyle name="Standard 257 2 3 2 2 3 4 5 2" xfId="41023"/>
    <cellStyle name="Standard 257 2 3 2 2 3 4 6" xfId="28524"/>
    <cellStyle name="Standard 257 2 3 2 2 3 5" xfId="2788"/>
    <cellStyle name="Standard 257 2 3 2 2 3 5 2" xfId="11610"/>
    <cellStyle name="Standard 257 2 3 2 2 3 5 2 2" xfId="24846"/>
    <cellStyle name="Standard 257 2 3 2 2 3 5 2 2 2" xfId="51318"/>
    <cellStyle name="Standard 257 2 3 2 2 3 5 2 3" xfId="38082"/>
    <cellStyle name="Standard 257 2 3 2 2 3 5 3" xfId="18229"/>
    <cellStyle name="Standard 257 2 3 2 2 3 5 3 2" xfId="44701"/>
    <cellStyle name="Standard 257 2 3 2 2 3 5 4" xfId="29260"/>
    <cellStyle name="Standard 257 2 3 2 2 3 6" xfId="4993"/>
    <cellStyle name="Standard 257 2 3 2 2 3 6 2" xfId="9403"/>
    <cellStyle name="Standard 257 2 3 2 2 3 6 2 2" xfId="22639"/>
    <cellStyle name="Standard 257 2 3 2 2 3 6 2 2 2" xfId="49111"/>
    <cellStyle name="Standard 257 2 3 2 2 3 6 2 3" xfId="35875"/>
    <cellStyle name="Standard 257 2 3 2 2 3 6 3" xfId="16022"/>
    <cellStyle name="Standard 257 2 3 2 2 3 6 3 2" xfId="42494"/>
    <cellStyle name="Standard 257 2 3 2 2 3 6 4" xfId="31465"/>
    <cellStyle name="Standard 257 2 3 2 2 3 7" xfId="7198"/>
    <cellStyle name="Standard 257 2 3 2 2 3 7 2" xfId="20434"/>
    <cellStyle name="Standard 257 2 3 2 2 3 7 2 2" xfId="46906"/>
    <cellStyle name="Standard 257 2 3 2 2 3 7 3" xfId="33670"/>
    <cellStyle name="Standard 257 2 3 2 2 3 8" xfId="13817"/>
    <cellStyle name="Standard 257 2 3 2 2 3 8 2" xfId="40289"/>
    <cellStyle name="Standard 257 2 3 2 2 3 9" xfId="27053"/>
    <cellStyle name="Standard 257 2 3 2 2 4" xfId="760"/>
    <cellStyle name="Standard 257 2 3 2 2 4 2" xfId="1510"/>
    <cellStyle name="Standard 257 2 3 2 2 4 2 2" xfId="4453"/>
    <cellStyle name="Standard 257 2 3 2 2 4 2 2 2" xfId="13275"/>
    <cellStyle name="Standard 257 2 3 2 2 4 2 2 2 2" xfId="26511"/>
    <cellStyle name="Standard 257 2 3 2 2 4 2 2 2 2 2" xfId="52983"/>
    <cellStyle name="Standard 257 2 3 2 2 4 2 2 2 3" xfId="39747"/>
    <cellStyle name="Standard 257 2 3 2 2 4 2 2 3" xfId="19894"/>
    <cellStyle name="Standard 257 2 3 2 2 4 2 2 3 2" xfId="46366"/>
    <cellStyle name="Standard 257 2 3 2 2 4 2 2 4" xfId="30925"/>
    <cellStyle name="Standard 257 2 3 2 2 4 2 3" xfId="5924"/>
    <cellStyle name="Standard 257 2 3 2 2 4 2 3 2" xfId="10334"/>
    <cellStyle name="Standard 257 2 3 2 2 4 2 3 2 2" xfId="23570"/>
    <cellStyle name="Standard 257 2 3 2 2 4 2 3 2 2 2" xfId="50042"/>
    <cellStyle name="Standard 257 2 3 2 2 4 2 3 2 3" xfId="36806"/>
    <cellStyle name="Standard 257 2 3 2 2 4 2 3 3" xfId="16953"/>
    <cellStyle name="Standard 257 2 3 2 2 4 2 3 3 2" xfId="43425"/>
    <cellStyle name="Standard 257 2 3 2 2 4 2 3 4" xfId="32396"/>
    <cellStyle name="Standard 257 2 3 2 2 4 2 4" xfId="8863"/>
    <cellStyle name="Standard 257 2 3 2 2 4 2 4 2" xfId="22099"/>
    <cellStyle name="Standard 257 2 3 2 2 4 2 4 2 2" xfId="48571"/>
    <cellStyle name="Standard 257 2 3 2 2 4 2 4 3" xfId="35335"/>
    <cellStyle name="Standard 257 2 3 2 2 4 2 5" xfId="15482"/>
    <cellStyle name="Standard 257 2 3 2 2 4 2 5 2" xfId="41954"/>
    <cellStyle name="Standard 257 2 3 2 2 4 2 6" xfId="27984"/>
    <cellStyle name="Standard 257 2 3 2 2 4 3" xfId="2246"/>
    <cellStyle name="Standard 257 2 3 2 2 4 3 2" xfId="3717"/>
    <cellStyle name="Standard 257 2 3 2 2 4 3 2 2" xfId="12539"/>
    <cellStyle name="Standard 257 2 3 2 2 4 3 2 2 2" xfId="25775"/>
    <cellStyle name="Standard 257 2 3 2 2 4 3 2 2 2 2" xfId="52247"/>
    <cellStyle name="Standard 257 2 3 2 2 4 3 2 2 3" xfId="39011"/>
    <cellStyle name="Standard 257 2 3 2 2 4 3 2 3" xfId="19158"/>
    <cellStyle name="Standard 257 2 3 2 2 4 3 2 3 2" xfId="45630"/>
    <cellStyle name="Standard 257 2 3 2 2 4 3 2 4" xfId="30189"/>
    <cellStyle name="Standard 257 2 3 2 2 4 3 3" xfId="6659"/>
    <cellStyle name="Standard 257 2 3 2 2 4 3 3 2" xfId="11069"/>
    <cellStyle name="Standard 257 2 3 2 2 4 3 3 2 2" xfId="24305"/>
    <cellStyle name="Standard 257 2 3 2 2 4 3 3 2 2 2" xfId="50777"/>
    <cellStyle name="Standard 257 2 3 2 2 4 3 3 2 3" xfId="37541"/>
    <cellStyle name="Standard 257 2 3 2 2 4 3 3 3" xfId="17688"/>
    <cellStyle name="Standard 257 2 3 2 2 4 3 3 3 2" xfId="44160"/>
    <cellStyle name="Standard 257 2 3 2 2 4 3 3 4" xfId="33131"/>
    <cellStyle name="Standard 257 2 3 2 2 4 3 4" xfId="8127"/>
    <cellStyle name="Standard 257 2 3 2 2 4 3 4 2" xfId="21363"/>
    <cellStyle name="Standard 257 2 3 2 2 4 3 4 2 2" xfId="47835"/>
    <cellStyle name="Standard 257 2 3 2 2 4 3 4 3" xfId="34599"/>
    <cellStyle name="Standard 257 2 3 2 2 4 3 5" xfId="14746"/>
    <cellStyle name="Standard 257 2 3 2 2 4 3 5 2" xfId="41218"/>
    <cellStyle name="Standard 257 2 3 2 2 4 3 6" xfId="28719"/>
    <cellStyle name="Standard 257 2 3 2 2 4 4" xfId="2983"/>
    <cellStyle name="Standard 257 2 3 2 2 4 4 2" xfId="11805"/>
    <cellStyle name="Standard 257 2 3 2 2 4 4 2 2" xfId="25041"/>
    <cellStyle name="Standard 257 2 3 2 2 4 4 2 2 2" xfId="51513"/>
    <cellStyle name="Standard 257 2 3 2 2 4 4 2 3" xfId="38277"/>
    <cellStyle name="Standard 257 2 3 2 2 4 4 3" xfId="18424"/>
    <cellStyle name="Standard 257 2 3 2 2 4 4 3 2" xfId="44896"/>
    <cellStyle name="Standard 257 2 3 2 2 4 4 4" xfId="29455"/>
    <cellStyle name="Standard 257 2 3 2 2 4 5" xfId="5188"/>
    <cellStyle name="Standard 257 2 3 2 2 4 5 2" xfId="9598"/>
    <cellStyle name="Standard 257 2 3 2 2 4 5 2 2" xfId="22834"/>
    <cellStyle name="Standard 257 2 3 2 2 4 5 2 2 2" xfId="49306"/>
    <cellStyle name="Standard 257 2 3 2 2 4 5 2 3" xfId="36070"/>
    <cellStyle name="Standard 257 2 3 2 2 4 5 3" xfId="16217"/>
    <cellStyle name="Standard 257 2 3 2 2 4 5 3 2" xfId="42689"/>
    <cellStyle name="Standard 257 2 3 2 2 4 5 4" xfId="31660"/>
    <cellStyle name="Standard 257 2 3 2 2 4 6" xfId="7393"/>
    <cellStyle name="Standard 257 2 3 2 2 4 6 2" xfId="20629"/>
    <cellStyle name="Standard 257 2 3 2 2 4 6 2 2" xfId="47101"/>
    <cellStyle name="Standard 257 2 3 2 2 4 6 3" xfId="33865"/>
    <cellStyle name="Standard 257 2 3 2 2 4 7" xfId="14012"/>
    <cellStyle name="Standard 257 2 3 2 2 4 7 2" xfId="40484"/>
    <cellStyle name="Standard 257 2 3 2 2 4 8" xfId="27248"/>
    <cellStyle name="Standard 257 2 3 2 2 5" xfId="1144"/>
    <cellStyle name="Standard 257 2 3 2 2 5 2" xfId="4087"/>
    <cellStyle name="Standard 257 2 3 2 2 5 2 2" xfId="12909"/>
    <cellStyle name="Standard 257 2 3 2 2 5 2 2 2" xfId="26145"/>
    <cellStyle name="Standard 257 2 3 2 2 5 2 2 2 2" xfId="52617"/>
    <cellStyle name="Standard 257 2 3 2 2 5 2 2 3" xfId="39381"/>
    <cellStyle name="Standard 257 2 3 2 2 5 2 3" xfId="19528"/>
    <cellStyle name="Standard 257 2 3 2 2 5 2 3 2" xfId="46000"/>
    <cellStyle name="Standard 257 2 3 2 2 5 2 4" xfId="30559"/>
    <cellStyle name="Standard 257 2 3 2 2 5 3" xfId="5558"/>
    <cellStyle name="Standard 257 2 3 2 2 5 3 2" xfId="9968"/>
    <cellStyle name="Standard 257 2 3 2 2 5 3 2 2" xfId="23204"/>
    <cellStyle name="Standard 257 2 3 2 2 5 3 2 2 2" xfId="49676"/>
    <cellStyle name="Standard 257 2 3 2 2 5 3 2 3" xfId="36440"/>
    <cellStyle name="Standard 257 2 3 2 2 5 3 3" xfId="16587"/>
    <cellStyle name="Standard 257 2 3 2 2 5 3 3 2" xfId="43059"/>
    <cellStyle name="Standard 257 2 3 2 2 5 3 4" xfId="32030"/>
    <cellStyle name="Standard 257 2 3 2 2 5 4" xfId="8497"/>
    <cellStyle name="Standard 257 2 3 2 2 5 4 2" xfId="21733"/>
    <cellStyle name="Standard 257 2 3 2 2 5 4 2 2" xfId="48205"/>
    <cellStyle name="Standard 257 2 3 2 2 5 4 3" xfId="34969"/>
    <cellStyle name="Standard 257 2 3 2 2 5 5" xfId="15116"/>
    <cellStyle name="Standard 257 2 3 2 2 5 5 2" xfId="41588"/>
    <cellStyle name="Standard 257 2 3 2 2 5 6" xfId="27618"/>
    <cellStyle name="Standard 257 2 3 2 2 6" xfId="1880"/>
    <cellStyle name="Standard 257 2 3 2 2 6 2" xfId="3351"/>
    <cellStyle name="Standard 257 2 3 2 2 6 2 2" xfId="12173"/>
    <cellStyle name="Standard 257 2 3 2 2 6 2 2 2" xfId="25409"/>
    <cellStyle name="Standard 257 2 3 2 2 6 2 2 2 2" xfId="51881"/>
    <cellStyle name="Standard 257 2 3 2 2 6 2 2 3" xfId="38645"/>
    <cellStyle name="Standard 257 2 3 2 2 6 2 3" xfId="18792"/>
    <cellStyle name="Standard 257 2 3 2 2 6 2 3 2" xfId="45264"/>
    <cellStyle name="Standard 257 2 3 2 2 6 2 4" xfId="29823"/>
    <cellStyle name="Standard 257 2 3 2 2 6 3" xfId="6293"/>
    <cellStyle name="Standard 257 2 3 2 2 6 3 2" xfId="10703"/>
    <cellStyle name="Standard 257 2 3 2 2 6 3 2 2" xfId="23939"/>
    <cellStyle name="Standard 257 2 3 2 2 6 3 2 2 2" xfId="50411"/>
    <cellStyle name="Standard 257 2 3 2 2 6 3 2 3" xfId="37175"/>
    <cellStyle name="Standard 257 2 3 2 2 6 3 3" xfId="17322"/>
    <cellStyle name="Standard 257 2 3 2 2 6 3 3 2" xfId="43794"/>
    <cellStyle name="Standard 257 2 3 2 2 6 3 4" xfId="32765"/>
    <cellStyle name="Standard 257 2 3 2 2 6 4" xfId="7761"/>
    <cellStyle name="Standard 257 2 3 2 2 6 4 2" xfId="20997"/>
    <cellStyle name="Standard 257 2 3 2 2 6 4 2 2" xfId="47469"/>
    <cellStyle name="Standard 257 2 3 2 2 6 4 3" xfId="34233"/>
    <cellStyle name="Standard 257 2 3 2 2 6 5" xfId="14380"/>
    <cellStyle name="Standard 257 2 3 2 2 6 5 2" xfId="40852"/>
    <cellStyle name="Standard 257 2 3 2 2 6 6" xfId="28353"/>
    <cellStyle name="Standard 257 2 3 2 2 7" xfId="2617"/>
    <cellStyle name="Standard 257 2 3 2 2 7 2" xfId="11439"/>
    <cellStyle name="Standard 257 2 3 2 2 7 2 2" xfId="24675"/>
    <cellStyle name="Standard 257 2 3 2 2 7 2 2 2" xfId="51147"/>
    <cellStyle name="Standard 257 2 3 2 2 7 2 3" xfId="37911"/>
    <cellStyle name="Standard 257 2 3 2 2 7 3" xfId="18058"/>
    <cellStyle name="Standard 257 2 3 2 2 7 3 2" xfId="44530"/>
    <cellStyle name="Standard 257 2 3 2 2 7 4" xfId="29089"/>
    <cellStyle name="Standard 257 2 3 2 2 8" xfId="4822"/>
    <cellStyle name="Standard 257 2 3 2 2 8 2" xfId="9232"/>
    <cellStyle name="Standard 257 2 3 2 2 8 2 2" xfId="22468"/>
    <cellStyle name="Standard 257 2 3 2 2 8 2 2 2" xfId="48940"/>
    <cellStyle name="Standard 257 2 3 2 2 8 2 3" xfId="35704"/>
    <cellStyle name="Standard 257 2 3 2 2 8 3" xfId="15851"/>
    <cellStyle name="Standard 257 2 3 2 2 8 3 2" xfId="42323"/>
    <cellStyle name="Standard 257 2 3 2 2 8 4" xfId="31294"/>
    <cellStyle name="Standard 257 2 3 2 2 9" xfId="7027"/>
    <cellStyle name="Standard 257 2 3 2 2 9 2" xfId="20263"/>
    <cellStyle name="Standard 257 2 3 2 2 9 2 2" xfId="46735"/>
    <cellStyle name="Standard 257 2 3 2 2 9 3" xfId="33499"/>
    <cellStyle name="Standard 257 2 3 2 3" xfId="408"/>
    <cellStyle name="Standard 257 2 3 2 3 10" xfId="26923"/>
    <cellStyle name="Standard 257 2 3 2 3 2" xfId="584"/>
    <cellStyle name="Standard 257 2 3 2 3 2 2" xfId="973"/>
    <cellStyle name="Standard 257 2 3 2 3 2 2 2" xfId="1722"/>
    <cellStyle name="Standard 257 2 3 2 3 2 2 2 2" xfId="4665"/>
    <cellStyle name="Standard 257 2 3 2 3 2 2 2 2 2" xfId="13487"/>
    <cellStyle name="Standard 257 2 3 2 3 2 2 2 2 2 2" xfId="26723"/>
    <cellStyle name="Standard 257 2 3 2 3 2 2 2 2 2 2 2" xfId="53195"/>
    <cellStyle name="Standard 257 2 3 2 3 2 2 2 2 2 3" xfId="39959"/>
    <cellStyle name="Standard 257 2 3 2 3 2 2 2 2 3" xfId="20106"/>
    <cellStyle name="Standard 257 2 3 2 3 2 2 2 2 3 2" xfId="46578"/>
    <cellStyle name="Standard 257 2 3 2 3 2 2 2 2 4" xfId="31137"/>
    <cellStyle name="Standard 257 2 3 2 3 2 2 2 3" xfId="6136"/>
    <cellStyle name="Standard 257 2 3 2 3 2 2 2 3 2" xfId="10546"/>
    <cellStyle name="Standard 257 2 3 2 3 2 2 2 3 2 2" xfId="23782"/>
    <cellStyle name="Standard 257 2 3 2 3 2 2 2 3 2 2 2" xfId="50254"/>
    <cellStyle name="Standard 257 2 3 2 3 2 2 2 3 2 3" xfId="37018"/>
    <cellStyle name="Standard 257 2 3 2 3 2 2 2 3 3" xfId="17165"/>
    <cellStyle name="Standard 257 2 3 2 3 2 2 2 3 3 2" xfId="43637"/>
    <cellStyle name="Standard 257 2 3 2 3 2 2 2 3 4" xfId="32608"/>
    <cellStyle name="Standard 257 2 3 2 3 2 2 2 4" xfId="9075"/>
    <cellStyle name="Standard 257 2 3 2 3 2 2 2 4 2" xfId="22311"/>
    <cellStyle name="Standard 257 2 3 2 3 2 2 2 4 2 2" xfId="48783"/>
    <cellStyle name="Standard 257 2 3 2 3 2 2 2 4 3" xfId="35547"/>
    <cellStyle name="Standard 257 2 3 2 3 2 2 2 5" xfId="15694"/>
    <cellStyle name="Standard 257 2 3 2 3 2 2 2 5 2" xfId="42166"/>
    <cellStyle name="Standard 257 2 3 2 3 2 2 2 6" xfId="28196"/>
    <cellStyle name="Standard 257 2 3 2 3 2 2 3" xfId="2458"/>
    <cellStyle name="Standard 257 2 3 2 3 2 2 3 2" xfId="3929"/>
    <cellStyle name="Standard 257 2 3 2 3 2 2 3 2 2" xfId="12751"/>
    <cellStyle name="Standard 257 2 3 2 3 2 2 3 2 2 2" xfId="25987"/>
    <cellStyle name="Standard 257 2 3 2 3 2 2 3 2 2 2 2" xfId="52459"/>
    <cellStyle name="Standard 257 2 3 2 3 2 2 3 2 2 3" xfId="39223"/>
    <cellStyle name="Standard 257 2 3 2 3 2 2 3 2 3" xfId="19370"/>
    <cellStyle name="Standard 257 2 3 2 3 2 2 3 2 3 2" xfId="45842"/>
    <cellStyle name="Standard 257 2 3 2 3 2 2 3 2 4" xfId="30401"/>
    <cellStyle name="Standard 257 2 3 2 3 2 2 3 3" xfId="6871"/>
    <cellStyle name="Standard 257 2 3 2 3 2 2 3 3 2" xfId="11281"/>
    <cellStyle name="Standard 257 2 3 2 3 2 2 3 3 2 2" xfId="24517"/>
    <cellStyle name="Standard 257 2 3 2 3 2 2 3 3 2 2 2" xfId="50989"/>
    <cellStyle name="Standard 257 2 3 2 3 2 2 3 3 2 3" xfId="37753"/>
    <cellStyle name="Standard 257 2 3 2 3 2 2 3 3 3" xfId="17900"/>
    <cellStyle name="Standard 257 2 3 2 3 2 2 3 3 3 2" xfId="44372"/>
    <cellStyle name="Standard 257 2 3 2 3 2 2 3 3 4" xfId="33343"/>
    <cellStyle name="Standard 257 2 3 2 3 2 2 3 4" xfId="8339"/>
    <cellStyle name="Standard 257 2 3 2 3 2 2 3 4 2" xfId="21575"/>
    <cellStyle name="Standard 257 2 3 2 3 2 2 3 4 2 2" xfId="48047"/>
    <cellStyle name="Standard 257 2 3 2 3 2 2 3 4 3" xfId="34811"/>
    <cellStyle name="Standard 257 2 3 2 3 2 2 3 5" xfId="14958"/>
    <cellStyle name="Standard 257 2 3 2 3 2 2 3 5 2" xfId="41430"/>
    <cellStyle name="Standard 257 2 3 2 3 2 2 3 6" xfId="28931"/>
    <cellStyle name="Standard 257 2 3 2 3 2 2 4" xfId="3195"/>
    <cellStyle name="Standard 257 2 3 2 3 2 2 4 2" xfId="12017"/>
    <cellStyle name="Standard 257 2 3 2 3 2 2 4 2 2" xfId="25253"/>
    <cellStyle name="Standard 257 2 3 2 3 2 2 4 2 2 2" xfId="51725"/>
    <cellStyle name="Standard 257 2 3 2 3 2 2 4 2 3" xfId="38489"/>
    <cellStyle name="Standard 257 2 3 2 3 2 2 4 3" xfId="18636"/>
    <cellStyle name="Standard 257 2 3 2 3 2 2 4 3 2" xfId="45108"/>
    <cellStyle name="Standard 257 2 3 2 3 2 2 4 4" xfId="29667"/>
    <cellStyle name="Standard 257 2 3 2 3 2 2 5" xfId="5400"/>
    <cellStyle name="Standard 257 2 3 2 3 2 2 5 2" xfId="9810"/>
    <cellStyle name="Standard 257 2 3 2 3 2 2 5 2 2" xfId="23046"/>
    <cellStyle name="Standard 257 2 3 2 3 2 2 5 2 2 2" xfId="49518"/>
    <cellStyle name="Standard 257 2 3 2 3 2 2 5 2 3" xfId="36282"/>
    <cellStyle name="Standard 257 2 3 2 3 2 2 5 3" xfId="16429"/>
    <cellStyle name="Standard 257 2 3 2 3 2 2 5 3 2" xfId="42901"/>
    <cellStyle name="Standard 257 2 3 2 3 2 2 5 4" xfId="31872"/>
    <cellStyle name="Standard 257 2 3 2 3 2 2 6" xfId="7605"/>
    <cellStyle name="Standard 257 2 3 2 3 2 2 6 2" xfId="20841"/>
    <cellStyle name="Standard 257 2 3 2 3 2 2 6 2 2" xfId="47313"/>
    <cellStyle name="Standard 257 2 3 2 3 2 2 6 3" xfId="34077"/>
    <cellStyle name="Standard 257 2 3 2 3 2 2 7" xfId="14224"/>
    <cellStyle name="Standard 257 2 3 2 3 2 2 7 2" xfId="40696"/>
    <cellStyle name="Standard 257 2 3 2 3 2 2 8" xfId="27460"/>
    <cellStyle name="Standard 257 2 3 2 3 2 3" xfId="1356"/>
    <cellStyle name="Standard 257 2 3 2 3 2 3 2" xfId="4299"/>
    <cellStyle name="Standard 257 2 3 2 3 2 3 2 2" xfId="13121"/>
    <cellStyle name="Standard 257 2 3 2 3 2 3 2 2 2" xfId="26357"/>
    <cellStyle name="Standard 257 2 3 2 3 2 3 2 2 2 2" xfId="52829"/>
    <cellStyle name="Standard 257 2 3 2 3 2 3 2 2 3" xfId="39593"/>
    <cellStyle name="Standard 257 2 3 2 3 2 3 2 3" xfId="19740"/>
    <cellStyle name="Standard 257 2 3 2 3 2 3 2 3 2" xfId="46212"/>
    <cellStyle name="Standard 257 2 3 2 3 2 3 2 4" xfId="30771"/>
    <cellStyle name="Standard 257 2 3 2 3 2 3 3" xfId="5770"/>
    <cellStyle name="Standard 257 2 3 2 3 2 3 3 2" xfId="10180"/>
    <cellStyle name="Standard 257 2 3 2 3 2 3 3 2 2" xfId="23416"/>
    <cellStyle name="Standard 257 2 3 2 3 2 3 3 2 2 2" xfId="49888"/>
    <cellStyle name="Standard 257 2 3 2 3 2 3 3 2 3" xfId="36652"/>
    <cellStyle name="Standard 257 2 3 2 3 2 3 3 3" xfId="16799"/>
    <cellStyle name="Standard 257 2 3 2 3 2 3 3 3 2" xfId="43271"/>
    <cellStyle name="Standard 257 2 3 2 3 2 3 3 4" xfId="32242"/>
    <cellStyle name="Standard 257 2 3 2 3 2 3 4" xfId="8709"/>
    <cellStyle name="Standard 257 2 3 2 3 2 3 4 2" xfId="21945"/>
    <cellStyle name="Standard 257 2 3 2 3 2 3 4 2 2" xfId="48417"/>
    <cellStyle name="Standard 257 2 3 2 3 2 3 4 3" xfId="35181"/>
    <cellStyle name="Standard 257 2 3 2 3 2 3 5" xfId="15328"/>
    <cellStyle name="Standard 257 2 3 2 3 2 3 5 2" xfId="41800"/>
    <cellStyle name="Standard 257 2 3 2 3 2 3 6" xfId="27830"/>
    <cellStyle name="Standard 257 2 3 2 3 2 4" xfId="2092"/>
    <cellStyle name="Standard 257 2 3 2 3 2 4 2" xfId="3563"/>
    <cellStyle name="Standard 257 2 3 2 3 2 4 2 2" xfId="12385"/>
    <cellStyle name="Standard 257 2 3 2 3 2 4 2 2 2" xfId="25621"/>
    <cellStyle name="Standard 257 2 3 2 3 2 4 2 2 2 2" xfId="52093"/>
    <cellStyle name="Standard 257 2 3 2 3 2 4 2 2 3" xfId="38857"/>
    <cellStyle name="Standard 257 2 3 2 3 2 4 2 3" xfId="19004"/>
    <cellStyle name="Standard 257 2 3 2 3 2 4 2 3 2" xfId="45476"/>
    <cellStyle name="Standard 257 2 3 2 3 2 4 2 4" xfId="30035"/>
    <cellStyle name="Standard 257 2 3 2 3 2 4 3" xfId="6505"/>
    <cellStyle name="Standard 257 2 3 2 3 2 4 3 2" xfId="10915"/>
    <cellStyle name="Standard 257 2 3 2 3 2 4 3 2 2" xfId="24151"/>
    <cellStyle name="Standard 257 2 3 2 3 2 4 3 2 2 2" xfId="50623"/>
    <cellStyle name="Standard 257 2 3 2 3 2 4 3 2 3" xfId="37387"/>
    <cellStyle name="Standard 257 2 3 2 3 2 4 3 3" xfId="17534"/>
    <cellStyle name="Standard 257 2 3 2 3 2 4 3 3 2" xfId="44006"/>
    <cellStyle name="Standard 257 2 3 2 3 2 4 3 4" xfId="32977"/>
    <cellStyle name="Standard 257 2 3 2 3 2 4 4" xfId="7973"/>
    <cellStyle name="Standard 257 2 3 2 3 2 4 4 2" xfId="21209"/>
    <cellStyle name="Standard 257 2 3 2 3 2 4 4 2 2" xfId="47681"/>
    <cellStyle name="Standard 257 2 3 2 3 2 4 4 3" xfId="34445"/>
    <cellStyle name="Standard 257 2 3 2 3 2 4 5" xfId="14592"/>
    <cellStyle name="Standard 257 2 3 2 3 2 4 5 2" xfId="41064"/>
    <cellStyle name="Standard 257 2 3 2 3 2 4 6" xfId="28565"/>
    <cellStyle name="Standard 257 2 3 2 3 2 5" xfId="2829"/>
    <cellStyle name="Standard 257 2 3 2 3 2 5 2" xfId="11651"/>
    <cellStyle name="Standard 257 2 3 2 3 2 5 2 2" xfId="24887"/>
    <cellStyle name="Standard 257 2 3 2 3 2 5 2 2 2" xfId="51359"/>
    <cellStyle name="Standard 257 2 3 2 3 2 5 2 3" xfId="38123"/>
    <cellStyle name="Standard 257 2 3 2 3 2 5 3" xfId="18270"/>
    <cellStyle name="Standard 257 2 3 2 3 2 5 3 2" xfId="44742"/>
    <cellStyle name="Standard 257 2 3 2 3 2 5 4" xfId="29301"/>
    <cellStyle name="Standard 257 2 3 2 3 2 6" xfId="5034"/>
    <cellStyle name="Standard 257 2 3 2 3 2 6 2" xfId="9444"/>
    <cellStyle name="Standard 257 2 3 2 3 2 6 2 2" xfId="22680"/>
    <cellStyle name="Standard 257 2 3 2 3 2 6 2 2 2" xfId="49152"/>
    <cellStyle name="Standard 257 2 3 2 3 2 6 2 3" xfId="35916"/>
    <cellStyle name="Standard 257 2 3 2 3 2 6 3" xfId="16063"/>
    <cellStyle name="Standard 257 2 3 2 3 2 6 3 2" xfId="42535"/>
    <cellStyle name="Standard 257 2 3 2 3 2 6 4" xfId="31506"/>
    <cellStyle name="Standard 257 2 3 2 3 2 7" xfId="7239"/>
    <cellStyle name="Standard 257 2 3 2 3 2 7 2" xfId="20475"/>
    <cellStyle name="Standard 257 2 3 2 3 2 7 2 2" xfId="46947"/>
    <cellStyle name="Standard 257 2 3 2 3 2 7 3" xfId="33711"/>
    <cellStyle name="Standard 257 2 3 2 3 2 8" xfId="13858"/>
    <cellStyle name="Standard 257 2 3 2 3 2 8 2" xfId="40330"/>
    <cellStyle name="Standard 257 2 3 2 3 2 9" xfId="27094"/>
    <cellStyle name="Standard 257 2 3 2 3 3" xfId="801"/>
    <cellStyle name="Standard 257 2 3 2 3 3 2" xfId="1551"/>
    <cellStyle name="Standard 257 2 3 2 3 3 2 2" xfId="4494"/>
    <cellStyle name="Standard 257 2 3 2 3 3 2 2 2" xfId="13316"/>
    <cellStyle name="Standard 257 2 3 2 3 3 2 2 2 2" xfId="26552"/>
    <cellStyle name="Standard 257 2 3 2 3 3 2 2 2 2 2" xfId="53024"/>
    <cellStyle name="Standard 257 2 3 2 3 3 2 2 2 3" xfId="39788"/>
    <cellStyle name="Standard 257 2 3 2 3 3 2 2 3" xfId="19935"/>
    <cellStyle name="Standard 257 2 3 2 3 3 2 2 3 2" xfId="46407"/>
    <cellStyle name="Standard 257 2 3 2 3 3 2 2 4" xfId="30966"/>
    <cellStyle name="Standard 257 2 3 2 3 3 2 3" xfId="5965"/>
    <cellStyle name="Standard 257 2 3 2 3 3 2 3 2" xfId="10375"/>
    <cellStyle name="Standard 257 2 3 2 3 3 2 3 2 2" xfId="23611"/>
    <cellStyle name="Standard 257 2 3 2 3 3 2 3 2 2 2" xfId="50083"/>
    <cellStyle name="Standard 257 2 3 2 3 3 2 3 2 3" xfId="36847"/>
    <cellStyle name="Standard 257 2 3 2 3 3 2 3 3" xfId="16994"/>
    <cellStyle name="Standard 257 2 3 2 3 3 2 3 3 2" xfId="43466"/>
    <cellStyle name="Standard 257 2 3 2 3 3 2 3 4" xfId="32437"/>
    <cellStyle name="Standard 257 2 3 2 3 3 2 4" xfId="8904"/>
    <cellStyle name="Standard 257 2 3 2 3 3 2 4 2" xfId="22140"/>
    <cellStyle name="Standard 257 2 3 2 3 3 2 4 2 2" xfId="48612"/>
    <cellStyle name="Standard 257 2 3 2 3 3 2 4 3" xfId="35376"/>
    <cellStyle name="Standard 257 2 3 2 3 3 2 5" xfId="15523"/>
    <cellStyle name="Standard 257 2 3 2 3 3 2 5 2" xfId="41995"/>
    <cellStyle name="Standard 257 2 3 2 3 3 2 6" xfId="28025"/>
    <cellStyle name="Standard 257 2 3 2 3 3 3" xfId="2287"/>
    <cellStyle name="Standard 257 2 3 2 3 3 3 2" xfId="3758"/>
    <cellStyle name="Standard 257 2 3 2 3 3 3 2 2" xfId="12580"/>
    <cellStyle name="Standard 257 2 3 2 3 3 3 2 2 2" xfId="25816"/>
    <cellStyle name="Standard 257 2 3 2 3 3 3 2 2 2 2" xfId="52288"/>
    <cellStyle name="Standard 257 2 3 2 3 3 3 2 2 3" xfId="39052"/>
    <cellStyle name="Standard 257 2 3 2 3 3 3 2 3" xfId="19199"/>
    <cellStyle name="Standard 257 2 3 2 3 3 3 2 3 2" xfId="45671"/>
    <cellStyle name="Standard 257 2 3 2 3 3 3 2 4" xfId="30230"/>
    <cellStyle name="Standard 257 2 3 2 3 3 3 3" xfId="6700"/>
    <cellStyle name="Standard 257 2 3 2 3 3 3 3 2" xfId="11110"/>
    <cellStyle name="Standard 257 2 3 2 3 3 3 3 2 2" xfId="24346"/>
    <cellStyle name="Standard 257 2 3 2 3 3 3 3 2 2 2" xfId="50818"/>
    <cellStyle name="Standard 257 2 3 2 3 3 3 3 2 3" xfId="37582"/>
    <cellStyle name="Standard 257 2 3 2 3 3 3 3 3" xfId="17729"/>
    <cellStyle name="Standard 257 2 3 2 3 3 3 3 3 2" xfId="44201"/>
    <cellStyle name="Standard 257 2 3 2 3 3 3 3 4" xfId="33172"/>
    <cellStyle name="Standard 257 2 3 2 3 3 3 4" xfId="8168"/>
    <cellStyle name="Standard 257 2 3 2 3 3 3 4 2" xfId="21404"/>
    <cellStyle name="Standard 257 2 3 2 3 3 3 4 2 2" xfId="47876"/>
    <cellStyle name="Standard 257 2 3 2 3 3 3 4 3" xfId="34640"/>
    <cellStyle name="Standard 257 2 3 2 3 3 3 5" xfId="14787"/>
    <cellStyle name="Standard 257 2 3 2 3 3 3 5 2" xfId="41259"/>
    <cellStyle name="Standard 257 2 3 2 3 3 3 6" xfId="28760"/>
    <cellStyle name="Standard 257 2 3 2 3 3 4" xfId="3024"/>
    <cellStyle name="Standard 257 2 3 2 3 3 4 2" xfId="11846"/>
    <cellStyle name="Standard 257 2 3 2 3 3 4 2 2" xfId="25082"/>
    <cellStyle name="Standard 257 2 3 2 3 3 4 2 2 2" xfId="51554"/>
    <cellStyle name="Standard 257 2 3 2 3 3 4 2 3" xfId="38318"/>
    <cellStyle name="Standard 257 2 3 2 3 3 4 3" xfId="18465"/>
    <cellStyle name="Standard 257 2 3 2 3 3 4 3 2" xfId="44937"/>
    <cellStyle name="Standard 257 2 3 2 3 3 4 4" xfId="29496"/>
    <cellStyle name="Standard 257 2 3 2 3 3 5" xfId="5229"/>
    <cellStyle name="Standard 257 2 3 2 3 3 5 2" xfId="9639"/>
    <cellStyle name="Standard 257 2 3 2 3 3 5 2 2" xfId="22875"/>
    <cellStyle name="Standard 257 2 3 2 3 3 5 2 2 2" xfId="49347"/>
    <cellStyle name="Standard 257 2 3 2 3 3 5 2 3" xfId="36111"/>
    <cellStyle name="Standard 257 2 3 2 3 3 5 3" xfId="16258"/>
    <cellStyle name="Standard 257 2 3 2 3 3 5 3 2" xfId="42730"/>
    <cellStyle name="Standard 257 2 3 2 3 3 5 4" xfId="31701"/>
    <cellStyle name="Standard 257 2 3 2 3 3 6" xfId="7434"/>
    <cellStyle name="Standard 257 2 3 2 3 3 6 2" xfId="20670"/>
    <cellStyle name="Standard 257 2 3 2 3 3 6 2 2" xfId="47142"/>
    <cellStyle name="Standard 257 2 3 2 3 3 6 3" xfId="33906"/>
    <cellStyle name="Standard 257 2 3 2 3 3 7" xfId="14053"/>
    <cellStyle name="Standard 257 2 3 2 3 3 7 2" xfId="40525"/>
    <cellStyle name="Standard 257 2 3 2 3 3 8" xfId="27289"/>
    <cellStyle name="Standard 257 2 3 2 3 4" xfId="1185"/>
    <cellStyle name="Standard 257 2 3 2 3 4 2" xfId="4128"/>
    <cellStyle name="Standard 257 2 3 2 3 4 2 2" xfId="12950"/>
    <cellStyle name="Standard 257 2 3 2 3 4 2 2 2" xfId="26186"/>
    <cellStyle name="Standard 257 2 3 2 3 4 2 2 2 2" xfId="52658"/>
    <cellStyle name="Standard 257 2 3 2 3 4 2 2 3" xfId="39422"/>
    <cellStyle name="Standard 257 2 3 2 3 4 2 3" xfId="19569"/>
    <cellStyle name="Standard 257 2 3 2 3 4 2 3 2" xfId="46041"/>
    <cellStyle name="Standard 257 2 3 2 3 4 2 4" xfId="30600"/>
    <cellStyle name="Standard 257 2 3 2 3 4 3" xfId="5599"/>
    <cellStyle name="Standard 257 2 3 2 3 4 3 2" xfId="10009"/>
    <cellStyle name="Standard 257 2 3 2 3 4 3 2 2" xfId="23245"/>
    <cellStyle name="Standard 257 2 3 2 3 4 3 2 2 2" xfId="49717"/>
    <cellStyle name="Standard 257 2 3 2 3 4 3 2 3" xfId="36481"/>
    <cellStyle name="Standard 257 2 3 2 3 4 3 3" xfId="16628"/>
    <cellStyle name="Standard 257 2 3 2 3 4 3 3 2" xfId="43100"/>
    <cellStyle name="Standard 257 2 3 2 3 4 3 4" xfId="32071"/>
    <cellStyle name="Standard 257 2 3 2 3 4 4" xfId="8538"/>
    <cellStyle name="Standard 257 2 3 2 3 4 4 2" xfId="21774"/>
    <cellStyle name="Standard 257 2 3 2 3 4 4 2 2" xfId="48246"/>
    <cellStyle name="Standard 257 2 3 2 3 4 4 3" xfId="35010"/>
    <cellStyle name="Standard 257 2 3 2 3 4 5" xfId="15157"/>
    <cellStyle name="Standard 257 2 3 2 3 4 5 2" xfId="41629"/>
    <cellStyle name="Standard 257 2 3 2 3 4 6" xfId="27659"/>
    <cellStyle name="Standard 257 2 3 2 3 5" xfId="1921"/>
    <cellStyle name="Standard 257 2 3 2 3 5 2" xfId="3392"/>
    <cellStyle name="Standard 257 2 3 2 3 5 2 2" xfId="12214"/>
    <cellStyle name="Standard 257 2 3 2 3 5 2 2 2" xfId="25450"/>
    <cellStyle name="Standard 257 2 3 2 3 5 2 2 2 2" xfId="51922"/>
    <cellStyle name="Standard 257 2 3 2 3 5 2 2 3" xfId="38686"/>
    <cellStyle name="Standard 257 2 3 2 3 5 2 3" xfId="18833"/>
    <cellStyle name="Standard 257 2 3 2 3 5 2 3 2" xfId="45305"/>
    <cellStyle name="Standard 257 2 3 2 3 5 2 4" xfId="29864"/>
    <cellStyle name="Standard 257 2 3 2 3 5 3" xfId="6334"/>
    <cellStyle name="Standard 257 2 3 2 3 5 3 2" xfId="10744"/>
    <cellStyle name="Standard 257 2 3 2 3 5 3 2 2" xfId="23980"/>
    <cellStyle name="Standard 257 2 3 2 3 5 3 2 2 2" xfId="50452"/>
    <cellStyle name="Standard 257 2 3 2 3 5 3 2 3" xfId="37216"/>
    <cellStyle name="Standard 257 2 3 2 3 5 3 3" xfId="17363"/>
    <cellStyle name="Standard 257 2 3 2 3 5 3 3 2" xfId="43835"/>
    <cellStyle name="Standard 257 2 3 2 3 5 3 4" xfId="32806"/>
    <cellStyle name="Standard 257 2 3 2 3 5 4" xfId="7802"/>
    <cellStyle name="Standard 257 2 3 2 3 5 4 2" xfId="21038"/>
    <cellStyle name="Standard 257 2 3 2 3 5 4 2 2" xfId="47510"/>
    <cellStyle name="Standard 257 2 3 2 3 5 4 3" xfId="34274"/>
    <cellStyle name="Standard 257 2 3 2 3 5 5" xfId="14421"/>
    <cellStyle name="Standard 257 2 3 2 3 5 5 2" xfId="40893"/>
    <cellStyle name="Standard 257 2 3 2 3 5 6" xfId="28394"/>
    <cellStyle name="Standard 257 2 3 2 3 6" xfId="2658"/>
    <cellStyle name="Standard 257 2 3 2 3 6 2" xfId="11480"/>
    <cellStyle name="Standard 257 2 3 2 3 6 2 2" xfId="24716"/>
    <cellStyle name="Standard 257 2 3 2 3 6 2 2 2" xfId="51188"/>
    <cellStyle name="Standard 257 2 3 2 3 6 2 3" xfId="37952"/>
    <cellStyle name="Standard 257 2 3 2 3 6 3" xfId="18099"/>
    <cellStyle name="Standard 257 2 3 2 3 6 3 2" xfId="44571"/>
    <cellStyle name="Standard 257 2 3 2 3 6 4" xfId="29130"/>
    <cellStyle name="Standard 257 2 3 2 3 7" xfId="4863"/>
    <cellStyle name="Standard 257 2 3 2 3 7 2" xfId="9273"/>
    <cellStyle name="Standard 257 2 3 2 3 7 2 2" xfId="22509"/>
    <cellStyle name="Standard 257 2 3 2 3 7 2 2 2" xfId="48981"/>
    <cellStyle name="Standard 257 2 3 2 3 7 2 3" xfId="35745"/>
    <cellStyle name="Standard 257 2 3 2 3 7 3" xfId="15892"/>
    <cellStyle name="Standard 257 2 3 2 3 7 3 2" xfId="42364"/>
    <cellStyle name="Standard 257 2 3 2 3 7 4" xfId="31335"/>
    <cellStyle name="Standard 257 2 3 2 3 8" xfId="7068"/>
    <cellStyle name="Standard 257 2 3 2 3 8 2" xfId="20304"/>
    <cellStyle name="Standard 257 2 3 2 3 8 2 2" xfId="46776"/>
    <cellStyle name="Standard 257 2 3 2 3 8 3" xfId="33540"/>
    <cellStyle name="Standard 257 2 3 2 3 9" xfId="13687"/>
    <cellStyle name="Standard 257 2 3 2 3 9 2" xfId="40159"/>
    <cellStyle name="Standard 257 2 3 2 4" xfId="502"/>
    <cellStyle name="Standard 257 2 3 2 4 2" xfId="891"/>
    <cellStyle name="Standard 257 2 3 2 4 2 2" xfId="1640"/>
    <cellStyle name="Standard 257 2 3 2 4 2 2 2" xfId="4583"/>
    <cellStyle name="Standard 257 2 3 2 4 2 2 2 2" xfId="13405"/>
    <cellStyle name="Standard 257 2 3 2 4 2 2 2 2 2" xfId="26641"/>
    <cellStyle name="Standard 257 2 3 2 4 2 2 2 2 2 2" xfId="53113"/>
    <cellStyle name="Standard 257 2 3 2 4 2 2 2 2 3" xfId="39877"/>
    <cellStyle name="Standard 257 2 3 2 4 2 2 2 3" xfId="20024"/>
    <cellStyle name="Standard 257 2 3 2 4 2 2 2 3 2" xfId="46496"/>
    <cellStyle name="Standard 257 2 3 2 4 2 2 2 4" xfId="31055"/>
    <cellStyle name="Standard 257 2 3 2 4 2 2 3" xfId="6054"/>
    <cellStyle name="Standard 257 2 3 2 4 2 2 3 2" xfId="10464"/>
    <cellStyle name="Standard 257 2 3 2 4 2 2 3 2 2" xfId="23700"/>
    <cellStyle name="Standard 257 2 3 2 4 2 2 3 2 2 2" xfId="50172"/>
    <cellStyle name="Standard 257 2 3 2 4 2 2 3 2 3" xfId="36936"/>
    <cellStyle name="Standard 257 2 3 2 4 2 2 3 3" xfId="17083"/>
    <cellStyle name="Standard 257 2 3 2 4 2 2 3 3 2" xfId="43555"/>
    <cellStyle name="Standard 257 2 3 2 4 2 2 3 4" xfId="32526"/>
    <cellStyle name="Standard 257 2 3 2 4 2 2 4" xfId="8993"/>
    <cellStyle name="Standard 257 2 3 2 4 2 2 4 2" xfId="22229"/>
    <cellStyle name="Standard 257 2 3 2 4 2 2 4 2 2" xfId="48701"/>
    <cellStyle name="Standard 257 2 3 2 4 2 2 4 3" xfId="35465"/>
    <cellStyle name="Standard 257 2 3 2 4 2 2 5" xfId="15612"/>
    <cellStyle name="Standard 257 2 3 2 4 2 2 5 2" xfId="42084"/>
    <cellStyle name="Standard 257 2 3 2 4 2 2 6" xfId="28114"/>
    <cellStyle name="Standard 257 2 3 2 4 2 3" xfId="2376"/>
    <cellStyle name="Standard 257 2 3 2 4 2 3 2" xfId="3847"/>
    <cellStyle name="Standard 257 2 3 2 4 2 3 2 2" xfId="12669"/>
    <cellStyle name="Standard 257 2 3 2 4 2 3 2 2 2" xfId="25905"/>
    <cellStyle name="Standard 257 2 3 2 4 2 3 2 2 2 2" xfId="52377"/>
    <cellStyle name="Standard 257 2 3 2 4 2 3 2 2 3" xfId="39141"/>
    <cellStyle name="Standard 257 2 3 2 4 2 3 2 3" xfId="19288"/>
    <cellStyle name="Standard 257 2 3 2 4 2 3 2 3 2" xfId="45760"/>
    <cellStyle name="Standard 257 2 3 2 4 2 3 2 4" xfId="30319"/>
    <cellStyle name="Standard 257 2 3 2 4 2 3 3" xfId="6789"/>
    <cellStyle name="Standard 257 2 3 2 4 2 3 3 2" xfId="11199"/>
    <cellStyle name="Standard 257 2 3 2 4 2 3 3 2 2" xfId="24435"/>
    <cellStyle name="Standard 257 2 3 2 4 2 3 3 2 2 2" xfId="50907"/>
    <cellStyle name="Standard 257 2 3 2 4 2 3 3 2 3" xfId="37671"/>
    <cellStyle name="Standard 257 2 3 2 4 2 3 3 3" xfId="17818"/>
    <cellStyle name="Standard 257 2 3 2 4 2 3 3 3 2" xfId="44290"/>
    <cellStyle name="Standard 257 2 3 2 4 2 3 3 4" xfId="33261"/>
    <cellStyle name="Standard 257 2 3 2 4 2 3 4" xfId="8257"/>
    <cellStyle name="Standard 257 2 3 2 4 2 3 4 2" xfId="21493"/>
    <cellStyle name="Standard 257 2 3 2 4 2 3 4 2 2" xfId="47965"/>
    <cellStyle name="Standard 257 2 3 2 4 2 3 4 3" xfId="34729"/>
    <cellStyle name="Standard 257 2 3 2 4 2 3 5" xfId="14876"/>
    <cellStyle name="Standard 257 2 3 2 4 2 3 5 2" xfId="41348"/>
    <cellStyle name="Standard 257 2 3 2 4 2 3 6" xfId="28849"/>
    <cellStyle name="Standard 257 2 3 2 4 2 4" xfId="3113"/>
    <cellStyle name="Standard 257 2 3 2 4 2 4 2" xfId="11935"/>
    <cellStyle name="Standard 257 2 3 2 4 2 4 2 2" xfId="25171"/>
    <cellStyle name="Standard 257 2 3 2 4 2 4 2 2 2" xfId="51643"/>
    <cellStyle name="Standard 257 2 3 2 4 2 4 2 3" xfId="38407"/>
    <cellStyle name="Standard 257 2 3 2 4 2 4 3" xfId="18554"/>
    <cellStyle name="Standard 257 2 3 2 4 2 4 3 2" xfId="45026"/>
    <cellStyle name="Standard 257 2 3 2 4 2 4 4" xfId="29585"/>
    <cellStyle name="Standard 257 2 3 2 4 2 5" xfId="5318"/>
    <cellStyle name="Standard 257 2 3 2 4 2 5 2" xfId="9728"/>
    <cellStyle name="Standard 257 2 3 2 4 2 5 2 2" xfId="22964"/>
    <cellStyle name="Standard 257 2 3 2 4 2 5 2 2 2" xfId="49436"/>
    <cellStyle name="Standard 257 2 3 2 4 2 5 2 3" xfId="36200"/>
    <cellStyle name="Standard 257 2 3 2 4 2 5 3" xfId="16347"/>
    <cellStyle name="Standard 257 2 3 2 4 2 5 3 2" xfId="42819"/>
    <cellStyle name="Standard 257 2 3 2 4 2 5 4" xfId="31790"/>
    <cellStyle name="Standard 257 2 3 2 4 2 6" xfId="7523"/>
    <cellStyle name="Standard 257 2 3 2 4 2 6 2" xfId="20759"/>
    <cellStyle name="Standard 257 2 3 2 4 2 6 2 2" xfId="47231"/>
    <cellStyle name="Standard 257 2 3 2 4 2 6 3" xfId="33995"/>
    <cellStyle name="Standard 257 2 3 2 4 2 7" xfId="14142"/>
    <cellStyle name="Standard 257 2 3 2 4 2 7 2" xfId="40614"/>
    <cellStyle name="Standard 257 2 3 2 4 2 8" xfId="27378"/>
    <cellStyle name="Standard 257 2 3 2 4 3" xfId="1274"/>
    <cellStyle name="Standard 257 2 3 2 4 3 2" xfId="4217"/>
    <cellStyle name="Standard 257 2 3 2 4 3 2 2" xfId="13039"/>
    <cellStyle name="Standard 257 2 3 2 4 3 2 2 2" xfId="26275"/>
    <cellStyle name="Standard 257 2 3 2 4 3 2 2 2 2" xfId="52747"/>
    <cellStyle name="Standard 257 2 3 2 4 3 2 2 3" xfId="39511"/>
    <cellStyle name="Standard 257 2 3 2 4 3 2 3" xfId="19658"/>
    <cellStyle name="Standard 257 2 3 2 4 3 2 3 2" xfId="46130"/>
    <cellStyle name="Standard 257 2 3 2 4 3 2 4" xfId="30689"/>
    <cellStyle name="Standard 257 2 3 2 4 3 3" xfId="5688"/>
    <cellStyle name="Standard 257 2 3 2 4 3 3 2" xfId="10098"/>
    <cellStyle name="Standard 257 2 3 2 4 3 3 2 2" xfId="23334"/>
    <cellStyle name="Standard 257 2 3 2 4 3 3 2 2 2" xfId="49806"/>
    <cellStyle name="Standard 257 2 3 2 4 3 3 2 3" xfId="36570"/>
    <cellStyle name="Standard 257 2 3 2 4 3 3 3" xfId="16717"/>
    <cellStyle name="Standard 257 2 3 2 4 3 3 3 2" xfId="43189"/>
    <cellStyle name="Standard 257 2 3 2 4 3 3 4" xfId="32160"/>
    <cellStyle name="Standard 257 2 3 2 4 3 4" xfId="8627"/>
    <cellStyle name="Standard 257 2 3 2 4 3 4 2" xfId="21863"/>
    <cellStyle name="Standard 257 2 3 2 4 3 4 2 2" xfId="48335"/>
    <cellStyle name="Standard 257 2 3 2 4 3 4 3" xfId="35099"/>
    <cellStyle name="Standard 257 2 3 2 4 3 5" xfId="15246"/>
    <cellStyle name="Standard 257 2 3 2 4 3 5 2" xfId="41718"/>
    <cellStyle name="Standard 257 2 3 2 4 3 6" xfId="27748"/>
    <cellStyle name="Standard 257 2 3 2 4 4" xfId="2010"/>
    <cellStyle name="Standard 257 2 3 2 4 4 2" xfId="3481"/>
    <cellStyle name="Standard 257 2 3 2 4 4 2 2" xfId="12303"/>
    <cellStyle name="Standard 257 2 3 2 4 4 2 2 2" xfId="25539"/>
    <cellStyle name="Standard 257 2 3 2 4 4 2 2 2 2" xfId="52011"/>
    <cellStyle name="Standard 257 2 3 2 4 4 2 2 3" xfId="38775"/>
    <cellStyle name="Standard 257 2 3 2 4 4 2 3" xfId="18922"/>
    <cellStyle name="Standard 257 2 3 2 4 4 2 3 2" xfId="45394"/>
    <cellStyle name="Standard 257 2 3 2 4 4 2 4" xfId="29953"/>
    <cellStyle name="Standard 257 2 3 2 4 4 3" xfId="6423"/>
    <cellStyle name="Standard 257 2 3 2 4 4 3 2" xfId="10833"/>
    <cellStyle name="Standard 257 2 3 2 4 4 3 2 2" xfId="24069"/>
    <cellStyle name="Standard 257 2 3 2 4 4 3 2 2 2" xfId="50541"/>
    <cellStyle name="Standard 257 2 3 2 4 4 3 2 3" xfId="37305"/>
    <cellStyle name="Standard 257 2 3 2 4 4 3 3" xfId="17452"/>
    <cellStyle name="Standard 257 2 3 2 4 4 3 3 2" xfId="43924"/>
    <cellStyle name="Standard 257 2 3 2 4 4 3 4" xfId="32895"/>
    <cellStyle name="Standard 257 2 3 2 4 4 4" xfId="7891"/>
    <cellStyle name="Standard 257 2 3 2 4 4 4 2" xfId="21127"/>
    <cellStyle name="Standard 257 2 3 2 4 4 4 2 2" xfId="47599"/>
    <cellStyle name="Standard 257 2 3 2 4 4 4 3" xfId="34363"/>
    <cellStyle name="Standard 257 2 3 2 4 4 5" xfId="14510"/>
    <cellStyle name="Standard 257 2 3 2 4 4 5 2" xfId="40982"/>
    <cellStyle name="Standard 257 2 3 2 4 4 6" xfId="28483"/>
    <cellStyle name="Standard 257 2 3 2 4 5" xfId="2747"/>
    <cellStyle name="Standard 257 2 3 2 4 5 2" xfId="11569"/>
    <cellStyle name="Standard 257 2 3 2 4 5 2 2" xfId="24805"/>
    <cellStyle name="Standard 257 2 3 2 4 5 2 2 2" xfId="51277"/>
    <cellStyle name="Standard 257 2 3 2 4 5 2 3" xfId="38041"/>
    <cellStyle name="Standard 257 2 3 2 4 5 3" xfId="18188"/>
    <cellStyle name="Standard 257 2 3 2 4 5 3 2" xfId="44660"/>
    <cellStyle name="Standard 257 2 3 2 4 5 4" xfId="29219"/>
    <cellStyle name="Standard 257 2 3 2 4 6" xfId="4952"/>
    <cellStyle name="Standard 257 2 3 2 4 6 2" xfId="9362"/>
    <cellStyle name="Standard 257 2 3 2 4 6 2 2" xfId="22598"/>
    <cellStyle name="Standard 257 2 3 2 4 6 2 2 2" xfId="49070"/>
    <cellStyle name="Standard 257 2 3 2 4 6 2 3" xfId="35834"/>
    <cellStyle name="Standard 257 2 3 2 4 6 3" xfId="15981"/>
    <cellStyle name="Standard 257 2 3 2 4 6 3 2" xfId="42453"/>
    <cellStyle name="Standard 257 2 3 2 4 6 4" xfId="31424"/>
    <cellStyle name="Standard 257 2 3 2 4 7" xfId="7157"/>
    <cellStyle name="Standard 257 2 3 2 4 7 2" xfId="20393"/>
    <cellStyle name="Standard 257 2 3 2 4 7 2 2" xfId="46865"/>
    <cellStyle name="Standard 257 2 3 2 4 7 3" xfId="33629"/>
    <cellStyle name="Standard 257 2 3 2 4 8" xfId="13776"/>
    <cellStyle name="Standard 257 2 3 2 4 8 2" xfId="40248"/>
    <cellStyle name="Standard 257 2 3 2 4 9" xfId="27012"/>
    <cellStyle name="Standard 257 2 3 2 5" xfId="637"/>
    <cellStyle name="Standard 257 2 3 2 5 2" xfId="1026"/>
    <cellStyle name="Standard 257 2 3 2 5 2 2" xfId="1775"/>
    <cellStyle name="Standard 257 2 3 2 5 2 2 2" xfId="4718"/>
    <cellStyle name="Standard 257 2 3 2 5 2 2 2 2" xfId="13540"/>
    <cellStyle name="Standard 257 2 3 2 5 2 2 2 2 2" xfId="26776"/>
    <cellStyle name="Standard 257 2 3 2 5 2 2 2 2 2 2" xfId="53248"/>
    <cellStyle name="Standard 257 2 3 2 5 2 2 2 2 3" xfId="40012"/>
    <cellStyle name="Standard 257 2 3 2 5 2 2 2 3" xfId="20159"/>
    <cellStyle name="Standard 257 2 3 2 5 2 2 2 3 2" xfId="46631"/>
    <cellStyle name="Standard 257 2 3 2 5 2 2 2 4" xfId="31190"/>
    <cellStyle name="Standard 257 2 3 2 5 2 2 3" xfId="6189"/>
    <cellStyle name="Standard 257 2 3 2 5 2 2 3 2" xfId="10599"/>
    <cellStyle name="Standard 257 2 3 2 5 2 2 3 2 2" xfId="23835"/>
    <cellStyle name="Standard 257 2 3 2 5 2 2 3 2 2 2" xfId="50307"/>
    <cellStyle name="Standard 257 2 3 2 5 2 2 3 2 3" xfId="37071"/>
    <cellStyle name="Standard 257 2 3 2 5 2 2 3 3" xfId="17218"/>
    <cellStyle name="Standard 257 2 3 2 5 2 2 3 3 2" xfId="43690"/>
    <cellStyle name="Standard 257 2 3 2 5 2 2 3 4" xfId="32661"/>
    <cellStyle name="Standard 257 2 3 2 5 2 2 4" xfId="9128"/>
    <cellStyle name="Standard 257 2 3 2 5 2 2 4 2" xfId="22364"/>
    <cellStyle name="Standard 257 2 3 2 5 2 2 4 2 2" xfId="48836"/>
    <cellStyle name="Standard 257 2 3 2 5 2 2 4 3" xfId="35600"/>
    <cellStyle name="Standard 257 2 3 2 5 2 2 5" xfId="15747"/>
    <cellStyle name="Standard 257 2 3 2 5 2 2 5 2" xfId="42219"/>
    <cellStyle name="Standard 257 2 3 2 5 2 2 6" xfId="28249"/>
    <cellStyle name="Standard 257 2 3 2 5 2 3" xfId="2511"/>
    <cellStyle name="Standard 257 2 3 2 5 2 3 2" xfId="3982"/>
    <cellStyle name="Standard 257 2 3 2 5 2 3 2 2" xfId="12804"/>
    <cellStyle name="Standard 257 2 3 2 5 2 3 2 2 2" xfId="26040"/>
    <cellStyle name="Standard 257 2 3 2 5 2 3 2 2 2 2" xfId="52512"/>
    <cellStyle name="Standard 257 2 3 2 5 2 3 2 2 3" xfId="39276"/>
    <cellStyle name="Standard 257 2 3 2 5 2 3 2 3" xfId="19423"/>
    <cellStyle name="Standard 257 2 3 2 5 2 3 2 3 2" xfId="45895"/>
    <cellStyle name="Standard 257 2 3 2 5 2 3 2 4" xfId="30454"/>
    <cellStyle name="Standard 257 2 3 2 5 2 3 3" xfId="6924"/>
    <cellStyle name="Standard 257 2 3 2 5 2 3 3 2" xfId="11334"/>
    <cellStyle name="Standard 257 2 3 2 5 2 3 3 2 2" xfId="24570"/>
    <cellStyle name="Standard 257 2 3 2 5 2 3 3 2 2 2" xfId="51042"/>
    <cellStyle name="Standard 257 2 3 2 5 2 3 3 2 3" xfId="37806"/>
    <cellStyle name="Standard 257 2 3 2 5 2 3 3 3" xfId="17953"/>
    <cellStyle name="Standard 257 2 3 2 5 2 3 3 3 2" xfId="44425"/>
    <cellStyle name="Standard 257 2 3 2 5 2 3 3 4" xfId="33396"/>
    <cellStyle name="Standard 257 2 3 2 5 2 3 4" xfId="8392"/>
    <cellStyle name="Standard 257 2 3 2 5 2 3 4 2" xfId="21628"/>
    <cellStyle name="Standard 257 2 3 2 5 2 3 4 2 2" xfId="48100"/>
    <cellStyle name="Standard 257 2 3 2 5 2 3 4 3" xfId="34864"/>
    <cellStyle name="Standard 257 2 3 2 5 2 3 5" xfId="15011"/>
    <cellStyle name="Standard 257 2 3 2 5 2 3 5 2" xfId="41483"/>
    <cellStyle name="Standard 257 2 3 2 5 2 3 6" xfId="28984"/>
    <cellStyle name="Standard 257 2 3 2 5 2 4" xfId="3248"/>
    <cellStyle name="Standard 257 2 3 2 5 2 4 2" xfId="12070"/>
    <cellStyle name="Standard 257 2 3 2 5 2 4 2 2" xfId="25306"/>
    <cellStyle name="Standard 257 2 3 2 5 2 4 2 2 2" xfId="51778"/>
    <cellStyle name="Standard 257 2 3 2 5 2 4 2 3" xfId="38542"/>
    <cellStyle name="Standard 257 2 3 2 5 2 4 3" xfId="18689"/>
    <cellStyle name="Standard 257 2 3 2 5 2 4 3 2" xfId="45161"/>
    <cellStyle name="Standard 257 2 3 2 5 2 4 4" xfId="29720"/>
    <cellStyle name="Standard 257 2 3 2 5 2 5" xfId="5453"/>
    <cellStyle name="Standard 257 2 3 2 5 2 5 2" xfId="9863"/>
    <cellStyle name="Standard 257 2 3 2 5 2 5 2 2" xfId="23099"/>
    <cellStyle name="Standard 257 2 3 2 5 2 5 2 2 2" xfId="49571"/>
    <cellStyle name="Standard 257 2 3 2 5 2 5 2 3" xfId="36335"/>
    <cellStyle name="Standard 257 2 3 2 5 2 5 3" xfId="16482"/>
    <cellStyle name="Standard 257 2 3 2 5 2 5 3 2" xfId="42954"/>
    <cellStyle name="Standard 257 2 3 2 5 2 5 4" xfId="31925"/>
    <cellStyle name="Standard 257 2 3 2 5 2 6" xfId="7658"/>
    <cellStyle name="Standard 257 2 3 2 5 2 6 2" xfId="20894"/>
    <cellStyle name="Standard 257 2 3 2 5 2 6 2 2" xfId="47366"/>
    <cellStyle name="Standard 257 2 3 2 5 2 6 3" xfId="34130"/>
    <cellStyle name="Standard 257 2 3 2 5 2 7" xfId="14277"/>
    <cellStyle name="Standard 257 2 3 2 5 2 7 2" xfId="40749"/>
    <cellStyle name="Standard 257 2 3 2 5 2 8" xfId="27513"/>
    <cellStyle name="Standard 257 2 3 2 5 3" xfId="1409"/>
    <cellStyle name="Standard 257 2 3 2 5 3 2" xfId="4352"/>
    <cellStyle name="Standard 257 2 3 2 5 3 2 2" xfId="13174"/>
    <cellStyle name="Standard 257 2 3 2 5 3 2 2 2" xfId="26410"/>
    <cellStyle name="Standard 257 2 3 2 5 3 2 2 2 2" xfId="52882"/>
    <cellStyle name="Standard 257 2 3 2 5 3 2 2 3" xfId="39646"/>
    <cellStyle name="Standard 257 2 3 2 5 3 2 3" xfId="19793"/>
    <cellStyle name="Standard 257 2 3 2 5 3 2 3 2" xfId="46265"/>
    <cellStyle name="Standard 257 2 3 2 5 3 2 4" xfId="30824"/>
    <cellStyle name="Standard 257 2 3 2 5 3 3" xfId="5823"/>
    <cellStyle name="Standard 257 2 3 2 5 3 3 2" xfId="10233"/>
    <cellStyle name="Standard 257 2 3 2 5 3 3 2 2" xfId="23469"/>
    <cellStyle name="Standard 257 2 3 2 5 3 3 2 2 2" xfId="49941"/>
    <cellStyle name="Standard 257 2 3 2 5 3 3 2 3" xfId="36705"/>
    <cellStyle name="Standard 257 2 3 2 5 3 3 3" xfId="16852"/>
    <cellStyle name="Standard 257 2 3 2 5 3 3 3 2" xfId="43324"/>
    <cellStyle name="Standard 257 2 3 2 5 3 3 4" xfId="32295"/>
    <cellStyle name="Standard 257 2 3 2 5 3 4" xfId="8762"/>
    <cellStyle name="Standard 257 2 3 2 5 3 4 2" xfId="21998"/>
    <cellStyle name="Standard 257 2 3 2 5 3 4 2 2" xfId="48470"/>
    <cellStyle name="Standard 257 2 3 2 5 3 4 3" xfId="35234"/>
    <cellStyle name="Standard 257 2 3 2 5 3 5" xfId="15381"/>
    <cellStyle name="Standard 257 2 3 2 5 3 5 2" xfId="41853"/>
    <cellStyle name="Standard 257 2 3 2 5 3 6" xfId="27883"/>
    <cellStyle name="Standard 257 2 3 2 5 4" xfId="2145"/>
    <cellStyle name="Standard 257 2 3 2 5 4 2" xfId="3616"/>
    <cellStyle name="Standard 257 2 3 2 5 4 2 2" xfId="12438"/>
    <cellStyle name="Standard 257 2 3 2 5 4 2 2 2" xfId="25674"/>
    <cellStyle name="Standard 257 2 3 2 5 4 2 2 2 2" xfId="52146"/>
    <cellStyle name="Standard 257 2 3 2 5 4 2 2 3" xfId="38910"/>
    <cellStyle name="Standard 257 2 3 2 5 4 2 3" xfId="19057"/>
    <cellStyle name="Standard 257 2 3 2 5 4 2 3 2" xfId="45529"/>
    <cellStyle name="Standard 257 2 3 2 5 4 2 4" xfId="30088"/>
    <cellStyle name="Standard 257 2 3 2 5 4 3" xfId="6558"/>
    <cellStyle name="Standard 257 2 3 2 5 4 3 2" xfId="10968"/>
    <cellStyle name="Standard 257 2 3 2 5 4 3 2 2" xfId="24204"/>
    <cellStyle name="Standard 257 2 3 2 5 4 3 2 2 2" xfId="50676"/>
    <cellStyle name="Standard 257 2 3 2 5 4 3 2 3" xfId="37440"/>
    <cellStyle name="Standard 257 2 3 2 5 4 3 3" xfId="17587"/>
    <cellStyle name="Standard 257 2 3 2 5 4 3 3 2" xfId="44059"/>
    <cellStyle name="Standard 257 2 3 2 5 4 3 4" xfId="33030"/>
    <cellStyle name="Standard 257 2 3 2 5 4 4" xfId="8026"/>
    <cellStyle name="Standard 257 2 3 2 5 4 4 2" xfId="21262"/>
    <cellStyle name="Standard 257 2 3 2 5 4 4 2 2" xfId="47734"/>
    <cellStyle name="Standard 257 2 3 2 5 4 4 3" xfId="34498"/>
    <cellStyle name="Standard 257 2 3 2 5 4 5" xfId="14645"/>
    <cellStyle name="Standard 257 2 3 2 5 4 5 2" xfId="41117"/>
    <cellStyle name="Standard 257 2 3 2 5 4 6" xfId="28618"/>
    <cellStyle name="Standard 257 2 3 2 5 5" xfId="2882"/>
    <cellStyle name="Standard 257 2 3 2 5 5 2" xfId="11704"/>
    <cellStyle name="Standard 257 2 3 2 5 5 2 2" xfId="24940"/>
    <cellStyle name="Standard 257 2 3 2 5 5 2 2 2" xfId="51412"/>
    <cellStyle name="Standard 257 2 3 2 5 5 2 3" xfId="38176"/>
    <cellStyle name="Standard 257 2 3 2 5 5 3" xfId="18323"/>
    <cellStyle name="Standard 257 2 3 2 5 5 3 2" xfId="44795"/>
    <cellStyle name="Standard 257 2 3 2 5 5 4" xfId="29354"/>
    <cellStyle name="Standard 257 2 3 2 5 6" xfId="5087"/>
    <cellStyle name="Standard 257 2 3 2 5 6 2" xfId="9497"/>
    <cellStyle name="Standard 257 2 3 2 5 6 2 2" xfId="22733"/>
    <cellStyle name="Standard 257 2 3 2 5 6 2 2 2" xfId="49205"/>
    <cellStyle name="Standard 257 2 3 2 5 6 2 3" xfId="35969"/>
    <cellStyle name="Standard 257 2 3 2 5 6 3" xfId="16116"/>
    <cellStyle name="Standard 257 2 3 2 5 6 3 2" xfId="42588"/>
    <cellStyle name="Standard 257 2 3 2 5 6 4" xfId="31559"/>
    <cellStyle name="Standard 257 2 3 2 5 7" xfId="7292"/>
    <cellStyle name="Standard 257 2 3 2 5 7 2" xfId="20528"/>
    <cellStyle name="Standard 257 2 3 2 5 7 2 2" xfId="47000"/>
    <cellStyle name="Standard 257 2 3 2 5 7 3" xfId="33764"/>
    <cellStyle name="Standard 257 2 3 2 5 8" xfId="13911"/>
    <cellStyle name="Standard 257 2 3 2 5 8 2" xfId="40383"/>
    <cellStyle name="Standard 257 2 3 2 5 9" xfId="27147"/>
    <cellStyle name="Standard 257 2 3 2 6" xfId="720"/>
    <cellStyle name="Standard 257 2 3 2 6 2" xfId="1470"/>
    <cellStyle name="Standard 257 2 3 2 6 2 2" xfId="4413"/>
    <cellStyle name="Standard 257 2 3 2 6 2 2 2" xfId="13235"/>
    <cellStyle name="Standard 257 2 3 2 6 2 2 2 2" xfId="26471"/>
    <cellStyle name="Standard 257 2 3 2 6 2 2 2 2 2" xfId="52943"/>
    <cellStyle name="Standard 257 2 3 2 6 2 2 2 3" xfId="39707"/>
    <cellStyle name="Standard 257 2 3 2 6 2 2 3" xfId="19854"/>
    <cellStyle name="Standard 257 2 3 2 6 2 2 3 2" xfId="46326"/>
    <cellStyle name="Standard 257 2 3 2 6 2 2 4" xfId="30885"/>
    <cellStyle name="Standard 257 2 3 2 6 2 3" xfId="5884"/>
    <cellStyle name="Standard 257 2 3 2 6 2 3 2" xfId="10294"/>
    <cellStyle name="Standard 257 2 3 2 6 2 3 2 2" xfId="23530"/>
    <cellStyle name="Standard 257 2 3 2 6 2 3 2 2 2" xfId="50002"/>
    <cellStyle name="Standard 257 2 3 2 6 2 3 2 3" xfId="36766"/>
    <cellStyle name="Standard 257 2 3 2 6 2 3 3" xfId="16913"/>
    <cellStyle name="Standard 257 2 3 2 6 2 3 3 2" xfId="43385"/>
    <cellStyle name="Standard 257 2 3 2 6 2 3 4" xfId="32356"/>
    <cellStyle name="Standard 257 2 3 2 6 2 4" xfId="8823"/>
    <cellStyle name="Standard 257 2 3 2 6 2 4 2" xfId="22059"/>
    <cellStyle name="Standard 257 2 3 2 6 2 4 2 2" xfId="48531"/>
    <cellStyle name="Standard 257 2 3 2 6 2 4 3" xfId="35295"/>
    <cellStyle name="Standard 257 2 3 2 6 2 5" xfId="15442"/>
    <cellStyle name="Standard 257 2 3 2 6 2 5 2" xfId="41914"/>
    <cellStyle name="Standard 257 2 3 2 6 2 6" xfId="27944"/>
    <cellStyle name="Standard 257 2 3 2 6 3" xfId="2206"/>
    <cellStyle name="Standard 257 2 3 2 6 3 2" xfId="3677"/>
    <cellStyle name="Standard 257 2 3 2 6 3 2 2" xfId="12499"/>
    <cellStyle name="Standard 257 2 3 2 6 3 2 2 2" xfId="25735"/>
    <cellStyle name="Standard 257 2 3 2 6 3 2 2 2 2" xfId="52207"/>
    <cellStyle name="Standard 257 2 3 2 6 3 2 2 3" xfId="38971"/>
    <cellStyle name="Standard 257 2 3 2 6 3 2 3" xfId="19118"/>
    <cellStyle name="Standard 257 2 3 2 6 3 2 3 2" xfId="45590"/>
    <cellStyle name="Standard 257 2 3 2 6 3 2 4" xfId="30149"/>
    <cellStyle name="Standard 257 2 3 2 6 3 3" xfId="6619"/>
    <cellStyle name="Standard 257 2 3 2 6 3 3 2" xfId="11029"/>
    <cellStyle name="Standard 257 2 3 2 6 3 3 2 2" xfId="24265"/>
    <cellStyle name="Standard 257 2 3 2 6 3 3 2 2 2" xfId="50737"/>
    <cellStyle name="Standard 257 2 3 2 6 3 3 2 3" xfId="37501"/>
    <cellStyle name="Standard 257 2 3 2 6 3 3 3" xfId="17648"/>
    <cellStyle name="Standard 257 2 3 2 6 3 3 3 2" xfId="44120"/>
    <cellStyle name="Standard 257 2 3 2 6 3 3 4" xfId="33091"/>
    <cellStyle name="Standard 257 2 3 2 6 3 4" xfId="8087"/>
    <cellStyle name="Standard 257 2 3 2 6 3 4 2" xfId="21323"/>
    <cellStyle name="Standard 257 2 3 2 6 3 4 2 2" xfId="47795"/>
    <cellStyle name="Standard 257 2 3 2 6 3 4 3" xfId="34559"/>
    <cellStyle name="Standard 257 2 3 2 6 3 5" xfId="14706"/>
    <cellStyle name="Standard 257 2 3 2 6 3 5 2" xfId="41178"/>
    <cellStyle name="Standard 257 2 3 2 6 3 6" xfId="28679"/>
    <cellStyle name="Standard 257 2 3 2 6 4" xfId="2943"/>
    <cellStyle name="Standard 257 2 3 2 6 4 2" xfId="11765"/>
    <cellStyle name="Standard 257 2 3 2 6 4 2 2" xfId="25001"/>
    <cellStyle name="Standard 257 2 3 2 6 4 2 2 2" xfId="51473"/>
    <cellStyle name="Standard 257 2 3 2 6 4 2 3" xfId="38237"/>
    <cellStyle name="Standard 257 2 3 2 6 4 3" xfId="18384"/>
    <cellStyle name="Standard 257 2 3 2 6 4 3 2" xfId="44856"/>
    <cellStyle name="Standard 257 2 3 2 6 4 4" xfId="29415"/>
    <cellStyle name="Standard 257 2 3 2 6 5" xfId="5148"/>
    <cellStyle name="Standard 257 2 3 2 6 5 2" xfId="9558"/>
    <cellStyle name="Standard 257 2 3 2 6 5 2 2" xfId="22794"/>
    <cellStyle name="Standard 257 2 3 2 6 5 2 2 2" xfId="49266"/>
    <cellStyle name="Standard 257 2 3 2 6 5 2 3" xfId="36030"/>
    <cellStyle name="Standard 257 2 3 2 6 5 3" xfId="16177"/>
    <cellStyle name="Standard 257 2 3 2 6 5 3 2" xfId="42649"/>
    <cellStyle name="Standard 257 2 3 2 6 5 4" xfId="31620"/>
    <cellStyle name="Standard 257 2 3 2 6 6" xfId="7353"/>
    <cellStyle name="Standard 257 2 3 2 6 6 2" xfId="20589"/>
    <cellStyle name="Standard 257 2 3 2 6 6 2 2" xfId="47061"/>
    <cellStyle name="Standard 257 2 3 2 6 6 3" xfId="33825"/>
    <cellStyle name="Standard 257 2 3 2 6 7" xfId="13972"/>
    <cellStyle name="Standard 257 2 3 2 6 7 2" xfId="40444"/>
    <cellStyle name="Standard 257 2 3 2 6 8" xfId="27208"/>
    <cellStyle name="Standard 257 2 3 2 7" xfId="1104"/>
    <cellStyle name="Standard 257 2 3 2 7 2" xfId="4047"/>
    <cellStyle name="Standard 257 2 3 2 7 2 2" xfId="12869"/>
    <cellStyle name="Standard 257 2 3 2 7 2 2 2" xfId="26105"/>
    <cellStyle name="Standard 257 2 3 2 7 2 2 2 2" xfId="52577"/>
    <cellStyle name="Standard 257 2 3 2 7 2 2 3" xfId="39341"/>
    <cellStyle name="Standard 257 2 3 2 7 2 3" xfId="19488"/>
    <cellStyle name="Standard 257 2 3 2 7 2 3 2" xfId="45960"/>
    <cellStyle name="Standard 257 2 3 2 7 2 4" xfId="30519"/>
    <cellStyle name="Standard 257 2 3 2 7 3" xfId="5518"/>
    <cellStyle name="Standard 257 2 3 2 7 3 2" xfId="9928"/>
    <cellStyle name="Standard 257 2 3 2 7 3 2 2" xfId="23164"/>
    <cellStyle name="Standard 257 2 3 2 7 3 2 2 2" xfId="49636"/>
    <cellStyle name="Standard 257 2 3 2 7 3 2 3" xfId="36400"/>
    <cellStyle name="Standard 257 2 3 2 7 3 3" xfId="16547"/>
    <cellStyle name="Standard 257 2 3 2 7 3 3 2" xfId="43019"/>
    <cellStyle name="Standard 257 2 3 2 7 3 4" xfId="31990"/>
    <cellStyle name="Standard 257 2 3 2 7 4" xfId="8457"/>
    <cellStyle name="Standard 257 2 3 2 7 4 2" xfId="21693"/>
    <cellStyle name="Standard 257 2 3 2 7 4 2 2" xfId="48165"/>
    <cellStyle name="Standard 257 2 3 2 7 4 3" xfId="34929"/>
    <cellStyle name="Standard 257 2 3 2 7 5" xfId="15076"/>
    <cellStyle name="Standard 257 2 3 2 7 5 2" xfId="41548"/>
    <cellStyle name="Standard 257 2 3 2 7 6" xfId="27578"/>
    <cellStyle name="Standard 257 2 3 2 8" xfId="1840"/>
    <cellStyle name="Standard 257 2 3 2 8 2" xfId="3311"/>
    <cellStyle name="Standard 257 2 3 2 8 2 2" xfId="12133"/>
    <cellStyle name="Standard 257 2 3 2 8 2 2 2" xfId="25369"/>
    <cellStyle name="Standard 257 2 3 2 8 2 2 2 2" xfId="51841"/>
    <cellStyle name="Standard 257 2 3 2 8 2 2 3" xfId="38605"/>
    <cellStyle name="Standard 257 2 3 2 8 2 3" xfId="18752"/>
    <cellStyle name="Standard 257 2 3 2 8 2 3 2" xfId="45224"/>
    <cellStyle name="Standard 257 2 3 2 8 2 4" xfId="29783"/>
    <cellStyle name="Standard 257 2 3 2 8 3" xfId="6253"/>
    <cellStyle name="Standard 257 2 3 2 8 3 2" xfId="10663"/>
    <cellStyle name="Standard 257 2 3 2 8 3 2 2" xfId="23899"/>
    <cellStyle name="Standard 257 2 3 2 8 3 2 2 2" xfId="50371"/>
    <cellStyle name="Standard 257 2 3 2 8 3 2 3" xfId="37135"/>
    <cellStyle name="Standard 257 2 3 2 8 3 3" xfId="17282"/>
    <cellStyle name="Standard 257 2 3 2 8 3 3 2" xfId="43754"/>
    <cellStyle name="Standard 257 2 3 2 8 3 4" xfId="32725"/>
    <cellStyle name="Standard 257 2 3 2 8 4" xfId="7721"/>
    <cellStyle name="Standard 257 2 3 2 8 4 2" xfId="20957"/>
    <cellStyle name="Standard 257 2 3 2 8 4 2 2" xfId="47429"/>
    <cellStyle name="Standard 257 2 3 2 8 4 3" xfId="34193"/>
    <cellStyle name="Standard 257 2 3 2 8 5" xfId="14340"/>
    <cellStyle name="Standard 257 2 3 2 8 5 2" xfId="40812"/>
    <cellStyle name="Standard 257 2 3 2 8 6" xfId="28313"/>
    <cellStyle name="Standard 257 2 3 2 9" xfId="2577"/>
    <cellStyle name="Standard 257 2 3 2 9 2" xfId="11399"/>
    <cellStyle name="Standard 257 2 3 2 9 2 2" xfId="24635"/>
    <cellStyle name="Standard 257 2 3 2 9 2 2 2" xfId="51107"/>
    <cellStyle name="Standard 257 2 3 2 9 2 3" xfId="37871"/>
    <cellStyle name="Standard 257 2 3 2 9 3" xfId="18018"/>
    <cellStyle name="Standard 257 2 3 2 9 3 2" xfId="44490"/>
    <cellStyle name="Standard 257 2 3 2 9 4" xfId="29049"/>
    <cellStyle name="Standard 257 2 3 3" xfId="301"/>
    <cellStyle name="Standard 257 2 3 3 10" xfId="4774"/>
    <cellStyle name="Standard 257 2 3 3 10 2" xfId="9184"/>
    <cellStyle name="Standard 257 2 3 3 10 2 2" xfId="22420"/>
    <cellStyle name="Standard 257 2 3 3 10 2 2 2" xfId="48892"/>
    <cellStyle name="Standard 257 2 3 3 10 2 3" xfId="35656"/>
    <cellStyle name="Standard 257 2 3 3 10 3" xfId="15803"/>
    <cellStyle name="Standard 257 2 3 3 10 3 2" xfId="42275"/>
    <cellStyle name="Standard 257 2 3 3 10 4" xfId="31246"/>
    <cellStyle name="Standard 257 2 3 3 11" xfId="6979"/>
    <cellStyle name="Standard 257 2 3 3 11 2" xfId="20215"/>
    <cellStyle name="Standard 257 2 3 3 11 2 2" xfId="46687"/>
    <cellStyle name="Standard 257 2 3 3 11 3" xfId="33451"/>
    <cellStyle name="Standard 257 2 3 3 12" xfId="13598"/>
    <cellStyle name="Standard 257 2 3 3 12 2" xfId="40070"/>
    <cellStyle name="Standard 257 2 3 3 13" xfId="26834"/>
    <cellStyle name="Standard 257 2 3 3 2" xfId="352"/>
    <cellStyle name="Standard 257 2 3 3 2 10" xfId="13638"/>
    <cellStyle name="Standard 257 2 3 3 2 10 2" xfId="40110"/>
    <cellStyle name="Standard 257 2 3 3 2 11" xfId="26874"/>
    <cellStyle name="Standard 257 2 3 3 2 2" xfId="440"/>
    <cellStyle name="Standard 257 2 3 3 2 2 10" xfId="26955"/>
    <cellStyle name="Standard 257 2 3 3 2 2 2" xfId="616"/>
    <cellStyle name="Standard 257 2 3 3 2 2 2 2" xfId="1005"/>
    <cellStyle name="Standard 257 2 3 3 2 2 2 2 2" xfId="1754"/>
    <cellStyle name="Standard 257 2 3 3 2 2 2 2 2 2" xfId="4697"/>
    <cellStyle name="Standard 257 2 3 3 2 2 2 2 2 2 2" xfId="13519"/>
    <cellStyle name="Standard 257 2 3 3 2 2 2 2 2 2 2 2" xfId="26755"/>
    <cellStyle name="Standard 257 2 3 3 2 2 2 2 2 2 2 2 2" xfId="53227"/>
    <cellStyle name="Standard 257 2 3 3 2 2 2 2 2 2 2 3" xfId="39991"/>
    <cellStyle name="Standard 257 2 3 3 2 2 2 2 2 2 3" xfId="20138"/>
    <cellStyle name="Standard 257 2 3 3 2 2 2 2 2 2 3 2" xfId="46610"/>
    <cellStyle name="Standard 257 2 3 3 2 2 2 2 2 2 4" xfId="31169"/>
    <cellStyle name="Standard 257 2 3 3 2 2 2 2 2 3" xfId="6168"/>
    <cellStyle name="Standard 257 2 3 3 2 2 2 2 2 3 2" xfId="10578"/>
    <cellStyle name="Standard 257 2 3 3 2 2 2 2 2 3 2 2" xfId="23814"/>
    <cellStyle name="Standard 257 2 3 3 2 2 2 2 2 3 2 2 2" xfId="50286"/>
    <cellStyle name="Standard 257 2 3 3 2 2 2 2 2 3 2 3" xfId="37050"/>
    <cellStyle name="Standard 257 2 3 3 2 2 2 2 2 3 3" xfId="17197"/>
    <cellStyle name="Standard 257 2 3 3 2 2 2 2 2 3 3 2" xfId="43669"/>
    <cellStyle name="Standard 257 2 3 3 2 2 2 2 2 3 4" xfId="32640"/>
    <cellStyle name="Standard 257 2 3 3 2 2 2 2 2 4" xfId="9107"/>
    <cellStyle name="Standard 257 2 3 3 2 2 2 2 2 4 2" xfId="22343"/>
    <cellStyle name="Standard 257 2 3 3 2 2 2 2 2 4 2 2" xfId="48815"/>
    <cellStyle name="Standard 257 2 3 3 2 2 2 2 2 4 3" xfId="35579"/>
    <cellStyle name="Standard 257 2 3 3 2 2 2 2 2 5" xfId="15726"/>
    <cellStyle name="Standard 257 2 3 3 2 2 2 2 2 5 2" xfId="42198"/>
    <cellStyle name="Standard 257 2 3 3 2 2 2 2 2 6" xfId="28228"/>
    <cellStyle name="Standard 257 2 3 3 2 2 2 2 3" xfId="2490"/>
    <cellStyle name="Standard 257 2 3 3 2 2 2 2 3 2" xfId="3961"/>
    <cellStyle name="Standard 257 2 3 3 2 2 2 2 3 2 2" xfId="12783"/>
    <cellStyle name="Standard 257 2 3 3 2 2 2 2 3 2 2 2" xfId="26019"/>
    <cellStyle name="Standard 257 2 3 3 2 2 2 2 3 2 2 2 2" xfId="52491"/>
    <cellStyle name="Standard 257 2 3 3 2 2 2 2 3 2 2 3" xfId="39255"/>
    <cellStyle name="Standard 257 2 3 3 2 2 2 2 3 2 3" xfId="19402"/>
    <cellStyle name="Standard 257 2 3 3 2 2 2 2 3 2 3 2" xfId="45874"/>
    <cellStyle name="Standard 257 2 3 3 2 2 2 2 3 2 4" xfId="30433"/>
    <cellStyle name="Standard 257 2 3 3 2 2 2 2 3 3" xfId="6903"/>
    <cellStyle name="Standard 257 2 3 3 2 2 2 2 3 3 2" xfId="11313"/>
    <cellStyle name="Standard 257 2 3 3 2 2 2 2 3 3 2 2" xfId="24549"/>
    <cellStyle name="Standard 257 2 3 3 2 2 2 2 3 3 2 2 2" xfId="51021"/>
    <cellStyle name="Standard 257 2 3 3 2 2 2 2 3 3 2 3" xfId="37785"/>
    <cellStyle name="Standard 257 2 3 3 2 2 2 2 3 3 3" xfId="17932"/>
    <cellStyle name="Standard 257 2 3 3 2 2 2 2 3 3 3 2" xfId="44404"/>
    <cellStyle name="Standard 257 2 3 3 2 2 2 2 3 3 4" xfId="33375"/>
    <cellStyle name="Standard 257 2 3 3 2 2 2 2 3 4" xfId="8371"/>
    <cellStyle name="Standard 257 2 3 3 2 2 2 2 3 4 2" xfId="21607"/>
    <cellStyle name="Standard 257 2 3 3 2 2 2 2 3 4 2 2" xfId="48079"/>
    <cellStyle name="Standard 257 2 3 3 2 2 2 2 3 4 3" xfId="34843"/>
    <cellStyle name="Standard 257 2 3 3 2 2 2 2 3 5" xfId="14990"/>
    <cellStyle name="Standard 257 2 3 3 2 2 2 2 3 5 2" xfId="41462"/>
    <cellStyle name="Standard 257 2 3 3 2 2 2 2 3 6" xfId="28963"/>
    <cellStyle name="Standard 257 2 3 3 2 2 2 2 4" xfId="3227"/>
    <cellStyle name="Standard 257 2 3 3 2 2 2 2 4 2" xfId="12049"/>
    <cellStyle name="Standard 257 2 3 3 2 2 2 2 4 2 2" xfId="25285"/>
    <cellStyle name="Standard 257 2 3 3 2 2 2 2 4 2 2 2" xfId="51757"/>
    <cellStyle name="Standard 257 2 3 3 2 2 2 2 4 2 3" xfId="38521"/>
    <cellStyle name="Standard 257 2 3 3 2 2 2 2 4 3" xfId="18668"/>
    <cellStyle name="Standard 257 2 3 3 2 2 2 2 4 3 2" xfId="45140"/>
    <cellStyle name="Standard 257 2 3 3 2 2 2 2 4 4" xfId="29699"/>
    <cellStyle name="Standard 257 2 3 3 2 2 2 2 5" xfId="5432"/>
    <cellStyle name="Standard 257 2 3 3 2 2 2 2 5 2" xfId="9842"/>
    <cellStyle name="Standard 257 2 3 3 2 2 2 2 5 2 2" xfId="23078"/>
    <cellStyle name="Standard 257 2 3 3 2 2 2 2 5 2 2 2" xfId="49550"/>
    <cellStyle name="Standard 257 2 3 3 2 2 2 2 5 2 3" xfId="36314"/>
    <cellStyle name="Standard 257 2 3 3 2 2 2 2 5 3" xfId="16461"/>
    <cellStyle name="Standard 257 2 3 3 2 2 2 2 5 3 2" xfId="42933"/>
    <cellStyle name="Standard 257 2 3 3 2 2 2 2 5 4" xfId="31904"/>
    <cellStyle name="Standard 257 2 3 3 2 2 2 2 6" xfId="7637"/>
    <cellStyle name="Standard 257 2 3 3 2 2 2 2 6 2" xfId="20873"/>
    <cellStyle name="Standard 257 2 3 3 2 2 2 2 6 2 2" xfId="47345"/>
    <cellStyle name="Standard 257 2 3 3 2 2 2 2 6 3" xfId="34109"/>
    <cellStyle name="Standard 257 2 3 3 2 2 2 2 7" xfId="14256"/>
    <cellStyle name="Standard 257 2 3 3 2 2 2 2 7 2" xfId="40728"/>
    <cellStyle name="Standard 257 2 3 3 2 2 2 2 8" xfId="27492"/>
    <cellStyle name="Standard 257 2 3 3 2 2 2 3" xfId="1388"/>
    <cellStyle name="Standard 257 2 3 3 2 2 2 3 2" xfId="4331"/>
    <cellStyle name="Standard 257 2 3 3 2 2 2 3 2 2" xfId="13153"/>
    <cellStyle name="Standard 257 2 3 3 2 2 2 3 2 2 2" xfId="26389"/>
    <cellStyle name="Standard 257 2 3 3 2 2 2 3 2 2 2 2" xfId="52861"/>
    <cellStyle name="Standard 257 2 3 3 2 2 2 3 2 2 3" xfId="39625"/>
    <cellStyle name="Standard 257 2 3 3 2 2 2 3 2 3" xfId="19772"/>
    <cellStyle name="Standard 257 2 3 3 2 2 2 3 2 3 2" xfId="46244"/>
    <cellStyle name="Standard 257 2 3 3 2 2 2 3 2 4" xfId="30803"/>
    <cellStyle name="Standard 257 2 3 3 2 2 2 3 3" xfId="5802"/>
    <cellStyle name="Standard 257 2 3 3 2 2 2 3 3 2" xfId="10212"/>
    <cellStyle name="Standard 257 2 3 3 2 2 2 3 3 2 2" xfId="23448"/>
    <cellStyle name="Standard 257 2 3 3 2 2 2 3 3 2 2 2" xfId="49920"/>
    <cellStyle name="Standard 257 2 3 3 2 2 2 3 3 2 3" xfId="36684"/>
    <cellStyle name="Standard 257 2 3 3 2 2 2 3 3 3" xfId="16831"/>
    <cellStyle name="Standard 257 2 3 3 2 2 2 3 3 3 2" xfId="43303"/>
    <cellStyle name="Standard 257 2 3 3 2 2 2 3 3 4" xfId="32274"/>
    <cellStyle name="Standard 257 2 3 3 2 2 2 3 4" xfId="8741"/>
    <cellStyle name="Standard 257 2 3 3 2 2 2 3 4 2" xfId="21977"/>
    <cellStyle name="Standard 257 2 3 3 2 2 2 3 4 2 2" xfId="48449"/>
    <cellStyle name="Standard 257 2 3 3 2 2 2 3 4 3" xfId="35213"/>
    <cellStyle name="Standard 257 2 3 3 2 2 2 3 5" xfId="15360"/>
    <cellStyle name="Standard 257 2 3 3 2 2 2 3 5 2" xfId="41832"/>
    <cellStyle name="Standard 257 2 3 3 2 2 2 3 6" xfId="27862"/>
    <cellStyle name="Standard 257 2 3 3 2 2 2 4" xfId="2124"/>
    <cellStyle name="Standard 257 2 3 3 2 2 2 4 2" xfId="3595"/>
    <cellStyle name="Standard 257 2 3 3 2 2 2 4 2 2" xfId="12417"/>
    <cellStyle name="Standard 257 2 3 3 2 2 2 4 2 2 2" xfId="25653"/>
    <cellStyle name="Standard 257 2 3 3 2 2 2 4 2 2 2 2" xfId="52125"/>
    <cellStyle name="Standard 257 2 3 3 2 2 2 4 2 2 3" xfId="38889"/>
    <cellStyle name="Standard 257 2 3 3 2 2 2 4 2 3" xfId="19036"/>
    <cellStyle name="Standard 257 2 3 3 2 2 2 4 2 3 2" xfId="45508"/>
    <cellStyle name="Standard 257 2 3 3 2 2 2 4 2 4" xfId="30067"/>
    <cellStyle name="Standard 257 2 3 3 2 2 2 4 3" xfId="6537"/>
    <cellStyle name="Standard 257 2 3 3 2 2 2 4 3 2" xfId="10947"/>
    <cellStyle name="Standard 257 2 3 3 2 2 2 4 3 2 2" xfId="24183"/>
    <cellStyle name="Standard 257 2 3 3 2 2 2 4 3 2 2 2" xfId="50655"/>
    <cellStyle name="Standard 257 2 3 3 2 2 2 4 3 2 3" xfId="37419"/>
    <cellStyle name="Standard 257 2 3 3 2 2 2 4 3 3" xfId="17566"/>
    <cellStyle name="Standard 257 2 3 3 2 2 2 4 3 3 2" xfId="44038"/>
    <cellStyle name="Standard 257 2 3 3 2 2 2 4 3 4" xfId="33009"/>
    <cellStyle name="Standard 257 2 3 3 2 2 2 4 4" xfId="8005"/>
    <cellStyle name="Standard 257 2 3 3 2 2 2 4 4 2" xfId="21241"/>
    <cellStyle name="Standard 257 2 3 3 2 2 2 4 4 2 2" xfId="47713"/>
    <cellStyle name="Standard 257 2 3 3 2 2 2 4 4 3" xfId="34477"/>
    <cellStyle name="Standard 257 2 3 3 2 2 2 4 5" xfId="14624"/>
    <cellStyle name="Standard 257 2 3 3 2 2 2 4 5 2" xfId="41096"/>
    <cellStyle name="Standard 257 2 3 3 2 2 2 4 6" xfId="28597"/>
    <cellStyle name="Standard 257 2 3 3 2 2 2 5" xfId="2861"/>
    <cellStyle name="Standard 257 2 3 3 2 2 2 5 2" xfId="11683"/>
    <cellStyle name="Standard 257 2 3 3 2 2 2 5 2 2" xfId="24919"/>
    <cellStyle name="Standard 257 2 3 3 2 2 2 5 2 2 2" xfId="51391"/>
    <cellStyle name="Standard 257 2 3 3 2 2 2 5 2 3" xfId="38155"/>
    <cellStyle name="Standard 257 2 3 3 2 2 2 5 3" xfId="18302"/>
    <cellStyle name="Standard 257 2 3 3 2 2 2 5 3 2" xfId="44774"/>
    <cellStyle name="Standard 257 2 3 3 2 2 2 5 4" xfId="29333"/>
    <cellStyle name="Standard 257 2 3 3 2 2 2 6" xfId="5066"/>
    <cellStyle name="Standard 257 2 3 3 2 2 2 6 2" xfId="9476"/>
    <cellStyle name="Standard 257 2 3 3 2 2 2 6 2 2" xfId="22712"/>
    <cellStyle name="Standard 257 2 3 3 2 2 2 6 2 2 2" xfId="49184"/>
    <cellStyle name="Standard 257 2 3 3 2 2 2 6 2 3" xfId="35948"/>
    <cellStyle name="Standard 257 2 3 3 2 2 2 6 3" xfId="16095"/>
    <cellStyle name="Standard 257 2 3 3 2 2 2 6 3 2" xfId="42567"/>
    <cellStyle name="Standard 257 2 3 3 2 2 2 6 4" xfId="31538"/>
    <cellStyle name="Standard 257 2 3 3 2 2 2 7" xfId="7271"/>
    <cellStyle name="Standard 257 2 3 3 2 2 2 7 2" xfId="20507"/>
    <cellStyle name="Standard 257 2 3 3 2 2 2 7 2 2" xfId="46979"/>
    <cellStyle name="Standard 257 2 3 3 2 2 2 7 3" xfId="33743"/>
    <cellStyle name="Standard 257 2 3 3 2 2 2 8" xfId="13890"/>
    <cellStyle name="Standard 257 2 3 3 2 2 2 8 2" xfId="40362"/>
    <cellStyle name="Standard 257 2 3 3 2 2 2 9" xfId="27126"/>
    <cellStyle name="Standard 257 2 3 3 2 2 3" xfId="833"/>
    <cellStyle name="Standard 257 2 3 3 2 2 3 2" xfId="1583"/>
    <cellStyle name="Standard 257 2 3 3 2 2 3 2 2" xfId="4526"/>
    <cellStyle name="Standard 257 2 3 3 2 2 3 2 2 2" xfId="13348"/>
    <cellStyle name="Standard 257 2 3 3 2 2 3 2 2 2 2" xfId="26584"/>
    <cellStyle name="Standard 257 2 3 3 2 2 3 2 2 2 2 2" xfId="53056"/>
    <cellStyle name="Standard 257 2 3 3 2 2 3 2 2 2 3" xfId="39820"/>
    <cellStyle name="Standard 257 2 3 3 2 2 3 2 2 3" xfId="19967"/>
    <cellStyle name="Standard 257 2 3 3 2 2 3 2 2 3 2" xfId="46439"/>
    <cellStyle name="Standard 257 2 3 3 2 2 3 2 2 4" xfId="30998"/>
    <cellStyle name="Standard 257 2 3 3 2 2 3 2 3" xfId="5997"/>
    <cellStyle name="Standard 257 2 3 3 2 2 3 2 3 2" xfId="10407"/>
    <cellStyle name="Standard 257 2 3 3 2 2 3 2 3 2 2" xfId="23643"/>
    <cellStyle name="Standard 257 2 3 3 2 2 3 2 3 2 2 2" xfId="50115"/>
    <cellStyle name="Standard 257 2 3 3 2 2 3 2 3 2 3" xfId="36879"/>
    <cellStyle name="Standard 257 2 3 3 2 2 3 2 3 3" xfId="17026"/>
    <cellStyle name="Standard 257 2 3 3 2 2 3 2 3 3 2" xfId="43498"/>
    <cellStyle name="Standard 257 2 3 3 2 2 3 2 3 4" xfId="32469"/>
    <cellStyle name="Standard 257 2 3 3 2 2 3 2 4" xfId="8936"/>
    <cellStyle name="Standard 257 2 3 3 2 2 3 2 4 2" xfId="22172"/>
    <cellStyle name="Standard 257 2 3 3 2 2 3 2 4 2 2" xfId="48644"/>
    <cellStyle name="Standard 257 2 3 3 2 2 3 2 4 3" xfId="35408"/>
    <cellStyle name="Standard 257 2 3 3 2 2 3 2 5" xfId="15555"/>
    <cellStyle name="Standard 257 2 3 3 2 2 3 2 5 2" xfId="42027"/>
    <cellStyle name="Standard 257 2 3 3 2 2 3 2 6" xfId="28057"/>
    <cellStyle name="Standard 257 2 3 3 2 2 3 3" xfId="2319"/>
    <cellStyle name="Standard 257 2 3 3 2 2 3 3 2" xfId="3790"/>
    <cellStyle name="Standard 257 2 3 3 2 2 3 3 2 2" xfId="12612"/>
    <cellStyle name="Standard 257 2 3 3 2 2 3 3 2 2 2" xfId="25848"/>
    <cellStyle name="Standard 257 2 3 3 2 2 3 3 2 2 2 2" xfId="52320"/>
    <cellStyle name="Standard 257 2 3 3 2 2 3 3 2 2 3" xfId="39084"/>
    <cellStyle name="Standard 257 2 3 3 2 2 3 3 2 3" xfId="19231"/>
    <cellStyle name="Standard 257 2 3 3 2 2 3 3 2 3 2" xfId="45703"/>
    <cellStyle name="Standard 257 2 3 3 2 2 3 3 2 4" xfId="30262"/>
    <cellStyle name="Standard 257 2 3 3 2 2 3 3 3" xfId="6732"/>
    <cellStyle name="Standard 257 2 3 3 2 2 3 3 3 2" xfId="11142"/>
    <cellStyle name="Standard 257 2 3 3 2 2 3 3 3 2 2" xfId="24378"/>
    <cellStyle name="Standard 257 2 3 3 2 2 3 3 3 2 2 2" xfId="50850"/>
    <cellStyle name="Standard 257 2 3 3 2 2 3 3 3 2 3" xfId="37614"/>
    <cellStyle name="Standard 257 2 3 3 2 2 3 3 3 3" xfId="17761"/>
    <cellStyle name="Standard 257 2 3 3 2 2 3 3 3 3 2" xfId="44233"/>
    <cellStyle name="Standard 257 2 3 3 2 2 3 3 3 4" xfId="33204"/>
    <cellStyle name="Standard 257 2 3 3 2 2 3 3 4" xfId="8200"/>
    <cellStyle name="Standard 257 2 3 3 2 2 3 3 4 2" xfId="21436"/>
    <cellStyle name="Standard 257 2 3 3 2 2 3 3 4 2 2" xfId="47908"/>
    <cellStyle name="Standard 257 2 3 3 2 2 3 3 4 3" xfId="34672"/>
    <cellStyle name="Standard 257 2 3 3 2 2 3 3 5" xfId="14819"/>
    <cellStyle name="Standard 257 2 3 3 2 2 3 3 5 2" xfId="41291"/>
    <cellStyle name="Standard 257 2 3 3 2 2 3 3 6" xfId="28792"/>
    <cellStyle name="Standard 257 2 3 3 2 2 3 4" xfId="3056"/>
    <cellStyle name="Standard 257 2 3 3 2 2 3 4 2" xfId="11878"/>
    <cellStyle name="Standard 257 2 3 3 2 2 3 4 2 2" xfId="25114"/>
    <cellStyle name="Standard 257 2 3 3 2 2 3 4 2 2 2" xfId="51586"/>
    <cellStyle name="Standard 257 2 3 3 2 2 3 4 2 3" xfId="38350"/>
    <cellStyle name="Standard 257 2 3 3 2 2 3 4 3" xfId="18497"/>
    <cellStyle name="Standard 257 2 3 3 2 2 3 4 3 2" xfId="44969"/>
    <cellStyle name="Standard 257 2 3 3 2 2 3 4 4" xfId="29528"/>
    <cellStyle name="Standard 257 2 3 3 2 2 3 5" xfId="5261"/>
    <cellStyle name="Standard 257 2 3 3 2 2 3 5 2" xfId="9671"/>
    <cellStyle name="Standard 257 2 3 3 2 2 3 5 2 2" xfId="22907"/>
    <cellStyle name="Standard 257 2 3 3 2 2 3 5 2 2 2" xfId="49379"/>
    <cellStyle name="Standard 257 2 3 3 2 2 3 5 2 3" xfId="36143"/>
    <cellStyle name="Standard 257 2 3 3 2 2 3 5 3" xfId="16290"/>
    <cellStyle name="Standard 257 2 3 3 2 2 3 5 3 2" xfId="42762"/>
    <cellStyle name="Standard 257 2 3 3 2 2 3 5 4" xfId="31733"/>
    <cellStyle name="Standard 257 2 3 3 2 2 3 6" xfId="7466"/>
    <cellStyle name="Standard 257 2 3 3 2 2 3 6 2" xfId="20702"/>
    <cellStyle name="Standard 257 2 3 3 2 2 3 6 2 2" xfId="47174"/>
    <cellStyle name="Standard 257 2 3 3 2 2 3 6 3" xfId="33938"/>
    <cellStyle name="Standard 257 2 3 3 2 2 3 7" xfId="14085"/>
    <cellStyle name="Standard 257 2 3 3 2 2 3 7 2" xfId="40557"/>
    <cellStyle name="Standard 257 2 3 3 2 2 3 8" xfId="27321"/>
    <cellStyle name="Standard 257 2 3 3 2 2 4" xfId="1217"/>
    <cellStyle name="Standard 257 2 3 3 2 2 4 2" xfId="4160"/>
    <cellStyle name="Standard 257 2 3 3 2 2 4 2 2" xfId="12982"/>
    <cellStyle name="Standard 257 2 3 3 2 2 4 2 2 2" xfId="26218"/>
    <cellStyle name="Standard 257 2 3 3 2 2 4 2 2 2 2" xfId="52690"/>
    <cellStyle name="Standard 257 2 3 3 2 2 4 2 2 3" xfId="39454"/>
    <cellStyle name="Standard 257 2 3 3 2 2 4 2 3" xfId="19601"/>
    <cellStyle name="Standard 257 2 3 3 2 2 4 2 3 2" xfId="46073"/>
    <cellStyle name="Standard 257 2 3 3 2 2 4 2 4" xfId="30632"/>
    <cellStyle name="Standard 257 2 3 3 2 2 4 3" xfId="5631"/>
    <cellStyle name="Standard 257 2 3 3 2 2 4 3 2" xfId="10041"/>
    <cellStyle name="Standard 257 2 3 3 2 2 4 3 2 2" xfId="23277"/>
    <cellStyle name="Standard 257 2 3 3 2 2 4 3 2 2 2" xfId="49749"/>
    <cellStyle name="Standard 257 2 3 3 2 2 4 3 2 3" xfId="36513"/>
    <cellStyle name="Standard 257 2 3 3 2 2 4 3 3" xfId="16660"/>
    <cellStyle name="Standard 257 2 3 3 2 2 4 3 3 2" xfId="43132"/>
    <cellStyle name="Standard 257 2 3 3 2 2 4 3 4" xfId="32103"/>
    <cellStyle name="Standard 257 2 3 3 2 2 4 4" xfId="8570"/>
    <cellStyle name="Standard 257 2 3 3 2 2 4 4 2" xfId="21806"/>
    <cellStyle name="Standard 257 2 3 3 2 2 4 4 2 2" xfId="48278"/>
    <cellStyle name="Standard 257 2 3 3 2 2 4 4 3" xfId="35042"/>
    <cellStyle name="Standard 257 2 3 3 2 2 4 5" xfId="15189"/>
    <cellStyle name="Standard 257 2 3 3 2 2 4 5 2" xfId="41661"/>
    <cellStyle name="Standard 257 2 3 3 2 2 4 6" xfId="27691"/>
    <cellStyle name="Standard 257 2 3 3 2 2 5" xfId="1953"/>
    <cellStyle name="Standard 257 2 3 3 2 2 5 2" xfId="3424"/>
    <cellStyle name="Standard 257 2 3 3 2 2 5 2 2" xfId="12246"/>
    <cellStyle name="Standard 257 2 3 3 2 2 5 2 2 2" xfId="25482"/>
    <cellStyle name="Standard 257 2 3 3 2 2 5 2 2 2 2" xfId="51954"/>
    <cellStyle name="Standard 257 2 3 3 2 2 5 2 2 3" xfId="38718"/>
    <cellStyle name="Standard 257 2 3 3 2 2 5 2 3" xfId="18865"/>
    <cellStyle name="Standard 257 2 3 3 2 2 5 2 3 2" xfId="45337"/>
    <cellStyle name="Standard 257 2 3 3 2 2 5 2 4" xfId="29896"/>
    <cellStyle name="Standard 257 2 3 3 2 2 5 3" xfId="6366"/>
    <cellStyle name="Standard 257 2 3 3 2 2 5 3 2" xfId="10776"/>
    <cellStyle name="Standard 257 2 3 3 2 2 5 3 2 2" xfId="24012"/>
    <cellStyle name="Standard 257 2 3 3 2 2 5 3 2 2 2" xfId="50484"/>
    <cellStyle name="Standard 257 2 3 3 2 2 5 3 2 3" xfId="37248"/>
    <cellStyle name="Standard 257 2 3 3 2 2 5 3 3" xfId="17395"/>
    <cellStyle name="Standard 257 2 3 3 2 2 5 3 3 2" xfId="43867"/>
    <cellStyle name="Standard 257 2 3 3 2 2 5 3 4" xfId="32838"/>
    <cellStyle name="Standard 257 2 3 3 2 2 5 4" xfId="7834"/>
    <cellStyle name="Standard 257 2 3 3 2 2 5 4 2" xfId="21070"/>
    <cellStyle name="Standard 257 2 3 3 2 2 5 4 2 2" xfId="47542"/>
    <cellStyle name="Standard 257 2 3 3 2 2 5 4 3" xfId="34306"/>
    <cellStyle name="Standard 257 2 3 3 2 2 5 5" xfId="14453"/>
    <cellStyle name="Standard 257 2 3 3 2 2 5 5 2" xfId="40925"/>
    <cellStyle name="Standard 257 2 3 3 2 2 5 6" xfId="28426"/>
    <cellStyle name="Standard 257 2 3 3 2 2 6" xfId="2690"/>
    <cellStyle name="Standard 257 2 3 3 2 2 6 2" xfId="11512"/>
    <cellStyle name="Standard 257 2 3 3 2 2 6 2 2" xfId="24748"/>
    <cellStyle name="Standard 257 2 3 3 2 2 6 2 2 2" xfId="51220"/>
    <cellStyle name="Standard 257 2 3 3 2 2 6 2 3" xfId="37984"/>
    <cellStyle name="Standard 257 2 3 3 2 2 6 3" xfId="18131"/>
    <cellStyle name="Standard 257 2 3 3 2 2 6 3 2" xfId="44603"/>
    <cellStyle name="Standard 257 2 3 3 2 2 6 4" xfId="29162"/>
    <cellStyle name="Standard 257 2 3 3 2 2 7" xfId="4895"/>
    <cellStyle name="Standard 257 2 3 3 2 2 7 2" xfId="9305"/>
    <cellStyle name="Standard 257 2 3 3 2 2 7 2 2" xfId="22541"/>
    <cellStyle name="Standard 257 2 3 3 2 2 7 2 2 2" xfId="49013"/>
    <cellStyle name="Standard 257 2 3 3 2 2 7 2 3" xfId="35777"/>
    <cellStyle name="Standard 257 2 3 3 2 2 7 3" xfId="15924"/>
    <cellStyle name="Standard 257 2 3 3 2 2 7 3 2" xfId="42396"/>
    <cellStyle name="Standard 257 2 3 3 2 2 7 4" xfId="31367"/>
    <cellStyle name="Standard 257 2 3 3 2 2 8" xfId="7100"/>
    <cellStyle name="Standard 257 2 3 3 2 2 8 2" xfId="20336"/>
    <cellStyle name="Standard 257 2 3 3 2 2 8 2 2" xfId="46808"/>
    <cellStyle name="Standard 257 2 3 3 2 2 8 3" xfId="33572"/>
    <cellStyle name="Standard 257 2 3 3 2 2 9" xfId="13719"/>
    <cellStyle name="Standard 257 2 3 3 2 2 9 2" xfId="40191"/>
    <cellStyle name="Standard 257 2 3 3 2 3" xfId="535"/>
    <cellStyle name="Standard 257 2 3 3 2 3 2" xfId="924"/>
    <cellStyle name="Standard 257 2 3 3 2 3 2 2" xfId="1673"/>
    <cellStyle name="Standard 257 2 3 3 2 3 2 2 2" xfId="4616"/>
    <cellStyle name="Standard 257 2 3 3 2 3 2 2 2 2" xfId="13438"/>
    <cellStyle name="Standard 257 2 3 3 2 3 2 2 2 2 2" xfId="26674"/>
    <cellStyle name="Standard 257 2 3 3 2 3 2 2 2 2 2 2" xfId="53146"/>
    <cellStyle name="Standard 257 2 3 3 2 3 2 2 2 2 3" xfId="39910"/>
    <cellStyle name="Standard 257 2 3 3 2 3 2 2 2 3" xfId="20057"/>
    <cellStyle name="Standard 257 2 3 3 2 3 2 2 2 3 2" xfId="46529"/>
    <cellStyle name="Standard 257 2 3 3 2 3 2 2 2 4" xfId="31088"/>
    <cellStyle name="Standard 257 2 3 3 2 3 2 2 3" xfId="6087"/>
    <cellStyle name="Standard 257 2 3 3 2 3 2 2 3 2" xfId="10497"/>
    <cellStyle name="Standard 257 2 3 3 2 3 2 2 3 2 2" xfId="23733"/>
    <cellStyle name="Standard 257 2 3 3 2 3 2 2 3 2 2 2" xfId="50205"/>
    <cellStyle name="Standard 257 2 3 3 2 3 2 2 3 2 3" xfId="36969"/>
    <cellStyle name="Standard 257 2 3 3 2 3 2 2 3 3" xfId="17116"/>
    <cellStyle name="Standard 257 2 3 3 2 3 2 2 3 3 2" xfId="43588"/>
    <cellStyle name="Standard 257 2 3 3 2 3 2 2 3 4" xfId="32559"/>
    <cellStyle name="Standard 257 2 3 3 2 3 2 2 4" xfId="9026"/>
    <cellStyle name="Standard 257 2 3 3 2 3 2 2 4 2" xfId="22262"/>
    <cellStyle name="Standard 257 2 3 3 2 3 2 2 4 2 2" xfId="48734"/>
    <cellStyle name="Standard 257 2 3 3 2 3 2 2 4 3" xfId="35498"/>
    <cellStyle name="Standard 257 2 3 3 2 3 2 2 5" xfId="15645"/>
    <cellStyle name="Standard 257 2 3 3 2 3 2 2 5 2" xfId="42117"/>
    <cellStyle name="Standard 257 2 3 3 2 3 2 2 6" xfId="28147"/>
    <cellStyle name="Standard 257 2 3 3 2 3 2 3" xfId="2409"/>
    <cellStyle name="Standard 257 2 3 3 2 3 2 3 2" xfId="3880"/>
    <cellStyle name="Standard 257 2 3 3 2 3 2 3 2 2" xfId="12702"/>
    <cellStyle name="Standard 257 2 3 3 2 3 2 3 2 2 2" xfId="25938"/>
    <cellStyle name="Standard 257 2 3 3 2 3 2 3 2 2 2 2" xfId="52410"/>
    <cellStyle name="Standard 257 2 3 3 2 3 2 3 2 2 3" xfId="39174"/>
    <cellStyle name="Standard 257 2 3 3 2 3 2 3 2 3" xfId="19321"/>
    <cellStyle name="Standard 257 2 3 3 2 3 2 3 2 3 2" xfId="45793"/>
    <cellStyle name="Standard 257 2 3 3 2 3 2 3 2 4" xfId="30352"/>
    <cellStyle name="Standard 257 2 3 3 2 3 2 3 3" xfId="6822"/>
    <cellStyle name="Standard 257 2 3 3 2 3 2 3 3 2" xfId="11232"/>
    <cellStyle name="Standard 257 2 3 3 2 3 2 3 3 2 2" xfId="24468"/>
    <cellStyle name="Standard 257 2 3 3 2 3 2 3 3 2 2 2" xfId="50940"/>
    <cellStyle name="Standard 257 2 3 3 2 3 2 3 3 2 3" xfId="37704"/>
    <cellStyle name="Standard 257 2 3 3 2 3 2 3 3 3" xfId="17851"/>
    <cellStyle name="Standard 257 2 3 3 2 3 2 3 3 3 2" xfId="44323"/>
    <cellStyle name="Standard 257 2 3 3 2 3 2 3 3 4" xfId="33294"/>
    <cellStyle name="Standard 257 2 3 3 2 3 2 3 4" xfId="8290"/>
    <cellStyle name="Standard 257 2 3 3 2 3 2 3 4 2" xfId="21526"/>
    <cellStyle name="Standard 257 2 3 3 2 3 2 3 4 2 2" xfId="47998"/>
    <cellStyle name="Standard 257 2 3 3 2 3 2 3 4 3" xfId="34762"/>
    <cellStyle name="Standard 257 2 3 3 2 3 2 3 5" xfId="14909"/>
    <cellStyle name="Standard 257 2 3 3 2 3 2 3 5 2" xfId="41381"/>
    <cellStyle name="Standard 257 2 3 3 2 3 2 3 6" xfId="28882"/>
    <cellStyle name="Standard 257 2 3 3 2 3 2 4" xfId="3146"/>
    <cellStyle name="Standard 257 2 3 3 2 3 2 4 2" xfId="11968"/>
    <cellStyle name="Standard 257 2 3 3 2 3 2 4 2 2" xfId="25204"/>
    <cellStyle name="Standard 257 2 3 3 2 3 2 4 2 2 2" xfId="51676"/>
    <cellStyle name="Standard 257 2 3 3 2 3 2 4 2 3" xfId="38440"/>
    <cellStyle name="Standard 257 2 3 3 2 3 2 4 3" xfId="18587"/>
    <cellStyle name="Standard 257 2 3 3 2 3 2 4 3 2" xfId="45059"/>
    <cellStyle name="Standard 257 2 3 3 2 3 2 4 4" xfId="29618"/>
    <cellStyle name="Standard 257 2 3 3 2 3 2 5" xfId="5351"/>
    <cellStyle name="Standard 257 2 3 3 2 3 2 5 2" xfId="9761"/>
    <cellStyle name="Standard 257 2 3 3 2 3 2 5 2 2" xfId="22997"/>
    <cellStyle name="Standard 257 2 3 3 2 3 2 5 2 2 2" xfId="49469"/>
    <cellStyle name="Standard 257 2 3 3 2 3 2 5 2 3" xfId="36233"/>
    <cellStyle name="Standard 257 2 3 3 2 3 2 5 3" xfId="16380"/>
    <cellStyle name="Standard 257 2 3 3 2 3 2 5 3 2" xfId="42852"/>
    <cellStyle name="Standard 257 2 3 3 2 3 2 5 4" xfId="31823"/>
    <cellStyle name="Standard 257 2 3 3 2 3 2 6" xfId="7556"/>
    <cellStyle name="Standard 257 2 3 3 2 3 2 6 2" xfId="20792"/>
    <cellStyle name="Standard 257 2 3 3 2 3 2 6 2 2" xfId="47264"/>
    <cellStyle name="Standard 257 2 3 3 2 3 2 6 3" xfId="34028"/>
    <cellStyle name="Standard 257 2 3 3 2 3 2 7" xfId="14175"/>
    <cellStyle name="Standard 257 2 3 3 2 3 2 7 2" xfId="40647"/>
    <cellStyle name="Standard 257 2 3 3 2 3 2 8" xfId="27411"/>
    <cellStyle name="Standard 257 2 3 3 2 3 3" xfId="1307"/>
    <cellStyle name="Standard 257 2 3 3 2 3 3 2" xfId="4250"/>
    <cellStyle name="Standard 257 2 3 3 2 3 3 2 2" xfId="13072"/>
    <cellStyle name="Standard 257 2 3 3 2 3 3 2 2 2" xfId="26308"/>
    <cellStyle name="Standard 257 2 3 3 2 3 3 2 2 2 2" xfId="52780"/>
    <cellStyle name="Standard 257 2 3 3 2 3 3 2 2 3" xfId="39544"/>
    <cellStyle name="Standard 257 2 3 3 2 3 3 2 3" xfId="19691"/>
    <cellStyle name="Standard 257 2 3 3 2 3 3 2 3 2" xfId="46163"/>
    <cellStyle name="Standard 257 2 3 3 2 3 3 2 4" xfId="30722"/>
    <cellStyle name="Standard 257 2 3 3 2 3 3 3" xfId="5721"/>
    <cellStyle name="Standard 257 2 3 3 2 3 3 3 2" xfId="10131"/>
    <cellStyle name="Standard 257 2 3 3 2 3 3 3 2 2" xfId="23367"/>
    <cellStyle name="Standard 257 2 3 3 2 3 3 3 2 2 2" xfId="49839"/>
    <cellStyle name="Standard 257 2 3 3 2 3 3 3 2 3" xfId="36603"/>
    <cellStyle name="Standard 257 2 3 3 2 3 3 3 3" xfId="16750"/>
    <cellStyle name="Standard 257 2 3 3 2 3 3 3 3 2" xfId="43222"/>
    <cellStyle name="Standard 257 2 3 3 2 3 3 3 4" xfId="32193"/>
    <cellStyle name="Standard 257 2 3 3 2 3 3 4" xfId="8660"/>
    <cellStyle name="Standard 257 2 3 3 2 3 3 4 2" xfId="21896"/>
    <cellStyle name="Standard 257 2 3 3 2 3 3 4 2 2" xfId="48368"/>
    <cellStyle name="Standard 257 2 3 3 2 3 3 4 3" xfId="35132"/>
    <cellStyle name="Standard 257 2 3 3 2 3 3 5" xfId="15279"/>
    <cellStyle name="Standard 257 2 3 3 2 3 3 5 2" xfId="41751"/>
    <cellStyle name="Standard 257 2 3 3 2 3 3 6" xfId="27781"/>
    <cellStyle name="Standard 257 2 3 3 2 3 4" xfId="2043"/>
    <cellStyle name="Standard 257 2 3 3 2 3 4 2" xfId="3514"/>
    <cellStyle name="Standard 257 2 3 3 2 3 4 2 2" xfId="12336"/>
    <cellStyle name="Standard 257 2 3 3 2 3 4 2 2 2" xfId="25572"/>
    <cellStyle name="Standard 257 2 3 3 2 3 4 2 2 2 2" xfId="52044"/>
    <cellStyle name="Standard 257 2 3 3 2 3 4 2 2 3" xfId="38808"/>
    <cellStyle name="Standard 257 2 3 3 2 3 4 2 3" xfId="18955"/>
    <cellStyle name="Standard 257 2 3 3 2 3 4 2 3 2" xfId="45427"/>
    <cellStyle name="Standard 257 2 3 3 2 3 4 2 4" xfId="29986"/>
    <cellStyle name="Standard 257 2 3 3 2 3 4 3" xfId="6456"/>
    <cellStyle name="Standard 257 2 3 3 2 3 4 3 2" xfId="10866"/>
    <cellStyle name="Standard 257 2 3 3 2 3 4 3 2 2" xfId="24102"/>
    <cellStyle name="Standard 257 2 3 3 2 3 4 3 2 2 2" xfId="50574"/>
    <cellStyle name="Standard 257 2 3 3 2 3 4 3 2 3" xfId="37338"/>
    <cellStyle name="Standard 257 2 3 3 2 3 4 3 3" xfId="17485"/>
    <cellStyle name="Standard 257 2 3 3 2 3 4 3 3 2" xfId="43957"/>
    <cellStyle name="Standard 257 2 3 3 2 3 4 3 4" xfId="32928"/>
    <cellStyle name="Standard 257 2 3 3 2 3 4 4" xfId="7924"/>
    <cellStyle name="Standard 257 2 3 3 2 3 4 4 2" xfId="21160"/>
    <cellStyle name="Standard 257 2 3 3 2 3 4 4 2 2" xfId="47632"/>
    <cellStyle name="Standard 257 2 3 3 2 3 4 4 3" xfId="34396"/>
    <cellStyle name="Standard 257 2 3 3 2 3 4 5" xfId="14543"/>
    <cellStyle name="Standard 257 2 3 3 2 3 4 5 2" xfId="41015"/>
    <cellStyle name="Standard 257 2 3 3 2 3 4 6" xfId="28516"/>
    <cellStyle name="Standard 257 2 3 3 2 3 5" xfId="2780"/>
    <cellStyle name="Standard 257 2 3 3 2 3 5 2" xfId="11602"/>
    <cellStyle name="Standard 257 2 3 3 2 3 5 2 2" xfId="24838"/>
    <cellStyle name="Standard 257 2 3 3 2 3 5 2 2 2" xfId="51310"/>
    <cellStyle name="Standard 257 2 3 3 2 3 5 2 3" xfId="38074"/>
    <cellStyle name="Standard 257 2 3 3 2 3 5 3" xfId="18221"/>
    <cellStyle name="Standard 257 2 3 3 2 3 5 3 2" xfId="44693"/>
    <cellStyle name="Standard 257 2 3 3 2 3 5 4" xfId="29252"/>
    <cellStyle name="Standard 257 2 3 3 2 3 6" xfId="4985"/>
    <cellStyle name="Standard 257 2 3 3 2 3 6 2" xfId="9395"/>
    <cellStyle name="Standard 257 2 3 3 2 3 6 2 2" xfId="22631"/>
    <cellStyle name="Standard 257 2 3 3 2 3 6 2 2 2" xfId="49103"/>
    <cellStyle name="Standard 257 2 3 3 2 3 6 2 3" xfId="35867"/>
    <cellStyle name="Standard 257 2 3 3 2 3 6 3" xfId="16014"/>
    <cellStyle name="Standard 257 2 3 3 2 3 6 3 2" xfId="42486"/>
    <cellStyle name="Standard 257 2 3 3 2 3 6 4" xfId="31457"/>
    <cellStyle name="Standard 257 2 3 3 2 3 7" xfId="7190"/>
    <cellStyle name="Standard 257 2 3 3 2 3 7 2" xfId="20426"/>
    <cellStyle name="Standard 257 2 3 3 2 3 7 2 2" xfId="46898"/>
    <cellStyle name="Standard 257 2 3 3 2 3 7 3" xfId="33662"/>
    <cellStyle name="Standard 257 2 3 3 2 3 8" xfId="13809"/>
    <cellStyle name="Standard 257 2 3 3 2 3 8 2" xfId="40281"/>
    <cellStyle name="Standard 257 2 3 3 2 3 9" xfId="27045"/>
    <cellStyle name="Standard 257 2 3 3 2 4" xfId="752"/>
    <cellStyle name="Standard 257 2 3 3 2 4 2" xfId="1502"/>
    <cellStyle name="Standard 257 2 3 3 2 4 2 2" xfId="4445"/>
    <cellStyle name="Standard 257 2 3 3 2 4 2 2 2" xfId="13267"/>
    <cellStyle name="Standard 257 2 3 3 2 4 2 2 2 2" xfId="26503"/>
    <cellStyle name="Standard 257 2 3 3 2 4 2 2 2 2 2" xfId="52975"/>
    <cellStyle name="Standard 257 2 3 3 2 4 2 2 2 3" xfId="39739"/>
    <cellStyle name="Standard 257 2 3 3 2 4 2 2 3" xfId="19886"/>
    <cellStyle name="Standard 257 2 3 3 2 4 2 2 3 2" xfId="46358"/>
    <cellStyle name="Standard 257 2 3 3 2 4 2 2 4" xfId="30917"/>
    <cellStyle name="Standard 257 2 3 3 2 4 2 3" xfId="5916"/>
    <cellStyle name="Standard 257 2 3 3 2 4 2 3 2" xfId="10326"/>
    <cellStyle name="Standard 257 2 3 3 2 4 2 3 2 2" xfId="23562"/>
    <cellStyle name="Standard 257 2 3 3 2 4 2 3 2 2 2" xfId="50034"/>
    <cellStyle name="Standard 257 2 3 3 2 4 2 3 2 3" xfId="36798"/>
    <cellStyle name="Standard 257 2 3 3 2 4 2 3 3" xfId="16945"/>
    <cellStyle name="Standard 257 2 3 3 2 4 2 3 3 2" xfId="43417"/>
    <cellStyle name="Standard 257 2 3 3 2 4 2 3 4" xfId="32388"/>
    <cellStyle name="Standard 257 2 3 3 2 4 2 4" xfId="8855"/>
    <cellStyle name="Standard 257 2 3 3 2 4 2 4 2" xfId="22091"/>
    <cellStyle name="Standard 257 2 3 3 2 4 2 4 2 2" xfId="48563"/>
    <cellStyle name="Standard 257 2 3 3 2 4 2 4 3" xfId="35327"/>
    <cellStyle name="Standard 257 2 3 3 2 4 2 5" xfId="15474"/>
    <cellStyle name="Standard 257 2 3 3 2 4 2 5 2" xfId="41946"/>
    <cellStyle name="Standard 257 2 3 3 2 4 2 6" xfId="27976"/>
    <cellStyle name="Standard 257 2 3 3 2 4 3" xfId="2238"/>
    <cellStyle name="Standard 257 2 3 3 2 4 3 2" xfId="3709"/>
    <cellStyle name="Standard 257 2 3 3 2 4 3 2 2" xfId="12531"/>
    <cellStyle name="Standard 257 2 3 3 2 4 3 2 2 2" xfId="25767"/>
    <cellStyle name="Standard 257 2 3 3 2 4 3 2 2 2 2" xfId="52239"/>
    <cellStyle name="Standard 257 2 3 3 2 4 3 2 2 3" xfId="39003"/>
    <cellStyle name="Standard 257 2 3 3 2 4 3 2 3" xfId="19150"/>
    <cellStyle name="Standard 257 2 3 3 2 4 3 2 3 2" xfId="45622"/>
    <cellStyle name="Standard 257 2 3 3 2 4 3 2 4" xfId="30181"/>
    <cellStyle name="Standard 257 2 3 3 2 4 3 3" xfId="6651"/>
    <cellStyle name="Standard 257 2 3 3 2 4 3 3 2" xfId="11061"/>
    <cellStyle name="Standard 257 2 3 3 2 4 3 3 2 2" xfId="24297"/>
    <cellStyle name="Standard 257 2 3 3 2 4 3 3 2 2 2" xfId="50769"/>
    <cellStyle name="Standard 257 2 3 3 2 4 3 3 2 3" xfId="37533"/>
    <cellStyle name="Standard 257 2 3 3 2 4 3 3 3" xfId="17680"/>
    <cellStyle name="Standard 257 2 3 3 2 4 3 3 3 2" xfId="44152"/>
    <cellStyle name="Standard 257 2 3 3 2 4 3 3 4" xfId="33123"/>
    <cellStyle name="Standard 257 2 3 3 2 4 3 4" xfId="8119"/>
    <cellStyle name="Standard 257 2 3 3 2 4 3 4 2" xfId="21355"/>
    <cellStyle name="Standard 257 2 3 3 2 4 3 4 2 2" xfId="47827"/>
    <cellStyle name="Standard 257 2 3 3 2 4 3 4 3" xfId="34591"/>
    <cellStyle name="Standard 257 2 3 3 2 4 3 5" xfId="14738"/>
    <cellStyle name="Standard 257 2 3 3 2 4 3 5 2" xfId="41210"/>
    <cellStyle name="Standard 257 2 3 3 2 4 3 6" xfId="28711"/>
    <cellStyle name="Standard 257 2 3 3 2 4 4" xfId="2975"/>
    <cellStyle name="Standard 257 2 3 3 2 4 4 2" xfId="11797"/>
    <cellStyle name="Standard 257 2 3 3 2 4 4 2 2" xfId="25033"/>
    <cellStyle name="Standard 257 2 3 3 2 4 4 2 2 2" xfId="51505"/>
    <cellStyle name="Standard 257 2 3 3 2 4 4 2 3" xfId="38269"/>
    <cellStyle name="Standard 257 2 3 3 2 4 4 3" xfId="18416"/>
    <cellStyle name="Standard 257 2 3 3 2 4 4 3 2" xfId="44888"/>
    <cellStyle name="Standard 257 2 3 3 2 4 4 4" xfId="29447"/>
    <cellStyle name="Standard 257 2 3 3 2 4 5" xfId="5180"/>
    <cellStyle name="Standard 257 2 3 3 2 4 5 2" xfId="9590"/>
    <cellStyle name="Standard 257 2 3 3 2 4 5 2 2" xfId="22826"/>
    <cellStyle name="Standard 257 2 3 3 2 4 5 2 2 2" xfId="49298"/>
    <cellStyle name="Standard 257 2 3 3 2 4 5 2 3" xfId="36062"/>
    <cellStyle name="Standard 257 2 3 3 2 4 5 3" xfId="16209"/>
    <cellStyle name="Standard 257 2 3 3 2 4 5 3 2" xfId="42681"/>
    <cellStyle name="Standard 257 2 3 3 2 4 5 4" xfId="31652"/>
    <cellStyle name="Standard 257 2 3 3 2 4 6" xfId="7385"/>
    <cellStyle name="Standard 257 2 3 3 2 4 6 2" xfId="20621"/>
    <cellStyle name="Standard 257 2 3 3 2 4 6 2 2" xfId="47093"/>
    <cellStyle name="Standard 257 2 3 3 2 4 6 3" xfId="33857"/>
    <cellStyle name="Standard 257 2 3 3 2 4 7" xfId="14004"/>
    <cellStyle name="Standard 257 2 3 3 2 4 7 2" xfId="40476"/>
    <cellStyle name="Standard 257 2 3 3 2 4 8" xfId="27240"/>
    <cellStyle name="Standard 257 2 3 3 2 5" xfId="1136"/>
    <cellStyle name="Standard 257 2 3 3 2 5 2" xfId="4079"/>
    <cellStyle name="Standard 257 2 3 3 2 5 2 2" xfId="12901"/>
    <cellStyle name="Standard 257 2 3 3 2 5 2 2 2" xfId="26137"/>
    <cellStyle name="Standard 257 2 3 3 2 5 2 2 2 2" xfId="52609"/>
    <cellStyle name="Standard 257 2 3 3 2 5 2 2 3" xfId="39373"/>
    <cellStyle name="Standard 257 2 3 3 2 5 2 3" xfId="19520"/>
    <cellStyle name="Standard 257 2 3 3 2 5 2 3 2" xfId="45992"/>
    <cellStyle name="Standard 257 2 3 3 2 5 2 4" xfId="30551"/>
    <cellStyle name="Standard 257 2 3 3 2 5 3" xfId="5550"/>
    <cellStyle name="Standard 257 2 3 3 2 5 3 2" xfId="9960"/>
    <cellStyle name="Standard 257 2 3 3 2 5 3 2 2" xfId="23196"/>
    <cellStyle name="Standard 257 2 3 3 2 5 3 2 2 2" xfId="49668"/>
    <cellStyle name="Standard 257 2 3 3 2 5 3 2 3" xfId="36432"/>
    <cellStyle name="Standard 257 2 3 3 2 5 3 3" xfId="16579"/>
    <cellStyle name="Standard 257 2 3 3 2 5 3 3 2" xfId="43051"/>
    <cellStyle name="Standard 257 2 3 3 2 5 3 4" xfId="32022"/>
    <cellStyle name="Standard 257 2 3 3 2 5 4" xfId="8489"/>
    <cellStyle name="Standard 257 2 3 3 2 5 4 2" xfId="21725"/>
    <cellStyle name="Standard 257 2 3 3 2 5 4 2 2" xfId="48197"/>
    <cellStyle name="Standard 257 2 3 3 2 5 4 3" xfId="34961"/>
    <cellStyle name="Standard 257 2 3 3 2 5 5" xfId="15108"/>
    <cellStyle name="Standard 257 2 3 3 2 5 5 2" xfId="41580"/>
    <cellStyle name="Standard 257 2 3 3 2 5 6" xfId="27610"/>
    <cellStyle name="Standard 257 2 3 3 2 6" xfId="1872"/>
    <cellStyle name="Standard 257 2 3 3 2 6 2" xfId="3343"/>
    <cellStyle name="Standard 257 2 3 3 2 6 2 2" xfId="12165"/>
    <cellStyle name="Standard 257 2 3 3 2 6 2 2 2" xfId="25401"/>
    <cellStyle name="Standard 257 2 3 3 2 6 2 2 2 2" xfId="51873"/>
    <cellStyle name="Standard 257 2 3 3 2 6 2 2 3" xfId="38637"/>
    <cellStyle name="Standard 257 2 3 3 2 6 2 3" xfId="18784"/>
    <cellStyle name="Standard 257 2 3 3 2 6 2 3 2" xfId="45256"/>
    <cellStyle name="Standard 257 2 3 3 2 6 2 4" xfId="29815"/>
    <cellStyle name="Standard 257 2 3 3 2 6 3" xfId="6285"/>
    <cellStyle name="Standard 257 2 3 3 2 6 3 2" xfId="10695"/>
    <cellStyle name="Standard 257 2 3 3 2 6 3 2 2" xfId="23931"/>
    <cellStyle name="Standard 257 2 3 3 2 6 3 2 2 2" xfId="50403"/>
    <cellStyle name="Standard 257 2 3 3 2 6 3 2 3" xfId="37167"/>
    <cellStyle name="Standard 257 2 3 3 2 6 3 3" xfId="17314"/>
    <cellStyle name="Standard 257 2 3 3 2 6 3 3 2" xfId="43786"/>
    <cellStyle name="Standard 257 2 3 3 2 6 3 4" xfId="32757"/>
    <cellStyle name="Standard 257 2 3 3 2 6 4" xfId="7753"/>
    <cellStyle name="Standard 257 2 3 3 2 6 4 2" xfId="20989"/>
    <cellStyle name="Standard 257 2 3 3 2 6 4 2 2" xfId="47461"/>
    <cellStyle name="Standard 257 2 3 3 2 6 4 3" xfId="34225"/>
    <cellStyle name="Standard 257 2 3 3 2 6 5" xfId="14372"/>
    <cellStyle name="Standard 257 2 3 3 2 6 5 2" xfId="40844"/>
    <cellStyle name="Standard 257 2 3 3 2 6 6" xfId="28345"/>
    <cellStyle name="Standard 257 2 3 3 2 7" xfId="2609"/>
    <cellStyle name="Standard 257 2 3 3 2 7 2" xfId="11431"/>
    <cellStyle name="Standard 257 2 3 3 2 7 2 2" xfId="24667"/>
    <cellStyle name="Standard 257 2 3 3 2 7 2 2 2" xfId="51139"/>
    <cellStyle name="Standard 257 2 3 3 2 7 2 3" xfId="37903"/>
    <cellStyle name="Standard 257 2 3 3 2 7 3" xfId="18050"/>
    <cellStyle name="Standard 257 2 3 3 2 7 3 2" xfId="44522"/>
    <cellStyle name="Standard 257 2 3 3 2 7 4" xfId="29081"/>
    <cellStyle name="Standard 257 2 3 3 2 8" xfId="4814"/>
    <cellStyle name="Standard 257 2 3 3 2 8 2" xfId="9224"/>
    <cellStyle name="Standard 257 2 3 3 2 8 2 2" xfId="22460"/>
    <cellStyle name="Standard 257 2 3 3 2 8 2 2 2" xfId="48932"/>
    <cellStyle name="Standard 257 2 3 3 2 8 2 3" xfId="35696"/>
    <cellStyle name="Standard 257 2 3 3 2 8 3" xfId="15843"/>
    <cellStyle name="Standard 257 2 3 3 2 8 3 2" xfId="42315"/>
    <cellStyle name="Standard 257 2 3 3 2 8 4" xfId="31286"/>
    <cellStyle name="Standard 257 2 3 3 2 9" xfId="7019"/>
    <cellStyle name="Standard 257 2 3 3 2 9 2" xfId="20255"/>
    <cellStyle name="Standard 257 2 3 3 2 9 2 2" xfId="46727"/>
    <cellStyle name="Standard 257 2 3 3 2 9 3" xfId="33491"/>
    <cellStyle name="Standard 257 2 3 3 3" xfId="400"/>
    <cellStyle name="Standard 257 2 3 3 3 10" xfId="26915"/>
    <cellStyle name="Standard 257 2 3 3 3 2" xfId="576"/>
    <cellStyle name="Standard 257 2 3 3 3 2 2" xfId="965"/>
    <cellStyle name="Standard 257 2 3 3 3 2 2 2" xfId="1714"/>
    <cellStyle name="Standard 257 2 3 3 3 2 2 2 2" xfId="4657"/>
    <cellStyle name="Standard 257 2 3 3 3 2 2 2 2 2" xfId="13479"/>
    <cellStyle name="Standard 257 2 3 3 3 2 2 2 2 2 2" xfId="26715"/>
    <cellStyle name="Standard 257 2 3 3 3 2 2 2 2 2 2 2" xfId="53187"/>
    <cellStyle name="Standard 257 2 3 3 3 2 2 2 2 2 3" xfId="39951"/>
    <cellStyle name="Standard 257 2 3 3 3 2 2 2 2 3" xfId="20098"/>
    <cellStyle name="Standard 257 2 3 3 3 2 2 2 2 3 2" xfId="46570"/>
    <cellStyle name="Standard 257 2 3 3 3 2 2 2 2 4" xfId="31129"/>
    <cellStyle name="Standard 257 2 3 3 3 2 2 2 3" xfId="6128"/>
    <cellStyle name="Standard 257 2 3 3 3 2 2 2 3 2" xfId="10538"/>
    <cellStyle name="Standard 257 2 3 3 3 2 2 2 3 2 2" xfId="23774"/>
    <cellStyle name="Standard 257 2 3 3 3 2 2 2 3 2 2 2" xfId="50246"/>
    <cellStyle name="Standard 257 2 3 3 3 2 2 2 3 2 3" xfId="37010"/>
    <cellStyle name="Standard 257 2 3 3 3 2 2 2 3 3" xfId="17157"/>
    <cellStyle name="Standard 257 2 3 3 3 2 2 2 3 3 2" xfId="43629"/>
    <cellStyle name="Standard 257 2 3 3 3 2 2 2 3 4" xfId="32600"/>
    <cellStyle name="Standard 257 2 3 3 3 2 2 2 4" xfId="9067"/>
    <cellStyle name="Standard 257 2 3 3 3 2 2 2 4 2" xfId="22303"/>
    <cellStyle name="Standard 257 2 3 3 3 2 2 2 4 2 2" xfId="48775"/>
    <cellStyle name="Standard 257 2 3 3 3 2 2 2 4 3" xfId="35539"/>
    <cellStyle name="Standard 257 2 3 3 3 2 2 2 5" xfId="15686"/>
    <cellStyle name="Standard 257 2 3 3 3 2 2 2 5 2" xfId="42158"/>
    <cellStyle name="Standard 257 2 3 3 3 2 2 2 6" xfId="28188"/>
    <cellStyle name="Standard 257 2 3 3 3 2 2 3" xfId="2450"/>
    <cellStyle name="Standard 257 2 3 3 3 2 2 3 2" xfId="3921"/>
    <cellStyle name="Standard 257 2 3 3 3 2 2 3 2 2" xfId="12743"/>
    <cellStyle name="Standard 257 2 3 3 3 2 2 3 2 2 2" xfId="25979"/>
    <cellStyle name="Standard 257 2 3 3 3 2 2 3 2 2 2 2" xfId="52451"/>
    <cellStyle name="Standard 257 2 3 3 3 2 2 3 2 2 3" xfId="39215"/>
    <cellStyle name="Standard 257 2 3 3 3 2 2 3 2 3" xfId="19362"/>
    <cellStyle name="Standard 257 2 3 3 3 2 2 3 2 3 2" xfId="45834"/>
    <cellStyle name="Standard 257 2 3 3 3 2 2 3 2 4" xfId="30393"/>
    <cellStyle name="Standard 257 2 3 3 3 2 2 3 3" xfId="6863"/>
    <cellStyle name="Standard 257 2 3 3 3 2 2 3 3 2" xfId="11273"/>
    <cellStyle name="Standard 257 2 3 3 3 2 2 3 3 2 2" xfId="24509"/>
    <cellStyle name="Standard 257 2 3 3 3 2 2 3 3 2 2 2" xfId="50981"/>
    <cellStyle name="Standard 257 2 3 3 3 2 2 3 3 2 3" xfId="37745"/>
    <cellStyle name="Standard 257 2 3 3 3 2 2 3 3 3" xfId="17892"/>
    <cellStyle name="Standard 257 2 3 3 3 2 2 3 3 3 2" xfId="44364"/>
    <cellStyle name="Standard 257 2 3 3 3 2 2 3 3 4" xfId="33335"/>
    <cellStyle name="Standard 257 2 3 3 3 2 2 3 4" xfId="8331"/>
    <cellStyle name="Standard 257 2 3 3 3 2 2 3 4 2" xfId="21567"/>
    <cellStyle name="Standard 257 2 3 3 3 2 2 3 4 2 2" xfId="48039"/>
    <cellStyle name="Standard 257 2 3 3 3 2 2 3 4 3" xfId="34803"/>
    <cellStyle name="Standard 257 2 3 3 3 2 2 3 5" xfId="14950"/>
    <cellStyle name="Standard 257 2 3 3 3 2 2 3 5 2" xfId="41422"/>
    <cellStyle name="Standard 257 2 3 3 3 2 2 3 6" xfId="28923"/>
    <cellStyle name="Standard 257 2 3 3 3 2 2 4" xfId="3187"/>
    <cellStyle name="Standard 257 2 3 3 3 2 2 4 2" xfId="12009"/>
    <cellStyle name="Standard 257 2 3 3 3 2 2 4 2 2" xfId="25245"/>
    <cellStyle name="Standard 257 2 3 3 3 2 2 4 2 2 2" xfId="51717"/>
    <cellStyle name="Standard 257 2 3 3 3 2 2 4 2 3" xfId="38481"/>
    <cellStyle name="Standard 257 2 3 3 3 2 2 4 3" xfId="18628"/>
    <cellStyle name="Standard 257 2 3 3 3 2 2 4 3 2" xfId="45100"/>
    <cellStyle name="Standard 257 2 3 3 3 2 2 4 4" xfId="29659"/>
    <cellStyle name="Standard 257 2 3 3 3 2 2 5" xfId="5392"/>
    <cellStyle name="Standard 257 2 3 3 3 2 2 5 2" xfId="9802"/>
    <cellStyle name="Standard 257 2 3 3 3 2 2 5 2 2" xfId="23038"/>
    <cellStyle name="Standard 257 2 3 3 3 2 2 5 2 2 2" xfId="49510"/>
    <cellStyle name="Standard 257 2 3 3 3 2 2 5 2 3" xfId="36274"/>
    <cellStyle name="Standard 257 2 3 3 3 2 2 5 3" xfId="16421"/>
    <cellStyle name="Standard 257 2 3 3 3 2 2 5 3 2" xfId="42893"/>
    <cellStyle name="Standard 257 2 3 3 3 2 2 5 4" xfId="31864"/>
    <cellStyle name="Standard 257 2 3 3 3 2 2 6" xfId="7597"/>
    <cellStyle name="Standard 257 2 3 3 3 2 2 6 2" xfId="20833"/>
    <cellStyle name="Standard 257 2 3 3 3 2 2 6 2 2" xfId="47305"/>
    <cellStyle name="Standard 257 2 3 3 3 2 2 6 3" xfId="34069"/>
    <cellStyle name="Standard 257 2 3 3 3 2 2 7" xfId="14216"/>
    <cellStyle name="Standard 257 2 3 3 3 2 2 7 2" xfId="40688"/>
    <cellStyle name="Standard 257 2 3 3 3 2 2 8" xfId="27452"/>
    <cellStyle name="Standard 257 2 3 3 3 2 3" xfId="1348"/>
    <cellStyle name="Standard 257 2 3 3 3 2 3 2" xfId="4291"/>
    <cellStyle name="Standard 257 2 3 3 3 2 3 2 2" xfId="13113"/>
    <cellStyle name="Standard 257 2 3 3 3 2 3 2 2 2" xfId="26349"/>
    <cellStyle name="Standard 257 2 3 3 3 2 3 2 2 2 2" xfId="52821"/>
    <cellStyle name="Standard 257 2 3 3 3 2 3 2 2 3" xfId="39585"/>
    <cellStyle name="Standard 257 2 3 3 3 2 3 2 3" xfId="19732"/>
    <cellStyle name="Standard 257 2 3 3 3 2 3 2 3 2" xfId="46204"/>
    <cellStyle name="Standard 257 2 3 3 3 2 3 2 4" xfId="30763"/>
    <cellStyle name="Standard 257 2 3 3 3 2 3 3" xfId="5762"/>
    <cellStyle name="Standard 257 2 3 3 3 2 3 3 2" xfId="10172"/>
    <cellStyle name="Standard 257 2 3 3 3 2 3 3 2 2" xfId="23408"/>
    <cellStyle name="Standard 257 2 3 3 3 2 3 3 2 2 2" xfId="49880"/>
    <cellStyle name="Standard 257 2 3 3 3 2 3 3 2 3" xfId="36644"/>
    <cellStyle name="Standard 257 2 3 3 3 2 3 3 3" xfId="16791"/>
    <cellStyle name="Standard 257 2 3 3 3 2 3 3 3 2" xfId="43263"/>
    <cellStyle name="Standard 257 2 3 3 3 2 3 3 4" xfId="32234"/>
    <cellStyle name="Standard 257 2 3 3 3 2 3 4" xfId="8701"/>
    <cellStyle name="Standard 257 2 3 3 3 2 3 4 2" xfId="21937"/>
    <cellStyle name="Standard 257 2 3 3 3 2 3 4 2 2" xfId="48409"/>
    <cellStyle name="Standard 257 2 3 3 3 2 3 4 3" xfId="35173"/>
    <cellStyle name="Standard 257 2 3 3 3 2 3 5" xfId="15320"/>
    <cellStyle name="Standard 257 2 3 3 3 2 3 5 2" xfId="41792"/>
    <cellStyle name="Standard 257 2 3 3 3 2 3 6" xfId="27822"/>
    <cellStyle name="Standard 257 2 3 3 3 2 4" xfId="2084"/>
    <cellStyle name="Standard 257 2 3 3 3 2 4 2" xfId="3555"/>
    <cellStyle name="Standard 257 2 3 3 3 2 4 2 2" xfId="12377"/>
    <cellStyle name="Standard 257 2 3 3 3 2 4 2 2 2" xfId="25613"/>
    <cellStyle name="Standard 257 2 3 3 3 2 4 2 2 2 2" xfId="52085"/>
    <cellStyle name="Standard 257 2 3 3 3 2 4 2 2 3" xfId="38849"/>
    <cellStyle name="Standard 257 2 3 3 3 2 4 2 3" xfId="18996"/>
    <cellStyle name="Standard 257 2 3 3 3 2 4 2 3 2" xfId="45468"/>
    <cellStyle name="Standard 257 2 3 3 3 2 4 2 4" xfId="30027"/>
    <cellStyle name="Standard 257 2 3 3 3 2 4 3" xfId="6497"/>
    <cellStyle name="Standard 257 2 3 3 3 2 4 3 2" xfId="10907"/>
    <cellStyle name="Standard 257 2 3 3 3 2 4 3 2 2" xfId="24143"/>
    <cellStyle name="Standard 257 2 3 3 3 2 4 3 2 2 2" xfId="50615"/>
    <cellStyle name="Standard 257 2 3 3 3 2 4 3 2 3" xfId="37379"/>
    <cellStyle name="Standard 257 2 3 3 3 2 4 3 3" xfId="17526"/>
    <cellStyle name="Standard 257 2 3 3 3 2 4 3 3 2" xfId="43998"/>
    <cellStyle name="Standard 257 2 3 3 3 2 4 3 4" xfId="32969"/>
    <cellStyle name="Standard 257 2 3 3 3 2 4 4" xfId="7965"/>
    <cellStyle name="Standard 257 2 3 3 3 2 4 4 2" xfId="21201"/>
    <cellStyle name="Standard 257 2 3 3 3 2 4 4 2 2" xfId="47673"/>
    <cellStyle name="Standard 257 2 3 3 3 2 4 4 3" xfId="34437"/>
    <cellStyle name="Standard 257 2 3 3 3 2 4 5" xfId="14584"/>
    <cellStyle name="Standard 257 2 3 3 3 2 4 5 2" xfId="41056"/>
    <cellStyle name="Standard 257 2 3 3 3 2 4 6" xfId="28557"/>
    <cellStyle name="Standard 257 2 3 3 3 2 5" xfId="2821"/>
    <cellStyle name="Standard 257 2 3 3 3 2 5 2" xfId="11643"/>
    <cellStyle name="Standard 257 2 3 3 3 2 5 2 2" xfId="24879"/>
    <cellStyle name="Standard 257 2 3 3 3 2 5 2 2 2" xfId="51351"/>
    <cellStyle name="Standard 257 2 3 3 3 2 5 2 3" xfId="38115"/>
    <cellStyle name="Standard 257 2 3 3 3 2 5 3" xfId="18262"/>
    <cellStyle name="Standard 257 2 3 3 3 2 5 3 2" xfId="44734"/>
    <cellStyle name="Standard 257 2 3 3 3 2 5 4" xfId="29293"/>
    <cellStyle name="Standard 257 2 3 3 3 2 6" xfId="5026"/>
    <cellStyle name="Standard 257 2 3 3 3 2 6 2" xfId="9436"/>
    <cellStyle name="Standard 257 2 3 3 3 2 6 2 2" xfId="22672"/>
    <cellStyle name="Standard 257 2 3 3 3 2 6 2 2 2" xfId="49144"/>
    <cellStyle name="Standard 257 2 3 3 3 2 6 2 3" xfId="35908"/>
    <cellStyle name="Standard 257 2 3 3 3 2 6 3" xfId="16055"/>
    <cellStyle name="Standard 257 2 3 3 3 2 6 3 2" xfId="42527"/>
    <cellStyle name="Standard 257 2 3 3 3 2 6 4" xfId="31498"/>
    <cellStyle name="Standard 257 2 3 3 3 2 7" xfId="7231"/>
    <cellStyle name="Standard 257 2 3 3 3 2 7 2" xfId="20467"/>
    <cellStyle name="Standard 257 2 3 3 3 2 7 2 2" xfId="46939"/>
    <cellStyle name="Standard 257 2 3 3 3 2 7 3" xfId="33703"/>
    <cellStyle name="Standard 257 2 3 3 3 2 8" xfId="13850"/>
    <cellStyle name="Standard 257 2 3 3 3 2 8 2" xfId="40322"/>
    <cellStyle name="Standard 257 2 3 3 3 2 9" xfId="27086"/>
    <cellStyle name="Standard 257 2 3 3 3 3" xfId="793"/>
    <cellStyle name="Standard 257 2 3 3 3 3 2" xfId="1543"/>
    <cellStyle name="Standard 257 2 3 3 3 3 2 2" xfId="4486"/>
    <cellStyle name="Standard 257 2 3 3 3 3 2 2 2" xfId="13308"/>
    <cellStyle name="Standard 257 2 3 3 3 3 2 2 2 2" xfId="26544"/>
    <cellStyle name="Standard 257 2 3 3 3 3 2 2 2 2 2" xfId="53016"/>
    <cellStyle name="Standard 257 2 3 3 3 3 2 2 2 3" xfId="39780"/>
    <cellStyle name="Standard 257 2 3 3 3 3 2 2 3" xfId="19927"/>
    <cellStyle name="Standard 257 2 3 3 3 3 2 2 3 2" xfId="46399"/>
    <cellStyle name="Standard 257 2 3 3 3 3 2 2 4" xfId="30958"/>
    <cellStyle name="Standard 257 2 3 3 3 3 2 3" xfId="5957"/>
    <cellStyle name="Standard 257 2 3 3 3 3 2 3 2" xfId="10367"/>
    <cellStyle name="Standard 257 2 3 3 3 3 2 3 2 2" xfId="23603"/>
    <cellStyle name="Standard 257 2 3 3 3 3 2 3 2 2 2" xfId="50075"/>
    <cellStyle name="Standard 257 2 3 3 3 3 2 3 2 3" xfId="36839"/>
    <cellStyle name="Standard 257 2 3 3 3 3 2 3 3" xfId="16986"/>
    <cellStyle name="Standard 257 2 3 3 3 3 2 3 3 2" xfId="43458"/>
    <cellStyle name="Standard 257 2 3 3 3 3 2 3 4" xfId="32429"/>
    <cellStyle name="Standard 257 2 3 3 3 3 2 4" xfId="8896"/>
    <cellStyle name="Standard 257 2 3 3 3 3 2 4 2" xfId="22132"/>
    <cellStyle name="Standard 257 2 3 3 3 3 2 4 2 2" xfId="48604"/>
    <cellStyle name="Standard 257 2 3 3 3 3 2 4 3" xfId="35368"/>
    <cellStyle name="Standard 257 2 3 3 3 3 2 5" xfId="15515"/>
    <cellStyle name="Standard 257 2 3 3 3 3 2 5 2" xfId="41987"/>
    <cellStyle name="Standard 257 2 3 3 3 3 2 6" xfId="28017"/>
    <cellStyle name="Standard 257 2 3 3 3 3 3" xfId="2279"/>
    <cellStyle name="Standard 257 2 3 3 3 3 3 2" xfId="3750"/>
    <cellStyle name="Standard 257 2 3 3 3 3 3 2 2" xfId="12572"/>
    <cellStyle name="Standard 257 2 3 3 3 3 3 2 2 2" xfId="25808"/>
    <cellStyle name="Standard 257 2 3 3 3 3 3 2 2 2 2" xfId="52280"/>
    <cellStyle name="Standard 257 2 3 3 3 3 3 2 2 3" xfId="39044"/>
    <cellStyle name="Standard 257 2 3 3 3 3 3 2 3" xfId="19191"/>
    <cellStyle name="Standard 257 2 3 3 3 3 3 2 3 2" xfId="45663"/>
    <cellStyle name="Standard 257 2 3 3 3 3 3 2 4" xfId="30222"/>
    <cellStyle name="Standard 257 2 3 3 3 3 3 3" xfId="6692"/>
    <cellStyle name="Standard 257 2 3 3 3 3 3 3 2" xfId="11102"/>
    <cellStyle name="Standard 257 2 3 3 3 3 3 3 2 2" xfId="24338"/>
    <cellStyle name="Standard 257 2 3 3 3 3 3 3 2 2 2" xfId="50810"/>
    <cellStyle name="Standard 257 2 3 3 3 3 3 3 2 3" xfId="37574"/>
    <cellStyle name="Standard 257 2 3 3 3 3 3 3 3" xfId="17721"/>
    <cellStyle name="Standard 257 2 3 3 3 3 3 3 3 2" xfId="44193"/>
    <cellStyle name="Standard 257 2 3 3 3 3 3 3 4" xfId="33164"/>
    <cellStyle name="Standard 257 2 3 3 3 3 3 4" xfId="8160"/>
    <cellStyle name="Standard 257 2 3 3 3 3 3 4 2" xfId="21396"/>
    <cellStyle name="Standard 257 2 3 3 3 3 3 4 2 2" xfId="47868"/>
    <cellStyle name="Standard 257 2 3 3 3 3 3 4 3" xfId="34632"/>
    <cellStyle name="Standard 257 2 3 3 3 3 3 5" xfId="14779"/>
    <cellStyle name="Standard 257 2 3 3 3 3 3 5 2" xfId="41251"/>
    <cellStyle name="Standard 257 2 3 3 3 3 3 6" xfId="28752"/>
    <cellStyle name="Standard 257 2 3 3 3 3 4" xfId="3016"/>
    <cellStyle name="Standard 257 2 3 3 3 3 4 2" xfId="11838"/>
    <cellStyle name="Standard 257 2 3 3 3 3 4 2 2" xfId="25074"/>
    <cellStyle name="Standard 257 2 3 3 3 3 4 2 2 2" xfId="51546"/>
    <cellStyle name="Standard 257 2 3 3 3 3 4 2 3" xfId="38310"/>
    <cellStyle name="Standard 257 2 3 3 3 3 4 3" xfId="18457"/>
    <cellStyle name="Standard 257 2 3 3 3 3 4 3 2" xfId="44929"/>
    <cellStyle name="Standard 257 2 3 3 3 3 4 4" xfId="29488"/>
    <cellStyle name="Standard 257 2 3 3 3 3 5" xfId="5221"/>
    <cellStyle name="Standard 257 2 3 3 3 3 5 2" xfId="9631"/>
    <cellStyle name="Standard 257 2 3 3 3 3 5 2 2" xfId="22867"/>
    <cellStyle name="Standard 257 2 3 3 3 3 5 2 2 2" xfId="49339"/>
    <cellStyle name="Standard 257 2 3 3 3 3 5 2 3" xfId="36103"/>
    <cellStyle name="Standard 257 2 3 3 3 3 5 3" xfId="16250"/>
    <cellStyle name="Standard 257 2 3 3 3 3 5 3 2" xfId="42722"/>
    <cellStyle name="Standard 257 2 3 3 3 3 5 4" xfId="31693"/>
    <cellStyle name="Standard 257 2 3 3 3 3 6" xfId="7426"/>
    <cellStyle name="Standard 257 2 3 3 3 3 6 2" xfId="20662"/>
    <cellStyle name="Standard 257 2 3 3 3 3 6 2 2" xfId="47134"/>
    <cellStyle name="Standard 257 2 3 3 3 3 6 3" xfId="33898"/>
    <cellStyle name="Standard 257 2 3 3 3 3 7" xfId="14045"/>
    <cellStyle name="Standard 257 2 3 3 3 3 7 2" xfId="40517"/>
    <cellStyle name="Standard 257 2 3 3 3 3 8" xfId="27281"/>
    <cellStyle name="Standard 257 2 3 3 3 4" xfId="1177"/>
    <cellStyle name="Standard 257 2 3 3 3 4 2" xfId="4120"/>
    <cellStyle name="Standard 257 2 3 3 3 4 2 2" xfId="12942"/>
    <cellStyle name="Standard 257 2 3 3 3 4 2 2 2" xfId="26178"/>
    <cellStyle name="Standard 257 2 3 3 3 4 2 2 2 2" xfId="52650"/>
    <cellStyle name="Standard 257 2 3 3 3 4 2 2 3" xfId="39414"/>
    <cellStyle name="Standard 257 2 3 3 3 4 2 3" xfId="19561"/>
    <cellStyle name="Standard 257 2 3 3 3 4 2 3 2" xfId="46033"/>
    <cellStyle name="Standard 257 2 3 3 3 4 2 4" xfId="30592"/>
    <cellStyle name="Standard 257 2 3 3 3 4 3" xfId="5591"/>
    <cellStyle name="Standard 257 2 3 3 3 4 3 2" xfId="10001"/>
    <cellStyle name="Standard 257 2 3 3 3 4 3 2 2" xfId="23237"/>
    <cellStyle name="Standard 257 2 3 3 3 4 3 2 2 2" xfId="49709"/>
    <cellStyle name="Standard 257 2 3 3 3 4 3 2 3" xfId="36473"/>
    <cellStyle name="Standard 257 2 3 3 3 4 3 3" xfId="16620"/>
    <cellStyle name="Standard 257 2 3 3 3 4 3 3 2" xfId="43092"/>
    <cellStyle name="Standard 257 2 3 3 3 4 3 4" xfId="32063"/>
    <cellStyle name="Standard 257 2 3 3 3 4 4" xfId="8530"/>
    <cellStyle name="Standard 257 2 3 3 3 4 4 2" xfId="21766"/>
    <cellStyle name="Standard 257 2 3 3 3 4 4 2 2" xfId="48238"/>
    <cellStyle name="Standard 257 2 3 3 3 4 4 3" xfId="35002"/>
    <cellStyle name="Standard 257 2 3 3 3 4 5" xfId="15149"/>
    <cellStyle name="Standard 257 2 3 3 3 4 5 2" xfId="41621"/>
    <cellStyle name="Standard 257 2 3 3 3 4 6" xfId="27651"/>
    <cellStyle name="Standard 257 2 3 3 3 5" xfId="1913"/>
    <cellStyle name="Standard 257 2 3 3 3 5 2" xfId="3384"/>
    <cellStyle name="Standard 257 2 3 3 3 5 2 2" xfId="12206"/>
    <cellStyle name="Standard 257 2 3 3 3 5 2 2 2" xfId="25442"/>
    <cellStyle name="Standard 257 2 3 3 3 5 2 2 2 2" xfId="51914"/>
    <cellStyle name="Standard 257 2 3 3 3 5 2 2 3" xfId="38678"/>
    <cellStyle name="Standard 257 2 3 3 3 5 2 3" xfId="18825"/>
    <cellStyle name="Standard 257 2 3 3 3 5 2 3 2" xfId="45297"/>
    <cellStyle name="Standard 257 2 3 3 3 5 2 4" xfId="29856"/>
    <cellStyle name="Standard 257 2 3 3 3 5 3" xfId="6326"/>
    <cellStyle name="Standard 257 2 3 3 3 5 3 2" xfId="10736"/>
    <cellStyle name="Standard 257 2 3 3 3 5 3 2 2" xfId="23972"/>
    <cellStyle name="Standard 257 2 3 3 3 5 3 2 2 2" xfId="50444"/>
    <cellStyle name="Standard 257 2 3 3 3 5 3 2 3" xfId="37208"/>
    <cellStyle name="Standard 257 2 3 3 3 5 3 3" xfId="17355"/>
    <cellStyle name="Standard 257 2 3 3 3 5 3 3 2" xfId="43827"/>
    <cellStyle name="Standard 257 2 3 3 3 5 3 4" xfId="32798"/>
    <cellStyle name="Standard 257 2 3 3 3 5 4" xfId="7794"/>
    <cellStyle name="Standard 257 2 3 3 3 5 4 2" xfId="21030"/>
    <cellStyle name="Standard 257 2 3 3 3 5 4 2 2" xfId="47502"/>
    <cellStyle name="Standard 257 2 3 3 3 5 4 3" xfId="34266"/>
    <cellStyle name="Standard 257 2 3 3 3 5 5" xfId="14413"/>
    <cellStyle name="Standard 257 2 3 3 3 5 5 2" xfId="40885"/>
    <cellStyle name="Standard 257 2 3 3 3 5 6" xfId="28386"/>
    <cellStyle name="Standard 257 2 3 3 3 6" xfId="2650"/>
    <cellStyle name="Standard 257 2 3 3 3 6 2" xfId="11472"/>
    <cellStyle name="Standard 257 2 3 3 3 6 2 2" xfId="24708"/>
    <cellStyle name="Standard 257 2 3 3 3 6 2 2 2" xfId="51180"/>
    <cellStyle name="Standard 257 2 3 3 3 6 2 3" xfId="37944"/>
    <cellStyle name="Standard 257 2 3 3 3 6 3" xfId="18091"/>
    <cellStyle name="Standard 257 2 3 3 3 6 3 2" xfId="44563"/>
    <cellStyle name="Standard 257 2 3 3 3 6 4" xfId="29122"/>
    <cellStyle name="Standard 257 2 3 3 3 7" xfId="4855"/>
    <cellStyle name="Standard 257 2 3 3 3 7 2" xfId="9265"/>
    <cellStyle name="Standard 257 2 3 3 3 7 2 2" xfId="22501"/>
    <cellStyle name="Standard 257 2 3 3 3 7 2 2 2" xfId="48973"/>
    <cellStyle name="Standard 257 2 3 3 3 7 2 3" xfId="35737"/>
    <cellStyle name="Standard 257 2 3 3 3 7 3" xfId="15884"/>
    <cellStyle name="Standard 257 2 3 3 3 7 3 2" xfId="42356"/>
    <cellStyle name="Standard 257 2 3 3 3 7 4" xfId="31327"/>
    <cellStyle name="Standard 257 2 3 3 3 8" xfId="7060"/>
    <cellStyle name="Standard 257 2 3 3 3 8 2" xfId="20296"/>
    <cellStyle name="Standard 257 2 3 3 3 8 2 2" xfId="46768"/>
    <cellStyle name="Standard 257 2 3 3 3 8 3" xfId="33532"/>
    <cellStyle name="Standard 257 2 3 3 3 9" xfId="13679"/>
    <cellStyle name="Standard 257 2 3 3 3 9 2" xfId="40151"/>
    <cellStyle name="Standard 257 2 3 3 4" xfId="494"/>
    <cellStyle name="Standard 257 2 3 3 4 2" xfId="883"/>
    <cellStyle name="Standard 257 2 3 3 4 2 2" xfId="1632"/>
    <cellStyle name="Standard 257 2 3 3 4 2 2 2" xfId="4575"/>
    <cellStyle name="Standard 257 2 3 3 4 2 2 2 2" xfId="13397"/>
    <cellStyle name="Standard 257 2 3 3 4 2 2 2 2 2" xfId="26633"/>
    <cellStyle name="Standard 257 2 3 3 4 2 2 2 2 2 2" xfId="53105"/>
    <cellStyle name="Standard 257 2 3 3 4 2 2 2 2 3" xfId="39869"/>
    <cellStyle name="Standard 257 2 3 3 4 2 2 2 3" xfId="20016"/>
    <cellStyle name="Standard 257 2 3 3 4 2 2 2 3 2" xfId="46488"/>
    <cellStyle name="Standard 257 2 3 3 4 2 2 2 4" xfId="31047"/>
    <cellStyle name="Standard 257 2 3 3 4 2 2 3" xfId="6046"/>
    <cellStyle name="Standard 257 2 3 3 4 2 2 3 2" xfId="10456"/>
    <cellStyle name="Standard 257 2 3 3 4 2 2 3 2 2" xfId="23692"/>
    <cellStyle name="Standard 257 2 3 3 4 2 2 3 2 2 2" xfId="50164"/>
    <cellStyle name="Standard 257 2 3 3 4 2 2 3 2 3" xfId="36928"/>
    <cellStyle name="Standard 257 2 3 3 4 2 2 3 3" xfId="17075"/>
    <cellStyle name="Standard 257 2 3 3 4 2 2 3 3 2" xfId="43547"/>
    <cellStyle name="Standard 257 2 3 3 4 2 2 3 4" xfId="32518"/>
    <cellStyle name="Standard 257 2 3 3 4 2 2 4" xfId="8985"/>
    <cellStyle name="Standard 257 2 3 3 4 2 2 4 2" xfId="22221"/>
    <cellStyle name="Standard 257 2 3 3 4 2 2 4 2 2" xfId="48693"/>
    <cellStyle name="Standard 257 2 3 3 4 2 2 4 3" xfId="35457"/>
    <cellStyle name="Standard 257 2 3 3 4 2 2 5" xfId="15604"/>
    <cellStyle name="Standard 257 2 3 3 4 2 2 5 2" xfId="42076"/>
    <cellStyle name="Standard 257 2 3 3 4 2 2 6" xfId="28106"/>
    <cellStyle name="Standard 257 2 3 3 4 2 3" xfId="2368"/>
    <cellStyle name="Standard 257 2 3 3 4 2 3 2" xfId="3839"/>
    <cellStyle name="Standard 257 2 3 3 4 2 3 2 2" xfId="12661"/>
    <cellStyle name="Standard 257 2 3 3 4 2 3 2 2 2" xfId="25897"/>
    <cellStyle name="Standard 257 2 3 3 4 2 3 2 2 2 2" xfId="52369"/>
    <cellStyle name="Standard 257 2 3 3 4 2 3 2 2 3" xfId="39133"/>
    <cellStyle name="Standard 257 2 3 3 4 2 3 2 3" xfId="19280"/>
    <cellStyle name="Standard 257 2 3 3 4 2 3 2 3 2" xfId="45752"/>
    <cellStyle name="Standard 257 2 3 3 4 2 3 2 4" xfId="30311"/>
    <cellStyle name="Standard 257 2 3 3 4 2 3 3" xfId="6781"/>
    <cellStyle name="Standard 257 2 3 3 4 2 3 3 2" xfId="11191"/>
    <cellStyle name="Standard 257 2 3 3 4 2 3 3 2 2" xfId="24427"/>
    <cellStyle name="Standard 257 2 3 3 4 2 3 3 2 2 2" xfId="50899"/>
    <cellStyle name="Standard 257 2 3 3 4 2 3 3 2 3" xfId="37663"/>
    <cellStyle name="Standard 257 2 3 3 4 2 3 3 3" xfId="17810"/>
    <cellStyle name="Standard 257 2 3 3 4 2 3 3 3 2" xfId="44282"/>
    <cellStyle name="Standard 257 2 3 3 4 2 3 3 4" xfId="33253"/>
    <cellStyle name="Standard 257 2 3 3 4 2 3 4" xfId="8249"/>
    <cellStyle name="Standard 257 2 3 3 4 2 3 4 2" xfId="21485"/>
    <cellStyle name="Standard 257 2 3 3 4 2 3 4 2 2" xfId="47957"/>
    <cellStyle name="Standard 257 2 3 3 4 2 3 4 3" xfId="34721"/>
    <cellStyle name="Standard 257 2 3 3 4 2 3 5" xfId="14868"/>
    <cellStyle name="Standard 257 2 3 3 4 2 3 5 2" xfId="41340"/>
    <cellStyle name="Standard 257 2 3 3 4 2 3 6" xfId="28841"/>
    <cellStyle name="Standard 257 2 3 3 4 2 4" xfId="3105"/>
    <cellStyle name="Standard 257 2 3 3 4 2 4 2" xfId="11927"/>
    <cellStyle name="Standard 257 2 3 3 4 2 4 2 2" xfId="25163"/>
    <cellStyle name="Standard 257 2 3 3 4 2 4 2 2 2" xfId="51635"/>
    <cellStyle name="Standard 257 2 3 3 4 2 4 2 3" xfId="38399"/>
    <cellStyle name="Standard 257 2 3 3 4 2 4 3" xfId="18546"/>
    <cellStyle name="Standard 257 2 3 3 4 2 4 3 2" xfId="45018"/>
    <cellStyle name="Standard 257 2 3 3 4 2 4 4" xfId="29577"/>
    <cellStyle name="Standard 257 2 3 3 4 2 5" xfId="5310"/>
    <cellStyle name="Standard 257 2 3 3 4 2 5 2" xfId="9720"/>
    <cellStyle name="Standard 257 2 3 3 4 2 5 2 2" xfId="22956"/>
    <cellStyle name="Standard 257 2 3 3 4 2 5 2 2 2" xfId="49428"/>
    <cellStyle name="Standard 257 2 3 3 4 2 5 2 3" xfId="36192"/>
    <cellStyle name="Standard 257 2 3 3 4 2 5 3" xfId="16339"/>
    <cellStyle name="Standard 257 2 3 3 4 2 5 3 2" xfId="42811"/>
    <cellStyle name="Standard 257 2 3 3 4 2 5 4" xfId="31782"/>
    <cellStyle name="Standard 257 2 3 3 4 2 6" xfId="7515"/>
    <cellStyle name="Standard 257 2 3 3 4 2 6 2" xfId="20751"/>
    <cellStyle name="Standard 257 2 3 3 4 2 6 2 2" xfId="47223"/>
    <cellStyle name="Standard 257 2 3 3 4 2 6 3" xfId="33987"/>
    <cellStyle name="Standard 257 2 3 3 4 2 7" xfId="14134"/>
    <cellStyle name="Standard 257 2 3 3 4 2 7 2" xfId="40606"/>
    <cellStyle name="Standard 257 2 3 3 4 2 8" xfId="27370"/>
    <cellStyle name="Standard 257 2 3 3 4 3" xfId="1266"/>
    <cellStyle name="Standard 257 2 3 3 4 3 2" xfId="4209"/>
    <cellStyle name="Standard 257 2 3 3 4 3 2 2" xfId="13031"/>
    <cellStyle name="Standard 257 2 3 3 4 3 2 2 2" xfId="26267"/>
    <cellStyle name="Standard 257 2 3 3 4 3 2 2 2 2" xfId="52739"/>
    <cellStyle name="Standard 257 2 3 3 4 3 2 2 3" xfId="39503"/>
    <cellStyle name="Standard 257 2 3 3 4 3 2 3" xfId="19650"/>
    <cellStyle name="Standard 257 2 3 3 4 3 2 3 2" xfId="46122"/>
    <cellStyle name="Standard 257 2 3 3 4 3 2 4" xfId="30681"/>
    <cellStyle name="Standard 257 2 3 3 4 3 3" xfId="5680"/>
    <cellStyle name="Standard 257 2 3 3 4 3 3 2" xfId="10090"/>
    <cellStyle name="Standard 257 2 3 3 4 3 3 2 2" xfId="23326"/>
    <cellStyle name="Standard 257 2 3 3 4 3 3 2 2 2" xfId="49798"/>
    <cellStyle name="Standard 257 2 3 3 4 3 3 2 3" xfId="36562"/>
    <cellStyle name="Standard 257 2 3 3 4 3 3 3" xfId="16709"/>
    <cellStyle name="Standard 257 2 3 3 4 3 3 3 2" xfId="43181"/>
    <cellStyle name="Standard 257 2 3 3 4 3 3 4" xfId="32152"/>
    <cellStyle name="Standard 257 2 3 3 4 3 4" xfId="8619"/>
    <cellStyle name="Standard 257 2 3 3 4 3 4 2" xfId="21855"/>
    <cellStyle name="Standard 257 2 3 3 4 3 4 2 2" xfId="48327"/>
    <cellStyle name="Standard 257 2 3 3 4 3 4 3" xfId="35091"/>
    <cellStyle name="Standard 257 2 3 3 4 3 5" xfId="15238"/>
    <cellStyle name="Standard 257 2 3 3 4 3 5 2" xfId="41710"/>
    <cellStyle name="Standard 257 2 3 3 4 3 6" xfId="27740"/>
    <cellStyle name="Standard 257 2 3 3 4 4" xfId="2002"/>
    <cellStyle name="Standard 257 2 3 3 4 4 2" xfId="3473"/>
    <cellStyle name="Standard 257 2 3 3 4 4 2 2" xfId="12295"/>
    <cellStyle name="Standard 257 2 3 3 4 4 2 2 2" xfId="25531"/>
    <cellStyle name="Standard 257 2 3 3 4 4 2 2 2 2" xfId="52003"/>
    <cellStyle name="Standard 257 2 3 3 4 4 2 2 3" xfId="38767"/>
    <cellStyle name="Standard 257 2 3 3 4 4 2 3" xfId="18914"/>
    <cellStyle name="Standard 257 2 3 3 4 4 2 3 2" xfId="45386"/>
    <cellStyle name="Standard 257 2 3 3 4 4 2 4" xfId="29945"/>
    <cellStyle name="Standard 257 2 3 3 4 4 3" xfId="6415"/>
    <cellStyle name="Standard 257 2 3 3 4 4 3 2" xfId="10825"/>
    <cellStyle name="Standard 257 2 3 3 4 4 3 2 2" xfId="24061"/>
    <cellStyle name="Standard 257 2 3 3 4 4 3 2 2 2" xfId="50533"/>
    <cellStyle name="Standard 257 2 3 3 4 4 3 2 3" xfId="37297"/>
    <cellStyle name="Standard 257 2 3 3 4 4 3 3" xfId="17444"/>
    <cellStyle name="Standard 257 2 3 3 4 4 3 3 2" xfId="43916"/>
    <cellStyle name="Standard 257 2 3 3 4 4 3 4" xfId="32887"/>
    <cellStyle name="Standard 257 2 3 3 4 4 4" xfId="7883"/>
    <cellStyle name="Standard 257 2 3 3 4 4 4 2" xfId="21119"/>
    <cellStyle name="Standard 257 2 3 3 4 4 4 2 2" xfId="47591"/>
    <cellStyle name="Standard 257 2 3 3 4 4 4 3" xfId="34355"/>
    <cellStyle name="Standard 257 2 3 3 4 4 5" xfId="14502"/>
    <cellStyle name="Standard 257 2 3 3 4 4 5 2" xfId="40974"/>
    <cellStyle name="Standard 257 2 3 3 4 4 6" xfId="28475"/>
    <cellStyle name="Standard 257 2 3 3 4 5" xfId="2739"/>
    <cellStyle name="Standard 257 2 3 3 4 5 2" xfId="11561"/>
    <cellStyle name="Standard 257 2 3 3 4 5 2 2" xfId="24797"/>
    <cellStyle name="Standard 257 2 3 3 4 5 2 2 2" xfId="51269"/>
    <cellStyle name="Standard 257 2 3 3 4 5 2 3" xfId="38033"/>
    <cellStyle name="Standard 257 2 3 3 4 5 3" xfId="18180"/>
    <cellStyle name="Standard 257 2 3 3 4 5 3 2" xfId="44652"/>
    <cellStyle name="Standard 257 2 3 3 4 5 4" xfId="29211"/>
    <cellStyle name="Standard 257 2 3 3 4 6" xfId="4944"/>
    <cellStyle name="Standard 257 2 3 3 4 6 2" xfId="9354"/>
    <cellStyle name="Standard 257 2 3 3 4 6 2 2" xfId="22590"/>
    <cellStyle name="Standard 257 2 3 3 4 6 2 2 2" xfId="49062"/>
    <cellStyle name="Standard 257 2 3 3 4 6 2 3" xfId="35826"/>
    <cellStyle name="Standard 257 2 3 3 4 6 3" xfId="15973"/>
    <cellStyle name="Standard 257 2 3 3 4 6 3 2" xfId="42445"/>
    <cellStyle name="Standard 257 2 3 3 4 6 4" xfId="31416"/>
    <cellStyle name="Standard 257 2 3 3 4 7" xfId="7149"/>
    <cellStyle name="Standard 257 2 3 3 4 7 2" xfId="20385"/>
    <cellStyle name="Standard 257 2 3 3 4 7 2 2" xfId="46857"/>
    <cellStyle name="Standard 257 2 3 3 4 7 3" xfId="33621"/>
    <cellStyle name="Standard 257 2 3 3 4 8" xfId="13768"/>
    <cellStyle name="Standard 257 2 3 3 4 8 2" xfId="40240"/>
    <cellStyle name="Standard 257 2 3 3 4 9" xfId="27004"/>
    <cellStyle name="Standard 257 2 3 3 5" xfId="640"/>
    <cellStyle name="Standard 257 2 3 3 5 2" xfId="1029"/>
    <cellStyle name="Standard 257 2 3 3 5 2 2" xfId="1778"/>
    <cellStyle name="Standard 257 2 3 3 5 2 2 2" xfId="4721"/>
    <cellStyle name="Standard 257 2 3 3 5 2 2 2 2" xfId="13543"/>
    <cellStyle name="Standard 257 2 3 3 5 2 2 2 2 2" xfId="26779"/>
    <cellStyle name="Standard 257 2 3 3 5 2 2 2 2 2 2" xfId="53251"/>
    <cellStyle name="Standard 257 2 3 3 5 2 2 2 2 3" xfId="40015"/>
    <cellStyle name="Standard 257 2 3 3 5 2 2 2 3" xfId="20162"/>
    <cellStyle name="Standard 257 2 3 3 5 2 2 2 3 2" xfId="46634"/>
    <cellStyle name="Standard 257 2 3 3 5 2 2 2 4" xfId="31193"/>
    <cellStyle name="Standard 257 2 3 3 5 2 2 3" xfId="6192"/>
    <cellStyle name="Standard 257 2 3 3 5 2 2 3 2" xfId="10602"/>
    <cellStyle name="Standard 257 2 3 3 5 2 2 3 2 2" xfId="23838"/>
    <cellStyle name="Standard 257 2 3 3 5 2 2 3 2 2 2" xfId="50310"/>
    <cellStyle name="Standard 257 2 3 3 5 2 2 3 2 3" xfId="37074"/>
    <cellStyle name="Standard 257 2 3 3 5 2 2 3 3" xfId="17221"/>
    <cellStyle name="Standard 257 2 3 3 5 2 2 3 3 2" xfId="43693"/>
    <cellStyle name="Standard 257 2 3 3 5 2 2 3 4" xfId="32664"/>
    <cellStyle name="Standard 257 2 3 3 5 2 2 4" xfId="9131"/>
    <cellStyle name="Standard 257 2 3 3 5 2 2 4 2" xfId="22367"/>
    <cellStyle name="Standard 257 2 3 3 5 2 2 4 2 2" xfId="48839"/>
    <cellStyle name="Standard 257 2 3 3 5 2 2 4 3" xfId="35603"/>
    <cellStyle name="Standard 257 2 3 3 5 2 2 5" xfId="15750"/>
    <cellStyle name="Standard 257 2 3 3 5 2 2 5 2" xfId="42222"/>
    <cellStyle name="Standard 257 2 3 3 5 2 2 6" xfId="28252"/>
    <cellStyle name="Standard 257 2 3 3 5 2 3" xfId="2514"/>
    <cellStyle name="Standard 257 2 3 3 5 2 3 2" xfId="3985"/>
    <cellStyle name="Standard 257 2 3 3 5 2 3 2 2" xfId="12807"/>
    <cellStyle name="Standard 257 2 3 3 5 2 3 2 2 2" xfId="26043"/>
    <cellStyle name="Standard 257 2 3 3 5 2 3 2 2 2 2" xfId="52515"/>
    <cellStyle name="Standard 257 2 3 3 5 2 3 2 2 3" xfId="39279"/>
    <cellStyle name="Standard 257 2 3 3 5 2 3 2 3" xfId="19426"/>
    <cellStyle name="Standard 257 2 3 3 5 2 3 2 3 2" xfId="45898"/>
    <cellStyle name="Standard 257 2 3 3 5 2 3 2 4" xfId="30457"/>
    <cellStyle name="Standard 257 2 3 3 5 2 3 3" xfId="6927"/>
    <cellStyle name="Standard 257 2 3 3 5 2 3 3 2" xfId="11337"/>
    <cellStyle name="Standard 257 2 3 3 5 2 3 3 2 2" xfId="24573"/>
    <cellStyle name="Standard 257 2 3 3 5 2 3 3 2 2 2" xfId="51045"/>
    <cellStyle name="Standard 257 2 3 3 5 2 3 3 2 3" xfId="37809"/>
    <cellStyle name="Standard 257 2 3 3 5 2 3 3 3" xfId="17956"/>
    <cellStyle name="Standard 257 2 3 3 5 2 3 3 3 2" xfId="44428"/>
    <cellStyle name="Standard 257 2 3 3 5 2 3 3 4" xfId="33399"/>
    <cellStyle name="Standard 257 2 3 3 5 2 3 4" xfId="8395"/>
    <cellStyle name="Standard 257 2 3 3 5 2 3 4 2" xfId="21631"/>
    <cellStyle name="Standard 257 2 3 3 5 2 3 4 2 2" xfId="48103"/>
    <cellStyle name="Standard 257 2 3 3 5 2 3 4 3" xfId="34867"/>
    <cellStyle name="Standard 257 2 3 3 5 2 3 5" xfId="15014"/>
    <cellStyle name="Standard 257 2 3 3 5 2 3 5 2" xfId="41486"/>
    <cellStyle name="Standard 257 2 3 3 5 2 3 6" xfId="28987"/>
    <cellStyle name="Standard 257 2 3 3 5 2 4" xfId="3251"/>
    <cellStyle name="Standard 257 2 3 3 5 2 4 2" xfId="12073"/>
    <cellStyle name="Standard 257 2 3 3 5 2 4 2 2" xfId="25309"/>
    <cellStyle name="Standard 257 2 3 3 5 2 4 2 2 2" xfId="51781"/>
    <cellStyle name="Standard 257 2 3 3 5 2 4 2 3" xfId="38545"/>
    <cellStyle name="Standard 257 2 3 3 5 2 4 3" xfId="18692"/>
    <cellStyle name="Standard 257 2 3 3 5 2 4 3 2" xfId="45164"/>
    <cellStyle name="Standard 257 2 3 3 5 2 4 4" xfId="29723"/>
    <cellStyle name="Standard 257 2 3 3 5 2 5" xfId="5456"/>
    <cellStyle name="Standard 257 2 3 3 5 2 5 2" xfId="9866"/>
    <cellStyle name="Standard 257 2 3 3 5 2 5 2 2" xfId="23102"/>
    <cellStyle name="Standard 257 2 3 3 5 2 5 2 2 2" xfId="49574"/>
    <cellStyle name="Standard 257 2 3 3 5 2 5 2 3" xfId="36338"/>
    <cellStyle name="Standard 257 2 3 3 5 2 5 3" xfId="16485"/>
    <cellStyle name="Standard 257 2 3 3 5 2 5 3 2" xfId="42957"/>
    <cellStyle name="Standard 257 2 3 3 5 2 5 4" xfId="31928"/>
    <cellStyle name="Standard 257 2 3 3 5 2 6" xfId="7661"/>
    <cellStyle name="Standard 257 2 3 3 5 2 6 2" xfId="20897"/>
    <cellStyle name="Standard 257 2 3 3 5 2 6 2 2" xfId="47369"/>
    <cellStyle name="Standard 257 2 3 3 5 2 6 3" xfId="34133"/>
    <cellStyle name="Standard 257 2 3 3 5 2 7" xfId="14280"/>
    <cellStyle name="Standard 257 2 3 3 5 2 7 2" xfId="40752"/>
    <cellStyle name="Standard 257 2 3 3 5 2 8" xfId="27516"/>
    <cellStyle name="Standard 257 2 3 3 5 3" xfId="1412"/>
    <cellStyle name="Standard 257 2 3 3 5 3 2" xfId="4355"/>
    <cellStyle name="Standard 257 2 3 3 5 3 2 2" xfId="13177"/>
    <cellStyle name="Standard 257 2 3 3 5 3 2 2 2" xfId="26413"/>
    <cellStyle name="Standard 257 2 3 3 5 3 2 2 2 2" xfId="52885"/>
    <cellStyle name="Standard 257 2 3 3 5 3 2 2 3" xfId="39649"/>
    <cellStyle name="Standard 257 2 3 3 5 3 2 3" xfId="19796"/>
    <cellStyle name="Standard 257 2 3 3 5 3 2 3 2" xfId="46268"/>
    <cellStyle name="Standard 257 2 3 3 5 3 2 4" xfId="30827"/>
    <cellStyle name="Standard 257 2 3 3 5 3 3" xfId="5826"/>
    <cellStyle name="Standard 257 2 3 3 5 3 3 2" xfId="10236"/>
    <cellStyle name="Standard 257 2 3 3 5 3 3 2 2" xfId="23472"/>
    <cellStyle name="Standard 257 2 3 3 5 3 3 2 2 2" xfId="49944"/>
    <cellStyle name="Standard 257 2 3 3 5 3 3 2 3" xfId="36708"/>
    <cellStyle name="Standard 257 2 3 3 5 3 3 3" xfId="16855"/>
    <cellStyle name="Standard 257 2 3 3 5 3 3 3 2" xfId="43327"/>
    <cellStyle name="Standard 257 2 3 3 5 3 3 4" xfId="32298"/>
    <cellStyle name="Standard 257 2 3 3 5 3 4" xfId="8765"/>
    <cellStyle name="Standard 257 2 3 3 5 3 4 2" xfId="22001"/>
    <cellStyle name="Standard 257 2 3 3 5 3 4 2 2" xfId="48473"/>
    <cellStyle name="Standard 257 2 3 3 5 3 4 3" xfId="35237"/>
    <cellStyle name="Standard 257 2 3 3 5 3 5" xfId="15384"/>
    <cellStyle name="Standard 257 2 3 3 5 3 5 2" xfId="41856"/>
    <cellStyle name="Standard 257 2 3 3 5 3 6" xfId="27886"/>
    <cellStyle name="Standard 257 2 3 3 5 4" xfId="2148"/>
    <cellStyle name="Standard 257 2 3 3 5 4 2" xfId="3619"/>
    <cellStyle name="Standard 257 2 3 3 5 4 2 2" xfId="12441"/>
    <cellStyle name="Standard 257 2 3 3 5 4 2 2 2" xfId="25677"/>
    <cellStyle name="Standard 257 2 3 3 5 4 2 2 2 2" xfId="52149"/>
    <cellStyle name="Standard 257 2 3 3 5 4 2 2 3" xfId="38913"/>
    <cellStyle name="Standard 257 2 3 3 5 4 2 3" xfId="19060"/>
    <cellStyle name="Standard 257 2 3 3 5 4 2 3 2" xfId="45532"/>
    <cellStyle name="Standard 257 2 3 3 5 4 2 4" xfId="30091"/>
    <cellStyle name="Standard 257 2 3 3 5 4 3" xfId="6561"/>
    <cellStyle name="Standard 257 2 3 3 5 4 3 2" xfId="10971"/>
    <cellStyle name="Standard 257 2 3 3 5 4 3 2 2" xfId="24207"/>
    <cellStyle name="Standard 257 2 3 3 5 4 3 2 2 2" xfId="50679"/>
    <cellStyle name="Standard 257 2 3 3 5 4 3 2 3" xfId="37443"/>
    <cellStyle name="Standard 257 2 3 3 5 4 3 3" xfId="17590"/>
    <cellStyle name="Standard 257 2 3 3 5 4 3 3 2" xfId="44062"/>
    <cellStyle name="Standard 257 2 3 3 5 4 3 4" xfId="33033"/>
    <cellStyle name="Standard 257 2 3 3 5 4 4" xfId="8029"/>
    <cellStyle name="Standard 257 2 3 3 5 4 4 2" xfId="21265"/>
    <cellStyle name="Standard 257 2 3 3 5 4 4 2 2" xfId="47737"/>
    <cellStyle name="Standard 257 2 3 3 5 4 4 3" xfId="34501"/>
    <cellStyle name="Standard 257 2 3 3 5 4 5" xfId="14648"/>
    <cellStyle name="Standard 257 2 3 3 5 4 5 2" xfId="41120"/>
    <cellStyle name="Standard 257 2 3 3 5 4 6" xfId="28621"/>
    <cellStyle name="Standard 257 2 3 3 5 5" xfId="2885"/>
    <cellStyle name="Standard 257 2 3 3 5 5 2" xfId="11707"/>
    <cellStyle name="Standard 257 2 3 3 5 5 2 2" xfId="24943"/>
    <cellStyle name="Standard 257 2 3 3 5 5 2 2 2" xfId="51415"/>
    <cellStyle name="Standard 257 2 3 3 5 5 2 3" xfId="38179"/>
    <cellStyle name="Standard 257 2 3 3 5 5 3" xfId="18326"/>
    <cellStyle name="Standard 257 2 3 3 5 5 3 2" xfId="44798"/>
    <cellStyle name="Standard 257 2 3 3 5 5 4" xfId="29357"/>
    <cellStyle name="Standard 257 2 3 3 5 6" xfId="5090"/>
    <cellStyle name="Standard 257 2 3 3 5 6 2" xfId="9500"/>
    <cellStyle name="Standard 257 2 3 3 5 6 2 2" xfId="22736"/>
    <cellStyle name="Standard 257 2 3 3 5 6 2 2 2" xfId="49208"/>
    <cellStyle name="Standard 257 2 3 3 5 6 2 3" xfId="35972"/>
    <cellStyle name="Standard 257 2 3 3 5 6 3" xfId="16119"/>
    <cellStyle name="Standard 257 2 3 3 5 6 3 2" xfId="42591"/>
    <cellStyle name="Standard 257 2 3 3 5 6 4" xfId="31562"/>
    <cellStyle name="Standard 257 2 3 3 5 7" xfId="7295"/>
    <cellStyle name="Standard 257 2 3 3 5 7 2" xfId="20531"/>
    <cellStyle name="Standard 257 2 3 3 5 7 2 2" xfId="47003"/>
    <cellStyle name="Standard 257 2 3 3 5 7 3" xfId="33767"/>
    <cellStyle name="Standard 257 2 3 3 5 8" xfId="13914"/>
    <cellStyle name="Standard 257 2 3 3 5 8 2" xfId="40386"/>
    <cellStyle name="Standard 257 2 3 3 5 9" xfId="27150"/>
    <cellStyle name="Standard 257 2 3 3 6" xfId="712"/>
    <cellStyle name="Standard 257 2 3 3 6 2" xfId="1462"/>
    <cellStyle name="Standard 257 2 3 3 6 2 2" xfId="4405"/>
    <cellStyle name="Standard 257 2 3 3 6 2 2 2" xfId="13227"/>
    <cellStyle name="Standard 257 2 3 3 6 2 2 2 2" xfId="26463"/>
    <cellStyle name="Standard 257 2 3 3 6 2 2 2 2 2" xfId="52935"/>
    <cellStyle name="Standard 257 2 3 3 6 2 2 2 3" xfId="39699"/>
    <cellStyle name="Standard 257 2 3 3 6 2 2 3" xfId="19846"/>
    <cellStyle name="Standard 257 2 3 3 6 2 2 3 2" xfId="46318"/>
    <cellStyle name="Standard 257 2 3 3 6 2 2 4" xfId="30877"/>
    <cellStyle name="Standard 257 2 3 3 6 2 3" xfId="5876"/>
    <cellStyle name="Standard 257 2 3 3 6 2 3 2" xfId="10286"/>
    <cellStyle name="Standard 257 2 3 3 6 2 3 2 2" xfId="23522"/>
    <cellStyle name="Standard 257 2 3 3 6 2 3 2 2 2" xfId="49994"/>
    <cellStyle name="Standard 257 2 3 3 6 2 3 2 3" xfId="36758"/>
    <cellStyle name="Standard 257 2 3 3 6 2 3 3" xfId="16905"/>
    <cellStyle name="Standard 257 2 3 3 6 2 3 3 2" xfId="43377"/>
    <cellStyle name="Standard 257 2 3 3 6 2 3 4" xfId="32348"/>
    <cellStyle name="Standard 257 2 3 3 6 2 4" xfId="8815"/>
    <cellStyle name="Standard 257 2 3 3 6 2 4 2" xfId="22051"/>
    <cellStyle name="Standard 257 2 3 3 6 2 4 2 2" xfId="48523"/>
    <cellStyle name="Standard 257 2 3 3 6 2 4 3" xfId="35287"/>
    <cellStyle name="Standard 257 2 3 3 6 2 5" xfId="15434"/>
    <cellStyle name="Standard 257 2 3 3 6 2 5 2" xfId="41906"/>
    <cellStyle name="Standard 257 2 3 3 6 2 6" xfId="27936"/>
    <cellStyle name="Standard 257 2 3 3 6 3" xfId="2198"/>
    <cellStyle name="Standard 257 2 3 3 6 3 2" xfId="3669"/>
    <cellStyle name="Standard 257 2 3 3 6 3 2 2" xfId="12491"/>
    <cellStyle name="Standard 257 2 3 3 6 3 2 2 2" xfId="25727"/>
    <cellStyle name="Standard 257 2 3 3 6 3 2 2 2 2" xfId="52199"/>
    <cellStyle name="Standard 257 2 3 3 6 3 2 2 3" xfId="38963"/>
    <cellStyle name="Standard 257 2 3 3 6 3 2 3" xfId="19110"/>
    <cellStyle name="Standard 257 2 3 3 6 3 2 3 2" xfId="45582"/>
    <cellStyle name="Standard 257 2 3 3 6 3 2 4" xfId="30141"/>
    <cellStyle name="Standard 257 2 3 3 6 3 3" xfId="6611"/>
    <cellStyle name="Standard 257 2 3 3 6 3 3 2" xfId="11021"/>
    <cellStyle name="Standard 257 2 3 3 6 3 3 2 2" xfId="24257"/>
    <cellStyle name="Standard 257 2 3 3 6 3 3 2 2 2" xfId="50729"/>
    <cellStyle name="Standard 257 2 3 3 6 3 3 2 3" xfId="37493"/>
    <cellStyle name="Standard 257 2 3 3 6 3 3 3" xfId="17640"/>
    <cellStyle name="Standard 257 2 3 3 6 3 3 3 2" xfId="44112"/>
    <cellStyle name="Standard 257 2 3 3 6 3 3 4" xfId="33083"/>
    <cellStyle name="Standard 257 2 3 3 6 3 4" xfId="8079"/>
    <cellStyle name="Standard 257 2 3 3 6 3 4 2" xfId="21315"/>
    <cellStyle name="Standard 257 2 3 3 6 3 4 2 2" xfId="47787"/>
    <cellStyle name="Standard 257 2 3 3 6 3 4 3" xfId="34551"/>
    <cellStyle name="Standard 257 2 3 3 6 3 5" xfId="14698"/>
    <cellStyle name="Standard 257 2 3 3 6 3 5 2" xfId="41170"/>
    <cellStyle name="Standard 257 2 3 3 6 3 6" xfId="28671"/>
    <cellStyle name="Standard 257 2 3 3 6 4" xfId="2935"/>
    <cellStyle name="Standard 257 2 3 3 6 4 2" xfId="11757"/>
    <cellStyle name="Standard 257 2 3 3 6 4 2 2" xfId="24993"/>
    <cellStyle name="Standard 257 2 3 3 6 4 2 2 2" xfId="51465"/>
    <cellStyle name="Standard 257 2 3 3 6 4 2 3" xfId="38229"/>
    <cellStyle name="Standard 257 2 3 3 6 4 3" xfId="18376"/>
    <cellStyle name="Standard 257 2 3 3 6 4 3 2" xfId="44848"/>
    <cellStyle name="Standard 257 2 3 3 6 4 4" xfId="29407"/>
    <cellStyle name="Standard 257 2 3 3 6 5" xfId="5140"/>
    <cellStyle name="Standard 257 2 3 3 6 5 2" xfId="9550"/>
    <cellStyle name="Standard 257 2 3 3 6 5 2 2" xfId="22786"/>
    <cellStyle name="Standard 257 2 3 3 6 5 2 2 2" xfId="49258"/>
    <cellStyle name="Standard 257 2 3 3 6 5 2 3" xfId="36022"/>
    <cellStyle name="Standard 257 2 3 3 6 5 3" xfId="16169"/>
    <cellStyle name="Standard 257 2 3 3 6 5 3 2" xfId="42641"/>
    <cellStyle name="Standard 257 2 3 3 6 5 4" xfId="31612"/>
    <cellStyle name="Standard 257 2 3 3 6 6" xfId="7345"/>
    <cellStyle name="Standard 257 2 3 3 6 6 2" xfId="20581"/>
    <cellStyle name="Standard 257 2 3 3 6 6 2 2" xfId="47053"/>
    <cellStyle name="Standard 257 2 3 3 6 6 3" xfId="33817"/>
    <cellStyle name="Standard 257 2 3 3 6 7" xfId="13964"/>
    <cellStyle name="Standard 257 2 3 3 6 7 2" xfId="40436"/>
    <cellStyle name="Standard 257 2 3 3 6 8" xfId="27200"/>
    <cellStyle name="Standard 257 2 3 3 7" xfId="1096"/>
    <cellStyle name="Standard 257 2 3 3 7 2" xfId="4039"/>
    <cellStyle name="Standard 257 2 3 3 7 2 2" xfId="12861"/>
    <cellStyle name="Standard 257 2 3 3 7 2 2 2" xfId="26097"/>
    <cellStyle name="Standard 257 2 3 3 7 2 2 2 2" xfId="52569"/>
    <cellStyle name="Standard 257 2 3 3 7 2 2 3" xfId="39333"/>
    <cellStyle name="Standard 257 2 3 3 7 2 3" xfId="19480"/>
    <cellStyle name="Standard 257 2 3 3 7 2 3 2" xfId="45952"/>
    <cellStyle name="Standard 257 2 3 3 7 2 4" xfId="30511"/>
    <cellStyle name="Standard 257 2 3 3 7 3" xfId="5510"/>
    <cellStyle name="Standard 257 2 3 3 7 3 2" xfId="9920"/>
    <cellStyle name="Standard 257 2 3 3 7 3 2 2" xfId="23156"/>
    <cellStyle name="Standard 257 2 3 3 7 3 2 2 2" xfId="49628"/>
    <cellStyle name="Standard 257 2 3 3 7 3 2 3" xfId="36392"/>
    <cellStyle name="Standard 257 2 3 3 7 3 3" xfId="16539"/>
    <cellStyle name="Standard 257 2 3 3 7 3 3 2" xfId="43011"/>
    <cellStyle name="Standard 257 2 3 3 7 3 4" xfId="31982"/>
    <cellStyle name="Standard 257 2 3 3 7 4" xfId="8449"/>
    <cellStyle name="Standard 257 2 3 3 7 4 2" xfId="21685"/>
    <cellStyle name="Standard 257 2 3 3 7 4 2 2" xfId="48157"/>
    <cellStyle name="Standard 257 2 3 3 7 4 3" xfId="34921"/>
    <cellStyle name="Standard 257 2 3 3 7 5" xfId="15068"/>
    <cellStyle name="Standard 257 2 3 3 7 5 2" xfId="41540"/>
    <cellStyle name="Standard 257 2 3 3 7 6" xfId="27570"/>
    <cellStyle name="Standard 257 2 3 3 8" xfId="1832"/>
    <cellStyle name="Standard 257 2 3 3 8 2" xfId="3303"/>
    <cellStyle name="Standard 257 2 3 3 8 2 2" xfId="12125"/>
    <cellStyle name="Standard 257 2 3 3 8 2 2 2" xfId="25361"/>
    <cellStyle name="Standard 257 2 3 3 8 2 2 2 2" xfId="51833"/>
    <cellStyle name="Standard 257 2 3 3 8 2 2 3" xfId="38597"/>
    <cellStyle name="Standard 257 2 3 3 8 2 3" xfId="18744"/>
    <cellStyle name="Standard 257 2 3 3 8 2 3 2" xfId="45216"/>
    <cellStyle name="Standard 257 2 3 3 8 2 4" xfId="29775"/>
    <cellStyle name="Standard 257 2 3 3 8 3" xfId="6245"/>
    <cellStyle name="Standard 257 2 3 3 8 3 2" xfId="10655"/>
    <cellStyle name="Standard 257 2 3 3 8 3 2 2" xfId="23891"/>
    <cellStyle name="Standard 257 2 3 3 8 3 2 2 2" xfId="50363"/>
    <cellStyle name="Standard 257 2 3 3 8 3 2 3" xfId="37127"/>
    <cellStyle name="Standard 257 2 3 3 8 3 3" xfId="17274"/>
    <cellStyle name="Standard 257 2 3 3 8 3 3 2" xfId="43746"/>
    <cellStyle name="Standard 257 2 3 3 8 3 4" xfId="32717"/>
    <cellStyle name="Standard 257 2 3 3 8 4" xfId="7713"/>
    <cellStyle name="Standard 257 2 3 3 8 4 2" xfId="20949"/>
    <cellStyle name="Standard 257 2 3 3 8 4 2 2" xfId="47421"/>
    <cellStyle name="Standard 257 2 3 3 8 4 3" xfId="34185"/>
    <cellStyle name="Standard 257 2 3 3 8 5" xfId="14332"/>
    <cellStyle name="Standard 257 2 3 3 8 5 2" xfId="40804"/>
    <cellStyle name="Standard 257 2 3 3 8 6" xfId="28305"/>
    <cellStyle name="Standard 257 2 3 3 9" xfId="2569"/>
    <cellStyle name="Standard 257 2 3 3 9 2" xfId="11391"/>
    <cellStyle name="Standard 257 2 3 3 9 2 2" xfId="24627"/>
    <cellStyle name="Standard 257 2 3 3 9 2 2 2" xfId="51099"/>
    <cellStyle name="Standard 257 2 3 3 9 2 3" xfId="37863"/>
    <cellStyle name="Standard 257 2 3 3 9 3" xfId="18010"/>
    <cellStyle name="Standard 257 2 3 3 9 3 2" xfId="44482"/>
    <cellStyle name="Standard 257 2 3 3 9 4" xfId="29041"/>
    <cellStyle name="Standard 257 2 3 4" xfId="320"/>
    <cellStyle name="Standard 257 2 3 4 10" xfId="4787"/>
    <cellStyle name="Standard 257 2 3 4 10 2" xfId="9197"/>
    <cellStyle name="Standard 257 2 3 4 10 2 2" xfId="22433"/>
    <cellStyle name="Standard 257 2 3 4 10 2 2 2" xfId="48905"/>
    <cellStyle name="Standard 257 2 3 4 10 2 3" xfId="35669"/>
    <cellStyle name="Standard 257 2 3 4 10 3" xfId="15816"/>
    <cellStyle name="Standard 257 2 3 4 10 3 2" xfId="42288"/>
    <cellStyle name="Standard 257 2 3 4 10 4" xfId="31259"/>
    <cellStyle name="Standard 257 2 3 4 11" xfId="6992"/>
    <cellStyle name="Standard 257 2 3 4 11 2" xfId="20228"/>
    <cellStyle name="Standard 257 2 3 4 11 2 2" xfId="46700"/>
    <cellStyle name="Standard 257 2 3 4 11 3" xfId="33464"/>
    <cellStyle name="Standard 257 2 3 4 12" xfId="13611"/>
    <cellStyle name="Standard 257 2 3 4 12 2" xfId="40083"/>
    <cellStyle name="Standard 257 2 3 4 13" xfId="26847"/>
    <cellStyle name="Standard 257 2 3 4 2" xfId="365"/>
    <cellStyle name="Standard 257 2 3 4 2 10" xfId="13651"/>
    <cellStyle name="Standard 257 2 3 4 2 10 2" xfId="40123"/>
    <cellStyle name="Standard 257 2 3 4 2 11" xfId="26887"/>
    <cellStyle name="Standard 257 2 3 4 2 2" xfId="453"/>
    <cellStyle name="Standard 257 2 3 4 2 2 10" xfId="26968"/>
    <cellStyle name="Standard 257 2 3 4 2 2 2" xfId="629"/>
    <cellStyle name="Standard 257 2 3 4 2 2 2 2" xfId="1018"/>
    <cellStyle name="Standard 257 2 3 4 2 2 2 2 2" xfId="1767"/>
    <cellStyle name="Standard 257 2 3 4 2 2 2 2 2 2" xfId="4710"/>
    <cellStyle name="Standard 257 2 3 4 2 2 2 2 2 2 2" xfId="13532"/>
    <cellStyle name="Standard 257 2 3 4 2 2 2 2 2 2 2 2" xfId="26768"/>
    <cellStyle name="Standard 257 2 3 4 2 2 2 2 2 2 2 2 2" xfId="53240"/>
    <cellStyle name="Standard 257 2 3 4 2 2 2 2 2 2 2 3" xfId="40004"/>
    <cellStyle name="Standard 257 2 3 4 2 2 2 2 2 2 3" xfId="20151"/>
    <cellStyle name="Standard 257 2 3 4 2 2 2 2 2 2 3 2" xfId="46623"/>
    <cellStyle name="Standard 257 2 3 4 2 2 2 2 2 2 4" xfId="31182"/>
    <cellStyle name="Standard 257 2 3 4 2 2 2 2 2 3" xfId="6181"/>
    <cellStyle name="Standard 257 2 3 4 2 2 2 2 2 3 2" xfId="10591"/>
    <cellStyle name="Standard 257 2 3 4 2 2 2 2 2 3 2 2" xfId="23827"/>
    <cellStyle name="Standard 257 2 3 4 2 2 2 2 2 3 2 2 2" xfId="50299"/>
    <cellStyle name="Standard 257 2 3 4 2 2 2 2 2 3 2 3" xfId="37063"/>
    <cellStyle name="Standard 257 2 3 4 2 2 2 2 2 3 3" xfId="17210"/>
    <cellStyle name="Standard 257 2 3 4 2 2 2 2 2 3 3 2" xfId="43682"/>
    <cellStyle name="Standard 257 2 3 4 2 2 2 2 2 3 4" xfId="32653"/>
    <cellStyle name="Standard 257 2 3 4 2 2 2 2 2 4" xfId="9120"/>
    <cellStyle name="Standard 257 2 3 4 2 2 2 2 2 4 2" xfId="22356"/>
    <cellStyle name="Standard 257 2 3 4 2 2 2 2 2 4 2 2" xfId="48828"/>
    <cellStyle name="Standard 257 2 3 4 2 2 2 2 2 4 3" xfId="35592"/>
    <cellStyle name="Standard 257 2 3 4 2 2 2 2 2 5" xfId="15739"/>
    <cellStyle name="Standard 257 2 3 4 2 2 2 2 2 5 2" xfId="42211"/>
    <cellStyle name="Standard 257 2 3 4 2 2 2 2 2 6" xfId="28241"/>
    <cellStyle name="Standard 257 2 3 4 2 2 2 2 3" xfId="2503"/>
    <cellStyle name="Standard 257 2 3 4 2 2 2 2 3 2" xfId="3974"/>
    <cellStyle name="Standard 257 2 3 4 2 2 2 2 3 2 2" xfId="12796"/>
    <cellStyle name="Standard 257 2 3 4 2 2 2 2 3 2 2 2" xfId="26032"/>
    <cellStyle name="Standard 257 2 3 4 2 2 2 2 3 2 2 2 2" xfId="52504"/>
    <cellStyle name="Standard 257 2 3 4 2 2 2 2 3 2 2 3" xfId="39268"/>
    <cellStyle name="Standard 257 2 3 4 2 2 2 2 3 2 3" xfId="19415"/>
    <cellStyle name="Standard 257 2 3 4 2 2 2 2 3 2 3 2" xfId="45887"/>
    <cellStyle name="Standard 257 2 3 4 2 2 2 2 3 2 4" xfId="30446"/>
    <cellStyle name="Standard 257 2 3 4 2 2 2 2 3 3" xfId="6916"/>
    <cellStyle name="Standard 257 2 3 4 2 2 2 2 3 3 2" xfId="11326"/>
    <cellStyle name="Standard 257 2 3 4 2 2 2 2 3 3 2 2" xfId="24562"/>
    <cellStyle name="Standard 257 2 3 4 2 2 2 2 3 3 2 2 2" xfId="51034"/>
    <cellStyle name="Standard 257 2 3 4 2 2 2 2 3 3 2 3" xfId="37798"/>
    <cellStyle name="Standard 257 2 3 4 2 2 2 2 3 3 3" xfId="17945"/>
    <cellStyle name="Standard 257 2 3 4 2 2 2 2 3 3 3 2" xfId="44417"/>
    <cellStyle name="Standard 257 2 3 4 2 2 2 2 3 3 4" xfId="33388"/>
    <cellStyle name="Standard 257 2 3 4 2 2 2 2 3 4" xfId="8384"/>
    <cellStyle name="Standard 257 2 3 4 2 2 2 2 3 4 2" xfId="21620"/>
    <cellStyle name="Standard 257 2 3 4 2 2 2 2 3 4 2 2" xfId="48092"/>
    <cellStyle name="Standard 257 2 3 4 2 2 2 2 3 4 3" xfId="34856"/>
    <cellStyle name="Standard 257 2 3 4 2 2 2 2 3 5" xfId="15003"/>
    <cellStyle name="Standard 257 2 3 4 2 2 2 2 3 5 2" xfId="41475"/>
    <cellStyle name="Standard 257 2 3 4 2 2 2 2 3 6" xfId="28976"/>
    <cellStyle name="Standard 257 2 3 4 2 2 2 2 4" xfId="3240"/>
    <cellStyle name="Standard 257 2 3 4 2 2 2 2 4 2" xfId="12062"/>
    <cellStyle name="Standard 257 2 3 4 2 2 2 2 4 2 2" xfId="25298"/>
    <cellStyle name="Standard 257 2 3 4 2 2 2 2 4 2 2 2" xfId="51770"/>
    <cellStyle name="Standard 257 2 3 4 2 2 2 2 4 2 3" xfId="38534"/>
    <cellStyle name="Standard 257 2 3 4 2 2 2 2 4 3" xfId="18681"/>
    <cellStyle name="Standard 257 2 3 4 2 2 2 2 4 3 2" xfId="45153"/>
    <cellStyle name="Standard 257 2 3 4 2 2 2 2 4 4" xfId="29712"/>
    <cellStyle name="Standard 257 2 3 4 2 2 2 2 5" xfId="5445"/>
    <cellStyle name="Standard 257 2 3 4 2 2 2 2 5 2" xfId="9855"/>
    <cellStyle name="Standard 257 2 3 4 2 2 2 2 5 2 2" xfId="23091"/>
    <cellStyle name="Standard 257 2 3 4 2 2 2 2 5 2 2 2" xfId="49563"/>
    <cellStyle name="Standard 257 2 3 4 2 2 2 2 5 2 3" xfId="36327"/>
    <cellStyle name="Standard 257 2 3 4 2 2 2 2 5 3" xfId="16474"/>
    <cellStyle name="Standard 257 2 3 4 2 2 2 2 5 3 2" xfId="42946"/>
    <cellStyle name="Standard 257 2 3 4 2 2 2 2 5 4" xfId="31917"/>
    <cellStyle name="Standard 257 2 3 4 2 2 2 2 6" xfId="7650"/>
    <cellStyle name="Standard 257 2 3 4 2 2 2 2 6 2" xfId="20886"/>
    <cellStyle name="Standard 257 2 3 4 2 2 2 2 6 2 2" xfId="47358"/>
    <cellStyle name="Standard 257 2 3 4 2 2 2 2 6 3" xfId="34122"/>
    <cellStyle name="Standard 257 2 3 4 2 2 2 2 7" xfId="14269"/>
    <cellStyle name="Standard 257 2 3 4 2 2 2 2 7 2" xfId="40741"/>
    <cellStyle name="Standard 257 2 3 4 2 2 2 2 8" xfId="27505"/>
    <cellStyle name="Standard 257 2 3 4 2 2 2 3" xfId="1401"/>
    <cellStyle name="Standard 257 2 3 4 2 2 2 3 2" xfId="4344"/>
    <cellStyle name="Standard 257 2 3 4 2 2 2 3 2 2" xfId="13166"/>
    <cellStyle name="Standard 257 2 3 4 2 2 2 3 2 2 2" xfId="26402"/>
    <cellStyle name="Standard 257 2 3 4 2 2 2 3 2 2 2 2" xfId="52874"/>
    <cellStyle name="Standard 257 2 3 4 2 2 2 3 2 2 3" xfId="39638"/>
    <cellStyle name="Standard 257 2 3 4 2 2 2 3 2 3" xfId="19785"/>
    <cellStyle name="Standard 257 2 3 4 2 2 2 3 2 3 2" xfId="46257"/>
    <cellStyle name="Standard 257 2 3 4 2 2 2 3 2 4" xfId="30816"/>
    <cellStyle name="Standard 257 2 3 4 2 2 2 3 3" xfId="5815"/>
    <cellStyle name="Standard 257 2 3 4 2 2 2 3 3 2" xfId="10225"/>
    <cellStyle name="Standard 257 2 3 4 2 2 2 3 3 2 2" xfId="23461"/>
    <cellStyle name="Standard 257 2 3 4 2 2 2 3 3 2 2 2" xfId="49933"/>
    <cellStyle name="Standard 257 2 3 4 2 2 2 3 3 2 3" xfId="36697"/>
    <cellStyle name="Standard 257 2 3 4 2 2 2 3 3 3" xfId="16844"/>
    <cellStyle name="Standard 257 2 3 4 2 2 2 3 3 3 2" xfId="43316"/>
    <cellStyle name="Standard 257 2 3 4 2 2 2 3 3 4" xfId="32287"/>
    <cellStyle name="Standard 257 2 3 4 2 2 2 3 4" xfId="8754"/>
    <cellStyle name="Standard 257 2 3 4 2 2 2 3 4 2" xfId="21990"/>
    <cellStyle name="Standard 257 2 3 4 2 2 2 3 4 2 2" xfId="48462"/>
    <cellStyle name="Standard 257 2 3 4 2 2 2 3 4 3" xfId="35226"/>
    <cellStyle name="Standard 257 2 3 4 2 2 2 3 5" xfId="15373"/>
    <cellStyle name="Standard 257 2 3 4 2 2 2 3 5 2" xfId="41845"/>
    <cellStyle name="Standard 257 2 3 4 2 2 2 3 6" xfId="27875"/>
    <cellStyle name="Standard 257 2 3 4 2 2 2 4" xfId="2137"/>
    <cellStyle name="Standard 257 2 3 4 2 2 2 4 2" xfId="3608"/>
    <cellStyle name="Standard 257 2 3 4 2 2 2 4 2 2" xfId="12430"/>
    <cellStyle name="Standard 257 2 3 4 2 2 2 4 2 2 2" xfId="25666"/>
    <cellStyle name="Standard 257 2 3 4 2 2 2 4 2 2 2 2" xfId="52138"/>
    <cellStyle name="Standard 257 2 3 4 2 2 2 4 2 2 3" xfId="38902"/>
    <cellStyle name="Standard 257 2 3 4 2 2 2 4 2 3" xfId="19049"/>
    <cellStyle name="Standard 257 2 3 4 2 2 2 4 2 3 2" xfId="45521"/>
    <cellStyle name="Standard 257 2 3 4 2 2 2 4 2 4" xfId="30080"/>
    <cellStyle name="Standard 257 2 3 4 2 2 2 4 3" xfId="6550"/>
    <cellStyle name="Standard 257 2 3 4 2 2 2 4 3 2" xfId="10960"/>
    <cellStyle name="Standard 257 2 3 4 2 2 2 4 3 2 2" xfId="24196"/>
    <cellStyle name="Standard 257 2 3 4 2 2 2 4 3 2 2 2" xfId="50668"/>
    <cellStyle name="Standard 257 2 3 4 2 2 2 4 3 2 3" xfId="37432"/>
    <cellStyle name="Standard 257 2 3 4 2 2 2 4 3 3" xfId="17579"/>
    <cellStyle name="Standard 257 2 3 4 2 2 2 4 3 3 2" xfId="44051"/>
    <cellStyle name="Standard 257 2 3 4 2 2 2 4 3 4" xfId="33022"/>
    <cellStyle name="Standard 257 2 3 4 2 2 2 4 4" xfId="8018"/>
    <cellStyle name="Standard 257 2 3 4 2 2 2 4 4 2" xfId="21254"/>
    <cellStyle name="Standard 257 2 3 4 2 2 2 4 4 2 2" xfId="47726"/>
    <cellStyle name="Standard 257 2 3 4 2 2 2 4 4 3" xfId="34490"/>
    <cellStyle name="Standard 257 2 3 4 2 2 2 4 5" xfId="14637"/>
    <cellStyle name="Standard 257 2 3 4 2 2 2 4 5 2" xfId="41109"/>
    <cellStyle name="Standard 257 2 3 4 2 2 2 4 6" xfId="28610"/>
    <cellStyle name="Standard 257 2 3 4 2 2 2 5" xfId="2874"/>
    <cellStyle name="Standard 257 2 3 4 2 2 2 5 2" xfId="11696"/>
    <cellStyle name="Standard 257 2 3 4 2 2 2 5 2 2" xfId="24932"/>
    <cellStyle name="Standard 257 2 3 4 2 2 2 5 2 2 2" xfId="51404"/>
    <cellStyle name="Standard 257 2 3 4 2 2 2 5 2 3" xfId="38168"/>
    <cellStyle name="Standard 257 2 3 4 2 2 2 5 3" xfId="18315"/>
    <cellStyle name="Standard 257 2 3 4 2 2 2 5 3 2" xfId="44787"/>
    <cellStyle name="Standard 257 2 3 4 2 2 2 5 4" xfId="29346"/>
    <cellStyle name="Standard 257 2 3 4 2 2 2 6" xfId="5079"/>
    <cellStyle name="Standard 257 2 3 4 2 2 2 6 2" xfId="9489"/>
    <cellStyle name="Standard 257 2 3 4 2 2 2 6 2 2" xfId="22725"/>
    <cellStyle name="Standard 257 2 3 4 2 2 2 6 2 2 2" xfId="49197"/>
    <cellStyle name="Standard 257 2 3 4 2 2 2 6 2 3" xfId="35961"/>
    <cellStyle name="Standard 257 2 3 4 2 2 2 6 3" xfId="16108"/>
    <cellStyle name="Standard 257 2 3 4 2 2 2 6 3 2" xfId="42580"/>
    <cellStyle name="Standard 257 2 3 4 2 2 2 6 4" xfId="31551"/>
    <cellStyle name="Standard 257 2 3 4 2 2 2 7" xfId="7284"/>
    <cellStyle name="Standard 257 2 3 4 2 2 2 7 2" xfId="20520"/>
    <cellStyle name="Standard 257 2 3 4 2 2 2 7 2 2" xfId="46992"/>
    <cellStyle name="Standard 257 2 3 4 2 2 2 7 3" xfId="33756"/>
    <cellStyle name="Standard 257 2 3 4 2 2 2 8" xfId="13903"/>
    <cellStyle name="Standard 257 2 3 4 2 2 2 8 2" xfId="40375"/>
    <cellStyle name="Standard 257 2 3 4 2 2 2 9" xfId="27139"/>
    <cellStyle name="Standard 257 2 3 4 2 2 3" xfId="846"/>
    <cellStyle name="Standard 257 2 3 4 2 2 3 2" xfId="1596"/>
    <cellStyle name="Standard 257 2 3 4 2 2 3 2 2" xfId="4539"/>
    <cellStyle name="Standard 257 2 3 4 2 2 3 2 2 2" xfId="13361"/>
    <cellStyle name="Standard 257 2 3 4 2 2 3 2 2 2 2" xfId="26597"/>
    <cellStyle name="Standard 257 2 3 4 2 2 3 2 2 2 2 2" xfId="53069"/>
    <cellStyle name="Standard 257 2 3 4 2 2 3 2 2 2 3" xfId="39833"/>
    <cellStyle name="Standard 257 2 3 4 2 2 3 2 2 3" xfId="19980"/>
    <cellStyle name="Standard 257 2 3 4 2 2 3 2 2 3 2" xfId="46452"/>
    <cellStyle name="Standard 257 2 3 4 2 2 3 2 2 4" xfId="31011"/>
    <cellStyle name="Standard 257 2 3 4 2 2 3 2 3" xfId="6010"/>
    <cellStyle name="Standard 257 2 3 4 2 2 3 2 3 2" xfId="10420"/>
    <cellStyle name="Standard 257 2 3 4 2 2 3 2 3 2 2" xfId="23656"/>
    <cellStyle name="Standard 257 2 3 4 2 2 3 2 3 2 2 2" xfId="50128"/>
    <cellStyle name="Standard 257 2 3 4 2 2 3 2 3 2 3" xfId="36892"/>
    <cellStyle name="Standard 257 2 3 4 2 2 3 2 3 3" xfId="17039"/>
    <cellStyle name="Standard 257 2 3 4 2 2 3 2 3 3 2" xfId="43511"/>
    <cellStyle name="Standard 257 2 3 4 2 2 3 2 3 4" xfId="32482"/>
    <cellStyle name="Standard 257 2 3 4 2 2 3 2 4" xfId="8949"/>
    <cellStyle name="Standard 257 2 3 4 2 2 3 2 4 2" xfId="22185"/>
    <cellStyle name="Standard 257 2 3 4 2 2 3 2 4 2 2" xfId="48657"/>
    <cellStyle name="Standard 257 2 3 4 2 2 3 2 4 3" xfId="35421"/>
    <cellStyle name="Standard 257 2 3 4 2 2 3 2 5" xfId="15568"/>
    <cellStyle name="Standard 257 2 3 4 2 2 3 2 5 2" xfId="42040"/>
    <cellStyle name="Standard 257 2 3 4 2 2 3 2 6" xfId="28070"/>
    <cellStyle name="Standard 257 2 3 4 2 2 3 3" xfId="2332"/>
    <cellStyle name="Standard 257 2 3 4 2 2 3 3 2" xfId="3803"/>
    <cellStyle name="Standard 257 2 3 4 2 2 3 3 2 2" xfId="12625"/>
    <cellStyle name="Standard 257 2 3 4 2 2 3 3 2 2 2" xfId="25861"/>
    <cellStyle name="Standard 257 2 3 4 2 2 3 3 2 2 2 2" xfId="52333"/>
    <cellStyle name="Standard 257 2 3 4 2 2 3 3 2 2 3" xfId="39097"/>
    <cellStyle name="Standard 257 2 3 4 2 2 3 3 2 3" xfId="19244"/>
    <cellStyle name="Standard 257 2 3 4 2 2 3 3 2 3 2" xfId="45716"/>
    <cellStyle name="Standard 257 2 3 4 2 2 3 3 2 4" xfId="30275"/>
    <cellStyle name="Standard 257 2 3 4 2 2 3 3 3" xfId="6745"/>
    <cellStyle name="Standard 257 2 3 4 2 2 3 3 3 2" xfId="11155"/>
    <cellStyle name="Standard 257 2 3 4 2 2 3 3 3 2 2" xfId="24391"/>
    <cellStyle name="Standard 257 2 3 4 2 2 3 3 3 2 2 2" xfId="50863"/>
    <cellStyle name="Standard 257 2 3 4 2 2 3 3 3 2 3" xfId="37627"/>
    <cellStyle name="Standard 257 2 3 4 2 2 3 3 3 3" xfId="17774"/>
    <cellStyle name="Standard 257 2 3 4 2 2 3 3 3 3 2" xfId="44246"/>
    <cellStyle name="Standard 257 2 3 4 2 2 3 3 3 4" xfId="33217"/>
    <cellStyle name="Standard 257 2 3 4 2 2 3 3 4" xfId="8213"/>
    <cellStyle name="Standard 257 2 3 4 2 2 3 3 4 2" xfId="21449"/>
    <cellStyle name="Standard 257 2 3 4 2 2 3 3 4 2 2" xfId="47921"/>
    <cellStyle name="Standard 257 2 3 4 2 2 3 3 4 3" xfId="34685"/>
    <cellStyle name="Standard 257 2 3 4 2 2 3 3 5" xfId="14832"/>
    <cellStyle name="Standard 257 2 3 4 2 2 3 3 5 2" xfId="41304"/>
    <cellStyle name="Standard 257 2 3 4 2 2 3 3 6" xfId="28805"/>
    <cellStyle name="Standard 257 2 3 4 2 2 3 4" xfId="3069"/>
    <cellStyle name="Standard 257 2 3 4 2 2 3 4 2" xfId="11891"/>
    <cellStyle name="Standard 257 2 3 4 2 2 3 4 2 2" xfId="25127"/>
    <cellStyle name="Standard 257 2 3 4 2 2 3 4 2 2 2" xfId="51599"/>
    <cellStyle name="Standard 257 2 3 4 2 2 3 4 2 3" xfId="38363"/>
    <cellStyle name="Standard 257 2 3 4 2 2 3 4 3" xfId="18510"/>
    <cellStyle name="Standard 257 2 3 4 2 2 3 4 3 2" xfId="44982"/>
    <cellStyle name="Standard 257 2 3 4 2 2 3 4 4" xfId="29541"/>
    <cellStyle name="Standard 257 2 3 4 2 2 3 5" xfId="5274"/>
    <cellStyle name="Standard 257 2 3 4 2 2 3 5 2" xfId="9684"/>
    <cellStyle name="Standard 257 2 3 4 2 2 3 5 2 2" xfId="22920"/>
    <cellStyle name="Standard 257 2 3 4 2 2 3 5 2 2 2" xfId="49392"/>
    <cellStyle name="Standard 257 2 3 4 2 2 3 5 2 3" xfId="36156"/>
    <cellStyle name="Standard 257 2 3 4 2 2 3 5 3" xfId="16303"/>
    <cellStyle name="Standard 257 2 3 4 2 2 3 5 3 2" xfId="42775"/>
    <cellStyle name="Standard 257 2 3 4 2 2 3 5 4" xfId="31746"/>
    <cellStyle name="Standard 257 2 3 4 2 2 3 6" xfId="7479"/>
    <cellStyle name="Standard 257 2 3 4 2 2 3 6 2" xfId="20715"/>
    <cellStyle name="Standard 257 2 3 4 2 2 3 6 2 2" xfId="47187"/>
    <cellStyle name="Standard 257 2 3 4 2 2 3 6 3" xfId="33951"/>
    <cellStyle name="Standard 257 2 3 4 2 2 3 7" xfId="14098"/>
    <cellStyle name="Standard 257 2 3 4 2 2 3 7 2" xfId="40570"/>
    <cellStyle name="Standard 257 2 3 4 2 2 3 8" xfId="27334"/>
    <cellStyle name="Standard 257 2 3 4 2 2 4" xfId="1230"/>
    <cellStyle name="Standard 257 2 3 4 2 2 4 2" xfId="4173"/>
    <cellStyle name="Standard 257 2 3 4 2 2 4 2 2" xfId="12995"/>
    <cellStyle name="Standard 257 2 3 4 2 2 4 2 2 2" xfId="26231"/>
    <cellStyle name="Standard 257 2 3 4 2 2 4 2 2 2 2" xfId="52703"/>
    <cellStyle name="Standard 257 2 3 4 2 2 4 2 2 3" xfId="39467"/>
    <cellStyle name="Standard 257 2 3 4 2 2 4 2 3" xfId="19614"/>
    <cellStyle name="Standard 257 2 3 4 2 2 4 2 3 2" xfId="46086"/>
    <cellStyle name="Standard 257 2 3 4 2 2 4 2 4" xfId="30645"/>
    <cellStyle name="Standard 257 2 3 4 2 2 4 3" xfId="5644"/>
    <cellStyle name="Standard 257 2 3 4 2 2 4 3 2" xfId="10054"/>
    <cellStyle name="Standard 257 2 3 4 2 2 4 3 2 2" xfId="23290"/>
    <cellStyle name="Standard 257 2 3 4 2 2 4 3 2 2 2" xfId="49762"/>
    <cellStyle name="Standard 257 2 3 4 2 2 4 3 2 3" xfId="36526"/>
    <cellStyle name="Standard 257 2 3 4 2 2 4 3 3" xfId="16673"/>
    <cellStyle name="Standard 257 2 3 4 2 2 4 3 3 2" xfId="43145"/>
    <cellStyle name="Standard 257 2 3 4 2 2 4 3 4" xfId="32116"/>
    <cellStyle name="Standard 257 2 3 4 2 2 4 4" xfId="8583"/>
    <cellStyle name="Standard 257 2 3 4 2 2 4 4 2" xfId="21819"/>
    <cellStyle name="Standard 257 2 3 4 2 2 4 4 2 2" xfId="48291"/>
    <cellStyle name="Standard 257 2 3 4 2 2 4 4 3" xfId="35055"/>
    <cellStyle name="Standard 257 2 3 4 2 2 4 5" xfId="15202"/>
    <cellStyle name="Standard 257 2 3 4 2 2 4 5 2" xfId="41674"/>
    <cellStyle name="Standard 257 2 3 4 2 2 4 6" xfId="27704"/>
    <cellStyle name="Standard 257 2 3 4 2 2 5" xfId="1966"/>
    <cellStyle name="Standard 257 2 3 4 2 2 5 2" xfId="3437"/>
    <cellStyle name="Standard 257 2 3 4 2 2 5 2 2" xfId="12259"/>
    <cellStyle name="Standard 257 2 3 4 2 2 5 2 2 2" xfId="25495"/>
    <cellStyle name="Standard 257 2 3 4 2 2 5 2 2 2 2" xfId="51967"/>
    <cellStyle name="Standard 257 2 3 4 2 2 5 2 2 3" xfId="38731"/>
    <cellStyle name="Standard 257 2 3 4 2 2 5 2 3" xfId="18878"/>
    <cellStyle name="Standard 257 2 3 4 2 2 5 2 3 2" xfId="45350"/>
    <cellStyle name="Standard 257 2 3 4 2 2 5 2 4" xfId="29909"/>
    <cellStyle name="Standard 257 2 3 4 2 2 5 3" xfId="6379"/>
    <cellStyle name="Standard 257 2 3 4 2 2 5 3 2" xfId="10789"/>
    <cellStyle name="Standard 257 2 3 4 2 2 5 3 2 2" xfId="24025"/>
    <cellStyle name="Standard 257 2 3 4 2 2 5 3 2 2 2" xfId="50497"/>
    <cellStyle name="Standard 257 2 3 4 2 2 5 3 2 3" xfId="37261"/>
    <cellStyle name="Standard 257 2 3 4 2 2 5 3 3" xfId="17408"/>
    <cellStyle name="Standard 257 2 3 4 2 2 5 3 3 2" xfId="43880"/>
    <cellStyle name="Standard 257 2 3 4 2 2 5 3 4" xfId="32851"/>
    <cellStyle name="Standard 257 2 3 4 2 2 5 4" xfId="7847"/>
    <cellStyle name="Standard 257 2 3 4 2 2 5 4 2" xfId="21083"/>
    <cellStyle name="Standard 257 2 3 4 2 2 5 4 2 2" xfId="47555"/>
    <cellStyle name="Standard 257 2 3 4 2 2 5 4 3" xfId="34319"/>
    <cellStyle name="Standard 257 2 3 4 2 2 5 5" xfId="14466"/>
    <cellStyle name="Standard 257 2 3 4 2 2 5 5 2" xfId="40938"/>
    <cellStyle name="Standard 257 2 3 4 2 2 5 6" xfId="28439"/>
    <cellStyle name="Standard 257 2 3 4 2 2 6" xfId="2703"/>
    <cellStyle name="Standard 257 2 3 4 2 2 6 2" xfId="11525"/>
    <cellStyle name="Standard 257 2 3 4 2 2 6 2 2" xfId="24761"/>
    <cellStyle name="Standard 257 2 3 4 2 2 6 2 2 2" xfId="51233"/>
    <cellStyle name="Standard 257 2 3 4 2 2 6 2 3" xfId="37997"/>
    <cellStyle name="Standard 257 2 3 4 2 2 6 3" xfId="18144"/>
    <cellStyle name="Standard 257 2 3 4 2 2 6 3 2" xfId="44616"/>
    <cellStyle name="Standard 257 2 3 4 2 2 6 4" xfId="29175"/>
    <cellStyle name="Standard 257 2 3 4 2 2 7" xfId="4908"/>
    <cellStyle name="Standard 257 2 3 4 2 2 7 2" xfId="9318"/>
    <cellStyle name="Standard 257 2 3 4 2 2 7 2 2" xfId="22554"/>
    <cellStyle name="Standard 257 2 3 4 2 2 7 2 2 2" xfId="49026"/>
    <cellStyle name="Standard 257 2 3 4 2 2 7 2 3" xfId="35790"/>
    <cellStyle name="Standard 257 2 3 4 2 2 7 3" xfId="15937"/>
    <cellStyle name="Standard 257 2 3 4 2 2 7 3 2" xfId="42409"/>
    <cellStyle name="Standard 257 2 3 4 2 2 7 4" xfId="31380"/>
    <cellStyle name="Standard 257 2 3 4 2 2 8" xfId="7113"/>
    <cellStyle name="Standard 257 2 3 4 2 2 8 2" xfId="20349"/>
    <cellStyle name="Standard 257 2 3 4 2 2 8 2 2" xfId="46821"/>
    <cellStyle name="Standard 257 2 3 4 2 2 8 3" xfId="33585"/>
    <cellStyle name="Standard 257 2 3 4 2 2 9" xfId="13732"/>
    <cellStyle name="Standard 257 2 3 4 2 2 9 2" xfId="40204"/>
    <cellStyle name="Standard 257 2 3 4 2 3" xfId="548"/>
    <cellStyle name="Standard 257 2 3 4 2 3 2" xfId="937"/>
    <cellStyle name="Standard 257 2 3 4 2 3 2 2" xfId="1686"/>
    <cellStyle name="Standard 257 2 3 4 2 3 2 2 2" xfId="4629"/>
    <cellStyle name="Standard 257 2 3 4 2 3 2 2 2 2" xfId="13451"/>
    <cellStyle name="Standard 257 2 3 4 2 3 2 2 2 2 2" xfId="26687"/>
    <cellStyle name="Standard 257 2 3 4 2 3 2 2 2 2 2 2" xfId="53159"/>
    <cellStyle name="Standard 257 2 3 4 2 3 2 2 2 2 3" xfId="39923"/>
    <cellStyle name="Standard 257 2 3 4 2 3 2 2 2 3" xfId="20070"/>
    <cellStyle name="Standard 257 2 3 4 2 3 2 2 2 3 2" xfId="46542"/>
    <cellStyle name="Standard 257 2 3 4 2 3 2 2 2 4" xfId="31101"/>
    <cellStyle name="Standard 257 2 3 4 2 3 2 2 3" xfId="6100"/>
    <cellStyle name="Standard 257 2 3 4 2 3 2 2 3 2" xfId="10510"/>
    <cellStyle name="Standard 257 2 3 4 2 3 2 2 3 2 2" xfId="23746"/>
    <cellStyle name="Standard 257 2 3 4 2 3 2 2 3 2 2 2" xfId="50218"/>
    <cellStyle name="Standard 257 2 3 4 2 3 2 2 3 2 3" xfId="36982"/>
    <cellStyle name="Standard 257 2 3 4 2 3 2 2 3 3" xfId="17129"/>
    <cellStyle name="Standard 257 2 3 4 2 3 2 2 3 3 2" xfId="43601"/>
    <cellStyle name="Standard 257 2 3 4 2 3 2 2 3 4" xfId="32572"/>
    <cellStyle name="Standard 257 2 3 4 2 3 2 2 4" xfId="9039"/>
    <cellStyle name="Standard 257 2 3 4 2 3 2 2 4 2" xfId="22275"/>
    <cellStyle name="Standard 257 2 3 4 2 3 2 2 4 2 2" xfId="48747"/>
    <cellStyle name="Standard 257 2 3 4 2 3 2 2 4 3" xfId="35511"/>
    <cellStyle name="Standard 257 2 3 4 2 3 2 2 5" xfId="15658"/>
    <cellStyle name="Standard 257 2 3 4 2 3 2 2 5 2" xfId="42130"/>
    <cellStyle name="Standard 257 2 3 4 2 3 2 2 6" xfId="28160"/>
    <cellStyle name="Standard 257 2 3 4 2 3 2 3" xfId="2422"/>
    <cellStyle name="Standard 257 2 3 4 2 3 2 3 2" xfId="3893"/>
    <cellStyle name="Standard 257 2 3 4 2 3 2 3 2 2" xfId="12715"/>
    <cellStyle name="Standard 257 2 3 4 2 3 2 3 2 2 2" xfId="25951"/>
    <cellStyle name="Standard 257 2 3 4 2 3 2 3 2 2 2 2" xfId="52423"/>
    <cellStyle name="Standard 257 2 3 4 2 3 2 3 2 2 3" xfId="39187"/>
    <cellStyle name="Standard 257 2 3 4 2 3 2 3 2 3" xfId="19334"/>
    <cellStyle name="Standard 257 2 3 4 2 3 2 3 2 3 2" xfId="45806"/>
    <cellStyle name="Standard 257 2 3 4 2 3 2 3 2 4" xfId="30365"/>
    <cellStyle name="Standard 257 2 3 4 2 3 2 3 3" xfId="6835"/>
    <cellStyle name="Standard 257 2 3 4 2 3 2 3 3 2" xfId="11245"/>
    <cellStyle name="Standard 257 2 3 4 2 3 2 3 3 2 2" xfId="24481"/>
    <cellStyle name="Standard 257 2 3 4 2 3 2 3 3 2 2 2" xfId="50953"/>
    <cellStyle name="Standard 257 2 3 4 2 3 2 3 3 2 3" xfId="37717"/>
    <cellStyle name="Standard 257 2 3 4 2 3 2 3 3 3" xfId="17864"/>
    <cellStyle name="Standard 257 2 3 4 2 3 2 3 3 3 2" xfId="44336"/>
    <cellStyle name="Standard 257 2 3 4 2 3 2 3 3 4" xfId="33307"/>
    <cellStyle name="Standard 257 2 3 4 2 3 2 3 4" xfId="8303"/>
    <cellStyle name="Standard 257 2 3 4 2 3 2 3 4 2" xfId="21539"/>
    <cellStyle name="Standard 257 2 3 4 2 3 2 3 4 2 2" xfId="48011"/>
    <cellStyle name="Standard 257 2 3 4 2 3 2 3 4 3" xfId="34775"/>
    <cellStyle name="Standard 257 2 3 4 2 3 2 3 5" xfId="14922"/>
    <cellStyle name="Standard 257 2 3 4 2 3 2 3 5 2" xfId="41394"/>
    <cellStyle name="Standard 257 2 3 4 2 3 2 3 6" xfId="28895"/>
    <cellStyle name="Standard 257 2 3 4 2 3 2 4" xfId="3159"/>
    <cellStyle name="Standard 257 2 3 4 2 3 2 4 2" xfId="11981"/>
    <cellStyle name="Standard 257 2 3 4 2 3 2 4 2 2" xfId="25217"/>
    <cellStyle name="Standard 257 2 3 4 2 3 2 4 2 2 2" xfId="51689"/>
    <cellStyle name="Standard 257 2 3 4 2 3 2 4 2 3" xfId="38453"/>
    <cellStyle name="Standard 257 2 3 4 2 3 2 4 3" xfId="18600"/>
    <cellStyle name="Standard 257 2 3 4 2 3 2 4 3 2" xfId="45072"/>
    <cellStyle name="Standard 257 2 3 4 2 3 2 4 4" xfId="29631"/>
    <cellStyle name="Standard 257 2 3 4 2 3 2 5" xfId="5364"/>
    <cellStyle name="Standard 257 2 3 4 2 3 2 5 2" xfId="9774"/>
    <cellStyle name="Standard 257 2 3 4 2 3 2 5 2 2" xfId="23010"/>
    <cellStyle name="Standard 257 2 3 4 2 3 2 5 2 2 2" xfId="49482"/>
    <cellStyle name="Standard 257 2 3 4 2 3 2 5 2 3" xfId="36246"/>
    <cellStyle name="Standard 257 2 3 4 2 3 2 5 3" xfId="16393"/>
    <cellStyle name="Standard 257 2 3 4 2 3 2 5 3 2" xfId="42865"/>
    <cellStyle name="Standard 257 2 3 4 2 3 2 5 4" xfId="31836"/>
    <cellStyle name="Standard 257 2 3 4 2 3 2 6" xfId="7569"/>
    <cellStyle name="Standard 257 2 3 4 2 3 2 6 2" xfId="20805"/>
    <cellStyle name="Standard 257 2 3 4 2 3 2 6 2 2" xfId="47277"/>
    <cellStyle name="Standard 257 2 3 4 2 3 2 6 3" xfId="34041"/>
    <cellStyle name="Standard 257 2 3 4 2 3 2 7" xfId="14188"/>
    <cellStyle name="Standard 257 2 3 4 2 3 2 7 2" xfId="40660"/>
    <cellStyle name="Standard 257 2 3 4 2 3 2 8" xfId="27424"/>
    <cellStyle name="Standard 257 2 3 4 2 3 3" xfId="1320"/>
    <cellStyle name="Standard 257 2 3 4 2 3 3 2" xfId="4263"/>
    <cellStyle name="Standard 257 2 3 4 2 3 3 2 2" xfId="13085"/>
    <cellStyle name="Standard 257 2 3 4 2 3 3 2 2 2" xfId="26321"/>
    <cellStyle name="Standard 257 2 3 4 2 3 3 2 2 2 2" xfId="52793"/>
    <cellStyle name="Standard 257 2 3 4 2 3 3 2 2 3" xfId="39557"/>
    <cellStyle name="Standard 257 2 3 4 2 3 3 2 3" xfId="19704"/>
    <cellStyle name="Standard 257 2 3 4 2 3 3 2 3 2" xfId="46176"/>
    <cellStyle name="Standard 257 2 3 4 2 3 3 2 4" xfId="30735"/>
    <cellStyle name="Standard 257 2 3 4 2 3 3 3" xfId="5734"/>
    <cellStyle name="Standard 257 2 3 4 2 3 3 3 2" xfId="10144"/>
    <cellStyle name="Standard 257 2 3 4 2 3 3 3 2 2" xfId="23380"/>
    <cellStyle name="Standard 257 2 3 4 2 3 3 3 2 2 2" xfId="49852"/>
    <cellStyle name="Standard 257 2 3 4 2 3 3 3 2 3" xfId="36616"/>
    <cellStyle name="Standard 257 2 3 4 2 3 3 3 3" xfId="16763"/>
    <cellStyle name="Standard 257 2 3 4 2 3 3 3 3 2" xfId="43235"/>
    <cellStyle name="Standard 257 2 3 4 2 3 3 3 4" xfId="32206"/>
    <cellStyle name="Standard 257 2 3 4 2 3 3 4" xfId="8673"/>
    <cellStyle name="Standard 257 2 3 4 2 3 3 4 2" xfId="21909"/>
    <cellStyle name="Standard 257 2 3 4 2 3 3 4 2 2" xfId="48381"/>
    <cellStyle name="Standard 257 2 3 4 2 3 3 4 3" xfId="35145"/>
    <cellStyle name="Standard 257 2 3 4 2 3 3 5" xfId="15292"/>
    <cellStyle name="Standard 257 2 3 4 2 3 3 5 2" xfId="41764"/>
    <cellStyle name="Standard 257 2 3 4 2 3 3 6" xfId="27794"/>
    <cellStyle name="Standard 257 2 3 4 2 3 4" xfId="2056"/>
    <cellStyle name="Standard 257 2 3 4 2 3 4 2" xfId="3527"/>
    <cellStyle name="Standard 257 2 3 4 2 3 4 2 2" xfId="12349"/>
    <cellStyle name="Standard 257 2 3 4 2 3 4 2 2 2" xfId="25585"/>
    <cellStyle name="Standard 257 2 3 4 2 3 4 2 2 2 2" xfId="52057"/>
    <cellStyle name="Standard 257 2 3 4 2 3 4 2 2 3" xfId="38821"/>
    <cellStyle name="Standard 257 2 3 4 2 3 4 2 3" xfId="18968"/>
    <cellStyle name="Standard 257 2 3 4 2 3 4 2 3 2" xfId="45440"/>
    <cellStyle name="Standard 257 2 3 4 2 3 4 2 4" xfId="29999"/>
    <cellStyle name="Standard 257 2 3 4 2 3 4 3" xfId="6469"/>
    <cellStyle name="Standard 257 2 3 4 2 3 4 3 2" xfId="10879"/>
    <cellStyle name="Standard 257 2 3 4 2 3 4 3 2 2" xfId="24115"/>
    <cellStyle name="Standard 257 2 3 4 2 3 4 3 2 2 2" xfId="50587"/>
    <cellStyle name="Standard 257 2 3 4 2 3 4 3 2 3" xfId="37351"/>
    <cellStyle name="Standard 257 2 3 4 2 3 4 3 3" xfId="17498"/>
    <cellStyle name="Standard 257 2 3 4 2 3 4 3 3 2" xfId="43970"/>
    <cellStyle name="Standard 257 2 3 4 2 3 4 3 4" xfId="32941"/>
    <cellStyle name="Standard 257 2 3 4 2 3 4 4" xfId="7937"/>
    <cellStyle name="Standard 257 2 3 4 2 3 4 4 2" xfId="21173"/>
    <cellStyle name="Standard 257 2 3 4 2 3 4 4 2 2" xfId="47645"/>
    <cellStyle name="Standard 257 2 3 4 2 3 4 4 3" xfId="34409"/>
    <cellStyle name="Standard 257 2 3 4 2 3 4 5" xfId="14556"/>
    <cellStyle name="Standard 257 2 3 4 2 3 4 5 2" xfId="41028"/>
    <cellStyle name="Standard 257 2 3 4 2 3 4 6" xfId="28529"/>
    <cellStyle name="Standard 257 2 3 4 2 3 5" xfId="2793"/>
    <cellStyle name="Standard 257 2 3 4 2 3 5 2" xfId="11615"/>
    <cellStyle name="Standard 257 2 3 4 2 3 5 2 2" xfId="24851"/>
    <cellStyle name="Standard 257 2 3 4 2 3 5 2 2 2" xfId="51323"/>
    <cellStyle name="Standard 257 2 3 4 2 3 5 2 3" xfId="38087"/>
    <cellStyle name="Standard 257 2 3 4 2 3 5 3" xfId="18234"/>
    <cellStyle name="Standard 257 2 3 4 2 3 5 3 2" xfId="44706"/>
    <cellStyle name="Standard 257 2 3 4 2 3 5 4" xfId="29265"/>
    <cellStyle name="Standard 257 2 3 4 2 3 6" xfId="4998"/>
    <cellStyle name="Standard 257 2 3 4 2 3 6 2" xfId="9408"/>
    <cellStyle name="Standard 257 2 3 4 2 3 6 2 2" xfId="22644"/>
    <cellStyle name="Standard 257 2 3 4 2 3 6 2 2 2" xfId="49116"/>
    <cellStyle name="Standard 257 2 3 4 2 3 6 2 3" xfId="35880"/>
    <cellStyle name="Standard 257 2 3 4 2 3 6 3" xfId="16027"/>
    <cellStyle name="Standard 257 2 3 4 2 3 6 3 2" xfId="42499"/>
    <cellStyle name="Standard 257 2 3 4 2 3 6 4" xfId="31470"/>
    <cellStyle name="Standard 257 2 3 4 2 3 7" xfId="7203"/>
    <cellStyle name="Standard 257 2 3 4 2 3 7 2" xfId="20439"/>
    <cellStyle name="Standard 257 2 3 4 2 3 7 2 2" xfId="46911"/>
    <cellStyle name="Standard 257 2 3 4 2 3 7 3" xfId="33675"/>
    <cellStyle name="Standard 257 2 3 4 2 3 8" xfId="13822"/>
    <cellStyle name="Standard 257 2 3 4 2 3 8 2" xfId="40294"/>
    <cellStyle name="Standard 257 2 3 4 2 3 9" xfId="27058"/>
    <cellStyle name="Standard 257 2 3 4 2 4" xfId="765"/>
    <cellStyle name="Standard 257 2 3 4 2 4 2" xfId="1515"/>
    <cellStyle name="Standard 257 2 3 4 2 4 2 2" xfId="4458"/>
    <cellStyle name="Standard 257 2 3 4 2 4 2 2 2" xfId="13280"/>
    <cellStyle name="Standard 257 2 3 4 2 4 2 2 2 2" xfId="26516"/>
    <cellStyle name="Standard 257 2 3 4 2 4 2 2 2 2 2" xfId="52988"/>
    <cellStyle name="Standard 257 2 3 4 2 4 2 2 2 3" xfId="39752"/>
    <cellStyle name="Standard 257 2 3 4 2 4 2 2 3" xfId="19899"/>
    <cellStyle name="Standard 257 2 3 4 2 4 2 2 3 2" xfId="46371"/>
    <cellStyle name="Standard 257 2 3 4 2 4 2 2 4" xfId="30930"/>
    <cellStyle name="Standard 257 2 3 4 2 4 2 3" xfId="5929"/>
    <cellStyle name="Standard 257 2 3 4 2 4 2 3 2" xfId="10339"/>
    <cellStyle name="Standard 257 2 3 4 2 4 2 3 2 2" xfId="23575"/>
    <cellStyle name="Standard 257 2 3 4 2 4 2 3 2 2 2" xfId="50047"/>
    <cellStyle name="Standard 257 2 3 4 2 4 2 3 2 3" xfId="36811"/>
    <cellStyle name="Standard 257 2 3 4 2 4 2 3 3" xfId="16958"/>
    <cellStyle name="Standard 257 2 3 4 2 4 2 3 3 2" xfId="43430"/>
    <cellStyle name="Standard 257 2 3 4 2 4 2 3 4" xfId="32401"/>
    <cellStyle name="Standard 257 2 3 4 2 4 2 4" xfId="8868"/>
    <cellStyle name="Standard 257 2 3 4 2 4 2 4 2" xfId="22104"/>
    <cellStyle name="Standard 257 2 3 4 2 4 2 4 2 2" xfId="48576"/>
    <cellStyle name="Standard 257 2 3 4 2 4 2 4 3" xfId="35340"/>
    <cellStyle name="Standard 257 2 3 4 2 4 2 5" xfId="15487"/>
    <cellStyle name="Standard 257 2 3 4 2 4 2 5 2" xfId="41959"/>
    <cellStyle name="Standard 257 2 3 4 2 4 2 6" xfId="27989"/>
    <cellStyle name="Standard 257 2 3 4 2 4 3" xfId="2251"/>
    <cellStyle name="Standard 257 2 3 4 2 4 3 2" xfId="3722"/>
    <cellStyle name="Standard 257 2 3 4 2 4 3 2 2" xfId="12544"/>
    <cellStyle name="Standard 257 2 3 4 2 4 3 2 2 2" xfId="25780"/>
    <cellStyle name="Standard 257 2 3 4 2 4 3 2 2 2 2" xfId="52252"/>
    <cellStyle name="Standard 257 2 3 4 2 4 3 2 2 3" xfId="39016"/>
    <cellStyle name="Standard 257 2 3 4 2 4 3 2 3" xfId="19163"/>
    <cellStyle name="Standard 257 2 3 4 2 4 3 2 3 2" xfId="45635"/>
    <cellStyle name="Standard 257 2 3 4 2 4 3 2 4" xfId="30194"/>
    <cellStyle name="Standard 257 2 3 4 2 4 3 3" xfId="6664"/>
    <cellStyle name="Standard 257 2 3 4 2 4 3 3 2" xfId="11074"/>
    <cellStyle name="Standard 257 2 3 4 2 4 3 3 2 2" xfId="24310"/>
    <cellStyle name="Standard 257 2 3 4 2 4 3 3 2 2 2" xfId="50782"/>
    <cellStyle name="Standard 257 2 3 4 2 4 3 3 2 3" xfId="37546"/>
    <cellStyle name="Standard 257 2 3 4 2 4 3 3 3" xfId="17693"/>
    <cellStyle name="Standard 257 2 3 4 2 4 3 3 3 2" xfId="44165"/>
    <cellStyle name="Standard 257 2 3 4 2 4 3 3 4" xfId="33136"/>
    <cellStyle name="Standard 257 2 3 4 2 4 3 4" xfId="8132"/>
    <cellStyle name="Standard 257 2 3 4 2 4 3 4 2" xfId="21368"/>
    <cellStyle name="Standard 257 2 3 4 2 4 3 4 2 2" xfId="47840"/>
    <cellStyle name="Standard 257 2 3 4 2 4 3 4 3" xfId="34604"/>
    <cellStyle name="Standard 257 2 3 4 2 4 3 5" xfId="14751"/>
    <cellStyle name="Standard 257 2 3 4 2 4 3 5 2" xfId="41223"/>
    <cellStyle name="Standard 257 2 3 4 2 4 3 6" xfId="28724"/>
    <cellStyle name="Standard 257 2 3 4 2 4 4" xfId="2988"/>
    <cellStyle name="Standard 257 2 3 4 2 4 4 2" xfId="11810"/>
    <cellStyle name="Standard 257 2 3 4 2 4 4 2 2" xfId="25046"/>
    <cellStyle name="Standard 257 2 3 4 2 4 4 2 2 2" xfId="51518"/>
    <cellStyle name="Standard 257 2 3 4 2 4 4 2 3" xfId="38282"/>
    <cellStyle name="Standard 257 2 3 4 2 4 4 3" xfId="18429"/>
    <cellStyle name="Standard 257 2 3 4 2 4 4 3 2" xfId="44901"/>
    <cellStyle name="Standard 257 2 3 4 2 4 4 4" xfId="29460"/>
    <cellStyle name="Standard 257 2 3 4 2 4 5" xfId="5193"/>
    <cellStyle name="Standard 257 2 3 4 2 4 5 2" xfId="9603"/>
    <cellStyle name="Standard 257 2 3 4 2 4 5 2 2" xfId="22839"/>
    <cellStyle name="Standard 257 2 3 4 2 4 5 2 2 2" xfId="49311"/>
    <cellStyle name="Standard 257 2 3 4 2 4 5 2 3" xfId="36075"/>
    <cellStyle name="Standard 257 2 3 4 2 4 5 3" xfId="16222"/>
    <cellStyle name="Standard 257 2 3 4 2 4 5 3 2" xfId="42694"/>
    <cellStyle name="Standard 257 2 3 4 2 4 5 4" xfId="31665"/>
    <cellStyle name="Standard 257 2 3 4 2 4 6" xfId="7398"/>
    <cellStyle name="Standard 257 2 3 4 2 4 6 2" xfId="20634"/>
    <cellStyle name="Standard 257 2 3 4 2 4 6 2 2" xfId="47106"/>
    <cellStyle name="Standard 257 2 3 4 2 4 6 3" xfId="33870"/>
    <cellStyle name="Standard 257 2 3 4 2 4 7" xfId="14017"/>
    <cellStyle name="Standard 257 2 3 4 2 4 7 2" xfId="40489"/>
    <cellStyle name="Standard 257 2 3 4 2 4 8" xfId="27253"/>
    <cellStyle name="Standard 257 2 3 4 2 5" xfId="1149"/>
    <cellStyle name="Standard 257 2 3 4 2 5 2" xfId="4092"/>
    <cellStyle name="Standard 257 2 3 4 2 5 2 2" xfId="12914"/>
    <cellStyle name="Standard 257 2 3 4 2 5 2 2 2" xfId="26150"/>
    <cellStyle name="Standard 257 2 3 4 2 5 2 2 2 2" xfId="52622"/>
    <cellStyle name="Standard 257 2 3 4 2 5 2 2 3" xfId="39386"/>
    <cellStyle name="Standard 257 2 3 4 2 5 2 3" xfId="19533"/>
    <cellStyle name="Standard 257 2 3 4 2 5 2 3 2" xfId="46005"/>
    <cellStyle name="Standard 257 2 3 4 2 5 2 4" xfId="30564"/>
    <cellStyle name="Standard 257 2 3 4 2 5 3" xfId="5563"/>
    <cellStyle name="Standard 257 2 3 4 2 5 3 2" xfId="9973"/>
    <cellStyle name="Standard 257 2 3 4 2 5 3 2 2" xfId="23209"/>
    <cellStyle name="Standard 257 2 3 4 2 5 3 2 2 2" xfId="49681"/>
    <cellStyle name="Standard 257 2 3 4 2 5 3 2 3" xfId="36445"/>
    <cellStyle name="Standard 257 2 3 4 2 5 3 3" xfId="16592"/>
    <cellStyle name="Standard 257 2 3 4 2 5 3 3 2" xfId="43064"/>
    <cellStyle name="Standard 257 2 3 4 2 5 3 4" xfId="32035"/>
    <cellStyle name="Standard 257 2 3 4 2 5 4" xfId="8502"/>
    <cellStyle name="Standard 257 2 3 4 2 5 4 2" xfId="21738"/>
    <cellStyle name="Standard 257 2 3 4 2 5 4 2 2" xfId="48210"/>
    <cellStyle name="Standard 257 2 3 4 2 5 4 3" xfId="34974"/>
    <cellStyle name="Standard 257 2 3 4 2 5 5" xfId="15121"/>
    <cellStyle name="Standard 257 2 3 4 2 5 5 2" xfId="41593"/>
    <cellStyle name="Standard 257 2 3 4 2 5 6" xfId="27623"/>
    <cellStyle name="Standard 257 2 3 4 2 6" xfId="1885"/>
    <cellStyle name="Standard 257 2 3 4 2 6 2" xfId="3356"/>
    <cellStyle name="Standard 257 2 3 4 2 6 2 2" xfId="12178"/>
    <cellStyle name="Standard 257 2 3 4 2 6 2 2 2" xfId="25414"/>
    <cellStyle name="Standard 257 2 3 4 2 6 2 2 2 2" xfId="51886"/>
    <cellStyle name="Standard 257 2 3 4 2 6 2 2 3" xfId="38650"/>
    <cellStyle name="Standard 257 2 3 4 2 6 2 3" xfId="18797"/>
    <cellStyle name="Standard 257 2 3 4 2 6 2 3 2" xfId="45269"/>
    <cellStyle name="Standard 257 2 3 4 2 6 2 4" xfId="29828"/>
    <cellStyle name="Standard 257 2 3 4 2 6 3" xfId="6298"/>
    <cellStyle name="Standard 257 2 3 4 2 6 3 2" xfId="10708"/>
    <cellStyle name="Standard 257 2 3 4 2 6 3 2 2" xfId="23944"/>
    <cellStyle name="Standard 257 2 3 4 2 6 3 2 2 2" xfId="50416"/>
    <cellStyle name="Standard 257 2 3 4 2 6 3 2 3" xfId="37180"/>
    <cellStyle name="Standard 257 2 3 4 2 6 3 3" xfId="17327"/>
    <cellStyle name="Standard 257 2 3 4 2 6 3 3 2" xfId="43799"/>
    <cellStyle name="Standard 257 2 3 4 2 6 3 4" xfId="32770"/>
    <cellStyle name="Standard 257 2 3 4 2 6 4" xfId="7766"/>
    <cellStyle name="Standard 257 2 3 4 2 6 4 2" xfId="21002"/>
    <cellStyle name="Standard 257 2 3 4 2 6 4 2 2" xfId="47474"/>
    <cellStyle name="Standard 257 2 3 4 2 6 4 3" xfId="34238"/>
    <cellStyle name="Standard 257 2 3 4 2 6 5" xfId="14385"/>
    <cellStyle name="Standard 257 2 3 4 2 6 5 2" xfId="40857"/>
    <cellStyle name="Standard 257 2 3 4 2 6 6" xfId="28358"/>
    <cellStyle name="Standard 257 2 3 4 2 7" xfId="2622"/>
    <cellStyle name="Standard 257 2 3 4 2 7 2" xfId="11444"/>
    <cellStyle name="Standard 257 2 3 4 2 7 2 2" xfId="24680"/>
    <cellStyle name="Standard 257 2 3 4 2 7 2 2 2" xfId="51152"/>
    <cellStyle name="Standard 257 2 3 4 2 7 2 3" xfId="37916"/>
    <cellStyle name="Standard 257 2 3 4 2 7 3" xfId="18063"/>
    <cellStyle name="Standard 257 2 3 4 2 7 3 2" xfId="44535"/>
    <cellStyle name="Standard 257 2 3 4 2 7 4" xfId="29094"/>
    <cellStyle name="Standard 257 2 3 4 2 8" xfId="4827"/>
    <cellStyle name="Standard 257 2 3 4 2 8 2" xfId="9237"/>
    <cellStyle name="Standard 257 2 3 4 2 8 2 2" xfId="22473"/>
    <cellStyle name="Standard 257 2 3 4 2 8 2 2 2" xfId="48945"/>
    <cellStyle name="Standard 257 2 3 4 2 8 2 3" xfId="35709"/>
    <cellStyle name="Standard 257 2 3 4 2 8 3" xfId="15856"/>
    <cellStyle name="Standard 257 2 3 4 2 8 3 2" xfId="42328"/>
    <cellStyle name="Standard 257 2 3 4 2 8 4" xfId="31299"/>
    <cellStyle name="Standard 257 2 3 4 2 9" xfId="7032"/>
    <cellStyle name="Standard 257 2 3 4 2 9 2" xfId="20268"/>
    <cellStyle name="Standard 257 2 3 4 2 9 2 2" xfId="46740"/>
    <cellStyle name="Standard 257 2 3 4 2 9 3" xfId="33504"/>
    <cellStyle name="Standard 257 2 3 4 3" xfId="413"/>
    <cellStyle name="Standard 257 2 3 4 3 10" xfId="26928"/>
    <cellStyle name="Standard 257 2 3 4 3 2" xfId="589"/>
    <cellStyle name="Standard 257 2 3 4 3 2 2" xfId="978"/>
    <cellStyle name="Standard 257 2 3 4 3 2 2 2" xfId="1727"/>
    <cellStyle name="Standard 257 2 3 4 3 2 2 2 2" xfId="4670"/>
    <cellStyle name="Standard 257 2 3 4 3 2 2 2 2 2" xfId="13492"/>
    <cellStyle name="Standard 257 2 3 4 3 2 2 2 2 2 2" xfId="26728"/>
    <cellStyle name="Standard 257 2 3 4 3 2 2 2 2 2 2 2" xfId="53200"/>
    <cellStyle name="Standard 257 2 3 4 3 2 2 2 2 2 3" xfId="39964"/>
    <cellStyle name="Standard 257 2 3 4 3 2 2 2 2 3" xfId="20111"/>
    <cellStyle name="Standard 257 2 3 4 3 2 2 2 2 3 2" xfId="46583"/>
    <cellStyle name="Standard 257 2 3 4 3 2 2 2 2 4" xfId="31142"/>
    <cellStyle name="Standard 257 2 3 4 3 2 2 2 3" xfId="6141"/>
    <cellStyle name="Standard 257 2 3 4 3 2 2 2 3 2" xfId="10551"/>
    <cellStyle name="Standard 257 2 3 4 3 2 2 2 3 2 2" xfId="23787"/>
    <cellStyle name="Standard 257 2 3 4 3 2 2 2 3 2 2 2" xfId="50259"/>
    <cellStyle name="Standard 257 2 3 4 3 2 2 2 3 2 3" xfId="37023"/>
    <cellStyle name="Standard 257 2 3 4 3 2 2 2 3 3" xfId="17170"/>
    <cellStyle name="Standard 257 2 3 4 3 2 2 2 3 3 2" xfId="43642"/>
    <cellStyle name="Standard 257 2 3 4 3 2 2 2 3 4" xfId="32613"/>
    <cellStyle name="Standard 257 2 3 4 3 2 2 2 4" xfId="9080"/>
    <cellStyle name="Standard 257 2 3 4 3 2 2 2 4 2" xfId="22316"/>
    <cellStyle name="Standard 257 2 3 4 3 2 2 2 4 2 2" xfId="48788"/>
    <cellStyle name="Standard 257 2 3 4 3 2 2 2 4 3" xfId="35552"/>
    <cellStyle name="Standard 257 2 3 4 3 2 2 2 5" xfId="15699"/>
    <cellStyle name="Standard 257 2 3 4 3 2 2 2 5 2" xfId="42171"/>
    <cellStyle name="Standard 257 2 3 4 3 2 2 2 6" xfId="28201"/>
    <cellStyle name="Standard 257 2 3 4 3 2 2 3" xfId="2463"/>
    <cellStyle name="Standard 257 2 3 4 3 2 2 3 2" xfId="3934"/>
    <cellStyle name="Standard 257 2 3 4 3 2 2 3 2 2" xfId="12756"/>
    <cellStyle name="Standard 257 2 3 4 3 2 2 3 2 2 2" xfId="25992"/>
    <cellStyle name="Standard 257 2 3 4 3 2 2 3 2 2 2 2" xfId="52464"/>
    <cellStyle name="Standard 257 2 3 4 3 2 2 3 2 2 3" xfId="39228"/>
    <cellStyle name="Standard 257 2 3 4 3 2 2 3 2 3" xfId="19375"/>
    <cellStyle name="Standard 257 2 3 4 3 2 2 3 2 3 2" xfId="45847"/>
    <cellStyle name="Standard 257 2 3 4 3 2 2 3 2 4" xfId="30406"/>
    <cellStyle name="Standard 257 2 3 4 3 2 2 3 3" xfId="6876"/>
    <cellStyle name="Standard 257 2 3 4 3 2 2 3 3 2" xfId="11286"/>
    <cellStyle name="Standard 257 2 3 4 3 2 2 3 3 2 2" xfId="24522"/>
    <cellStyle name="Standard 257 2 3 4 3 2 2 3 3 2 2 2" xfId="50994"/>
    <cellStyle name="Standard 257 2 3 4 3 2 2 3 3 2 3" xfId="37758"/>
    <cellStyle name="Standard 257 2 3 4 3 2 2 3 3 3" xfId="17905"/>
    <cellStyle name="Standard 257 2 3 4 3 2 2 3 3 3 2" xfId="44377"/>
    <cellStyle name="Standard 257 2 3 4 3 2 2 3 3 4" xfId="33348"/>
    <cellStyle name="Standard 257 2 3 4 3 2 2 3 4" xfId="8344"/>
    <cellStyle name="Standard 257 2 3 4 3 2 2 3 4 2" xfId="21580"/>
    <cellStyle name="Standard 257 2 3 4 3 2 2 3 4 2 2" xfId="48052"/>
    <cellStyle name="Standard 257 2 3 4 3 2 2 3 4 3" xfId="34816"/>
    <cellStyle name="Standard 257 2 3 4 3 2 2 3 5" xfId="14963"/>
    <cellStyle name="Standard 257 2 3 4 3 2 2 3 5 2" xfId="41435"/>
    <cellStyle name="Standard 257 2 3 4 3 2 2 3 6" xfId="28936"/>
    <cellStyle name="Standard 257 2 3 4 3 2 2 4" xfId="3200"/>
    <cellStyle name="Standard 257 2 3 4 3 2 2 4 2" xfId="12022"/>
    <cellStyle name="Standard 257 2 3 4 3 2 2 4 2 2" xfId="25258"/>
    <cellStyle name="Standard 257 2 3 4 3 2 2 4 2 2 2" xfId="51730"/>
    <cellStyle name="Standard 257 2 3 4 3 2 2 4 2 3" xfId="38494"/>
    <cellStyle name="Standard 257 2 3 4 3 2 2 4 3" xfId="18641"/>
    <cellStyle name="Standard 257 2 3 4 3 2 2 4 3 2" xfId="45113"/>
    <cellStyle name="Standard 257 2 3 4 3 2 2 4 4" xfId="29672"/>
    <cellStyle name="Standard 257 2 3 4 3 2 2 5" xfId="5405"/>
    <cellStyle name="Standard 257 2 3 4 3 2 2 5 2" xfId="9815"/>
    <cellStyle name="Standard 257 2 3 4 3 2 2 5 2 2" xfId="23051"/>
    <cellStyle name="Standard 257 2 3 4 3 2 2 5 2 2 2" xfId="49523"/>
    <cellStyle name="Standard 257 2 3 4 3 2 2 5 2 3" xfId="36287"/>
    <cellStyle name="Standard 257 2 3 4 3 2 2 5 3" xfId="16434"/>
    <cellStyle name="Standard 257 2 3 4 3 2 2 5 3 2" xfId="42906"/>
    <cellStyle name="Standard 257 2 3 4 3 2 2 5 4" xfId="31877"/>
    <cellStyle name="Standard 257 2 3 4 3 2 2 6" xfId="7610"/>
    <cellStyle name="Standard 257 2 3 4 3 2 2 6 2" xfId="20846"/>
    <cellStyle name="Standard 257 2 3 4 3 2 2 6 2 2" xfId="47318"/>
    <cellStyle name="Standard 257 2 3 4 3 2 2 6 3" xfId="34082"/>
    <cellStyle name="Standard 257 2 3 4 3 2 2 7" xfId="14229"/>
    <cellStyle name="Standard 257 2 3 4 3 2 2 7 2" xfId="40701"/>
    <cellStyle name="Standard 257 2 3 4 3 2 2 8" xfId="27465"/>
    <cellStyle name="Standard 257 2 3 4 3 2 3" xfId="1361"/>
    <cellStyle name="Standard 257 2 3 4 3 2 3 2" xfId="4304"/>
    <cellStyle name="Standard 257 2 3 4 3 2 3 2 2" xfId="13126"/>
    <cellStyle name="Standard 257 2 3 4 3 2 3 2 2 2" xfId="26362"/>
    <cellStyle name="Standard 257 2 3 4 3 2 3 2 2 2 2" xfId="52834"/>
    <cellStyle name="Standard 257 2 3 4 3 2 3 2 2 3" xfId="39598"/>
    <cellStyle name="Standard 257 2 3 4 3 2 3 2 3" xfId="19745"/>
    <cellStyle name="Standard 257 2 3 4 3 2 3 2 3 2" xfId="46217"/>
    <cellStyle name="Standard 257 2 3 4 3 2 3 2 4" xfId="30776"/>
    <cellStyle name="Standard 257 2 3 4 3 2 3 3" xfId="5775"/>
    <cellStyle name="Standard 257 2 3 4 3 2 3 3 2" xfId="10185"/>
    <cellStyle name="Standard 257 2 3 4 3 2 3 3 2 2" xfId="23421"/>
    <cellStyle name="Standard 257 2 3 4 3 2 3 3 2 2 2" xfId="49893"/>
    <cellStyle name="Standard 257 2 3 4 3 2 3 3 2 3" xfId="36657"/>
    <cellStyle name="Standard 257 2 3 4 3 2 3 3 3" xfId="16804"/>
    <cellStyle name="Standard 257 2 3 4 3 2 3 3 3 2" xfId="43276"/>
    <cellStyle name="Standard 257 2 3 4 3 2 3 3 4" xfId="32247"/>
    <cellStyle name="Standard 257 2 3 4 3 2 3 4" xfId="8714"/>
    <cellStyle name="Standard 257 2 3 4 3 2 3 4 2" xfId="21950"/>
    <cellStyle name="Standard 257 2 3 4 3 2 3 4 2 2" xfId="48422"/>
    <cellStyle name="Standard 257 2 3 4 3 2 3 4 3" xfId="35186"/>
    <cellStyle name="Standard 257 2 3 4 3 2 3 5" xfId="15333"/>
    <cellStyle name="Standard 257 2 3 4 3 2 3 5 2" xfId="41805"/>
    <cellStyle name="Standard 257 2 3 4 3 2 3 6" xfId="27835"/>
    <cellStyle name="Standard 257 2 3 4 3 2 4" xfId="2097"/>
    <cellStyle name="Standard 257 2 3 4 3 2 4 2" xfId="3568"/>
    <cellStyle name="Standard 257 2 3 4 3 2 4 2 2" xfId="12390"/>
    <cellStyle name="Standard 257 2 3 4 3 2 4 2 2 2" xfId="25626"/>
    <cellStyle name="Standard 257 2 3 4 3 2 4 2 2 2 2" xfId="52098"/>
    <cellStyle name="Standard 257 2 3 4 3 2 4 2 2 3" xfId="38862"/>
    <cellStyle name="Standard 257 2 3 4 3 2 4 2 3" xfId="19009"/>
    <cellStyle name="Standard 257 2 3 4 3 2 4 2 3 2" xfId="45481"/>
    <cellStyle name="Standard 257 2 3 4 3 2 4 2 4" xfId="30040"/>
    <cellStyle name="Standard 257 2 3 4 3 2 4 3" xfId="6510"/>
    <cellStyle name="Standard 257 2 3 4 3 2 4 3 2" xfId="10920"/>
    <cellStyle name="Standard 257 2 3 4 3 2 4 3 2 2" xfId="24156"/>
    <cellStyle name="Standard 257 2 3 4 3 2 4 3 2 2 2" xfId="50628"/>
    <cellStyle name="Standard 257 2 3 4 3 2 4 3 2 3" xfId="37392"/>
    <cellStyle name="Standard 257 2 3 4 3 2 4 3 3" xfId="17539"/>
    <cellStyle name="Standard 257 2 3 4 3 2 4 3 3 2" xfId="44011"/>
    <cellStyle name="Standard 257 2 3 4 3 2 4 3 4" xfId="32982"/>
    <cellStyle name="Standard 257 2 3 4 3 2 4 4" xfId="7978"/>
    <cellStyle name="Standard 257 2 3 4 3 2 4 4 2" xfId="21214"/>
    <cellStyle name="Standard 257 2 3 4 3 2 4 4 2 2" xfId="47686"/>
    <cellStyle name="Standard 257 2 3 4 3 2 4 4 3" xfId="34450"/>
    <cellStyle name="Standard 257 2 3 4 3 2 4 5" xfId="14597"/>
    <cellStyle name="Standard 257 2 3 4 3 2 4 5 2" xfId="41069"/>
    <cellStyle name="Standard 257 2 3 4 3 2 4 6" xfId="28570"/>
    <cellStyle name="Standard 257 2 3 4 3 2 5" xfId="2834"/>
    <cellStyle name="Standard 257 2 3 4 3 2 5 2" xfId="11656"/>
    <cellStyle name="Standard 257 2 3 4 3 2 5 2 2" xfId="24892"/>
    <cellStyle name="Standard 257 2 3 4 3 2 5 2 2 2" xfId="51364"/>
    <cellStyle name="Standard 257 2 3 4 3 2 5 2 3" xfId="38128"/>
    <cellStyle name="Standard 257 2 3 4 3 2 5 3" xfId="18275"/>
    <cellStyle name="Standard 257 2 3 4 3 2 5 3 2" xfId="44747"/>
    <cellStyle name="Standard 257 2 3 4 3 2 5 4" xfId="29306"/>
    <cellStyle name="Standard 257 2 3 4 3 2 6" xfId="5039"/>
    <cellStyle name="Standard 257 2 3 4 3 2 6 2" xfId="9449"/>
    <cellStyle name="Standard 257 2 3 4 3 2 6 2 2" xfId="22685"/>
    <cellStyle name="Standard 257 2 3 4 3 2 6 2 2 2" xfId="49157"/>
    <cellStyle name="Standard 257 2 3 4 3 2 6 2 3" xfId="35921"/>
    <cellStyle name="Standard 257 2 3 4 3 2 6 3" xfId="16068"/>
    <cellStyle name="Standard 257 2 3 4 3 2 6 3 2" xfId="42540"/>
    <cellStyle name="Standard 257 2 3 4 3 2 6 4" xfId="31511"/>
    <cellStyle name="Standard 257 2 3 4 3 2 7" xfId="7244"/>
    <cellStyle name="Standard 257 2 3 4 3 2 7 2" xfId="20480"/>
    <cellStyle name="Standard 257 2 3 4 3 2 7 2 2" xfId="46952"/>
    <cellStyle name="Standard 257 2 3 4 3 2 7 3" xfId="33716"/>
    <cellStyle name="Standard 257 2 3 4 3 2 8" xfId="13863"/>
    <cellStyle name="Standard 257 2 3 4 3 2 8 2" xfId="40335"/>
    <cellStyle name="Standard 257 2 3 4 3 2 9" xfId="27099"/>
    <cellStyle name="Standard 257 2 3 4 3 3" xfId="806"/>
    <cellStyle name="Standard 257 2 3 4 3 3 2" xfId="1556"/>
    <cellStyle name="Standard 257 2 3 4 3 3 2 2" xfId="4499"/>
    <cellStyle name="Standard 257 2 3 4 3 3 2 2 2" xfId="13321"/>
    <cellStyle name="Standard 257 2 3 4 3 3 2 2 2 2" xfId="26557"/>
    <cellStyle name="Standard 257 2 3 4 3 3 2 2 2 2 2" xfId="53029"/>
    <cellStyle name="Standard 257 2 3 4 3 3 2 2 2 3" xfId="39793"/>
    <cellStyle name="Standard 257 2 3 4 3 3 2 2 3" xfId="19940"/>
    <cellStyle name="Standard 257 2 3 4 3 3 2 2 3 2" xfId="46412"/>
    <cellStyle name="Standard 257 2 3 4 3 3 2 2 4" xfId="30971"/>
    <cellStyle name="Standard 257 2 3 4 3 3 2 3" xfId="5970"/>
    <cellStyle name="Standard 257 2 3 4 3 3 2 3 2" xfId="10380"/>
    <cellStyle name="Standard 257 2 3 4 3 3 2 3 2 2" xfId="23616"/>
    <cellStyle name="Standard 257 2 3 4 3 3 2 3 2 2 2" xfId="50088"/>
    <cellStyle name="Standard 257 2 3 4 3 3 2 3 2 3" xfId="36852"/>
    <cellStyle name="Standard 257 2 3 4 3 3 2 3 3" xfId="16999"/>
    <cellStyle name="Standard 257 2 3 4 3 3 2 3 3 2" xfId="43471"/>
    <cellStyle name="Standard 257 2 3 4 3 3 2 3 4" xfId="32442"/>
    <cellStyle name="Standard 257 2 3 4 3 3 2 4" xfId="8909"/>
    <cellStyle name="Standard 257 2 3 4 3 3 2 4 2" xfId="22145"/>
    <cellStyle name="Standard 257 2 3 4 3 3 2 4 2 2" xfId="48617"/>
    <cellStyle name="Standard 257 2 3 4 3 3 2 4 3" xfId="35381"/>
    <cellStyle name="Standard 257 2 3 4 3 3 2 5" xfId="15528"/>
    <cellStyle name="Standard 257 2 3 4 3 3 2 5 2" xfId="42000"/>
    <cellStyle name="Standard 257 2 3 4 3 3 2 6" xfId="28030"/>
    <cellStyle name="Standard 257 2 3 4 3 3 3" xfId="2292"/>
    <cellStyle name="Standard 257 2 3 4 3 3 3 2" xfId="3763"/>
    <cellStyle name="Standard 257 2 3 4 3 3 3 2 2" xfId="12585"/>
    <cellStyle name="Standard 257 2 3 4 3 3 3 2 2 2" xfId="25821"/>
    <cellStyle name="Standard 257 2 3 4 3 3 3 2 2 2 2" xfId="52293"/>
    <cellStyle name="Standard 257 2 3 4 3 3 3 2 2 3" xfId="39057"/>
    <cellStyle name="Standard 257 2 3 4 3 3 3 2 3" xfId="19204"/>
    <cellStyle name="Standard 257 2 3 4 3 3 3 2 3 2" xfId="45676"/>
    <cellStyle name="Standard 257 2 3 4 3 3 3 2 4" xfId="30235"/>
    <cellStyle name="Standard 257 2 3 4 3 3 3 3" xfId="6705"/>
    <cellStyle name="Standard 257 2 3 4 3 3 3 3 2" xfId="11115"/>
    <cellStyle name="Standard 257 2 3 4 3 3 3 3 2 2" xfId="24351"/>
    <cellStyle name="Standard 257 2 3 4 3 3 3 3 2 2 2" xfId="50823"/>
    <cellStyle name="Standard 257 2 3 4 3 3 3 3 2 3" xfId="37587"/>
    <cellStyle name="Standard 257 2 3 4 3 3 3 3 3" xfId="17734"/>
    <cellStyle name="Standard 257 2 3 4 3 3 3 3 3 2" xfId="44206"/>
    <cellStyle name="Standard 257 2 3 4 3 3 3 3 4" xfId="33177"/>
    <cellStyle name="Standard 257 2 3 4 3 3 3 4" xfId="8173"/>
    <cellStyle name="Standard 257 2 3 4 3 3 3 4 2" xfId="21409"/>
    <cellStyle name="Standard 257 2 3 4 3 3 3 4 2 2" xfId="47881"/>
    <cellStyle name="Standard 257 2 3 4 3 3 3 4 3" xfId="34645"/>
    <cellStyle name="Standard 257 2 3 4 3 3 3 5" xfId="14792"/>
    <cellStyle name="Standard 257 2 3 4 3 3 3 5 2" xfId="41264"/>
    <cellStyle name="Standard 257 2 3 4 3 3 3 6" xfId="28765"/>
    <cellStyle name="Standard 257 2 3 4 3 3 4" xfId="3029"/>
    <cellStyle name="Standard 257 2 3 4 3 3 4 2" xfId="11851"/>
    <cellStyle name="Standard 257 2 3 4 3 3 4 2 2" xfId="25087"/>
    <cellStyle name="Standard 257 2 3 4 3 3 4 2 2 2" xfId="51559"/>
    <cellStyle name="Standard 257 2 3 4 3 3 4 2 3" xfId="38323"/>
    <cellStyle name="Standard 257 2 3 4 3 3 4 3" xfId="18470"/>
    <cellStyle name="Standard 257 2 3 4 3 3 4 3 2" xfId="44942"/>
    <cellStyle name="Standard 257 2 3 4 3 3 4 4" xfId="29501"/>
    <cellStyle name="Standard 257 2 3 4 3 3 5" xfId="5234"/>
    <cellStyle name="Standard 257 2 3 4 3 3 5 2" xfId="9644"/>
    <cellStyle name="Standard 257 2 3 4 3 3 5 2 2" xfId="22880"/>
    <cellStyle name="Standard 257 2 3 4 3 3 5 2 2 2" xfId="49352"/>
    <cellStyle name="Standard 257 2 3 4 3 3 5 2 3" xfId="36116"/>
    <cellStyle name="Standard 257 2 3 4 3 3 5 3" xfId="16263"/>
    <cellStyle name="Standard 257 2 3 4 3 3 5 3 2" xfId="42735"/>
    <cellStyle name="Standard 257 2 3 4 3 3 5 4" xfId="31706"/>
    <cellStyle name="Standard 257 2 3 4 3 3 6" xfId="7439"/>
    <cellStyle name="Standard 257 2 3 4 3 3 6 2" xfId="20675"/>
    <cellStyle name="Standard 257 2 3 4 3 3 6 2 2" xfId="47147"/>
    <cellStyle name="Standard 257 2 3 4 3 3 6 3" xfId="33911"/>
    <cellStyle name="Standard 257 2 3 4 3 3 7" xfId="14058"/>
    <cellStyle name="Standard 257 2 3 4 3 3 7 2" xfId="40530"/>
    <cellStyle name="Standard 257 2 3 4 3 3 8" xfId="27294"/>
    <cellStyle name="Standard 257 2 3 4 3 4" xfId="1190"/>
    <cellStyle name="Standard 257 2 3 4 3 4 2" xfId="4133"/>
    <cellStyle name="Standard 257 2 3 4 3 4 2 2" xfId="12955"/>
    <cellStyle name="Standard 257 2 3 4 3 4 2 2 2" xfId="26191"/>
    <cellStyle name="Standard 257 2 3 4 3 4 2 2 2 2" xfId="52663"/>
    <cellStyle name="Standard 257 2 3 4 3 4 2 2 3" xfId="39427"/>
    <cellStyle name="Standard 257 2 3 4 3 4 2 3" xfId="19574"/>
    <cellStyle name="Standard 257 2 3 4 3 4 2 3 2" xfId="46046"/>
    <cellStyle name="Standard 257 2 3 4 3 4 2 4" xfId="30605"/>
    <cellStyle name="Standard 257 2 3 4 3 4 3" xfId="5604"/>
    <cellStyle name="Standard 257 2 3 4 3 4 3 2" xfId="10014"/>
    <cellStyle name="Standard 257 2 3 4 3 4 3 2 2" xfId="23250"/>
    <cellStyle name="Standard 257 2 3 4 3 4 3 2 2 2" xfId="49722"/>
    <cellStyle name="Standard 257 2 3 4 3 4 3 2 3" xfId="36486"/>
    <cellStyle name="Standard 257 2 3 4 3 4 3 3" xfId="16633"/>
    <cellStyle name="Standard 257 2 3 4 3 4 3 3 2" xfId="43105"/>
    <cellStyle name="Standard 257 2 3 4 3 4 3 4" xfId="32076"/>
    <cellStyle name="Standard 257 2 3 4 3 4 4" xfId="8543"/>
    <cellStyle name="Standard 257 2 3 4 3 4 4 2" xfId="21779"/>
    <cellStyle name="Standard 257 2 3 4 3 4 4 2 2" xfId="48251"/>
    <cellStyle name="Standard 257 2 3 4 3 4 4 3" xfId="35015"/>
    <cellStyle name="Standard 257 2 3 4 3 4 5" xfId="15162"/>
    <cellStyle name="Standard 257 2 3 4 3 4 5 2" xfId="41634"/>
    <cellStyle name="Standard 257 2 3 4 3 4 6" xfId="27664"/>
    <cellStyle name="Standard 257 2 3 4 3 5" xfId="1926"/>
    <cellStyle name="Standard 257 2 3 4 3 5 2" xfId="3397"/>
    <cellStyle name="Standard 257 2 3 4 3 5 2 2" xfId="12219"/>
    <cellStyle name="Standard 257 2 3 4 3 5 2 2 2" xfId="25455"/>
    <cellStyle name="Standard 257 2 3 4 3 5 2 2 2 2" xfId="51927"/>
    <cellStyle name="Standard 257 2 3 4 3 5 2 2 3" xfId="38691"/>
    <cellStyle name="Standard 257 2 3 4 3 5 2 3" xfId="18838"/>
    <cellStyle name="Standard 257 2 3 4 3 5 2 3 2" xfId="45310"/>
    <cellStyle name="Standard 257 2 3 4 3 5 2 4" xfId="29869"/>
    <cellStyle name="Standard 257 2 3 4 3 5 3" xfId="6339"/>
    <cellStyle name="Standard 257 2 3 4 3 5 3 2" xfId="10749"/>
    <cellStyle name="Standard 257 2 3 4 3 5 3 2 2" xfId="23985"/>
    <cellStyle name="Standard 257 2 3 4 3 5 3 2 2 2" xfId="50457"/>
    <cellStyle name="Standard 257 2 3 4 3 5 3 2 3" xfId="37221"/>
    <cellStyle name="Standard 257 2 3 4 3 5 3 3" xfId="17368"/>
    <cellStyle name="Standard 257 2 3 4 3 5 3 3 2" xfId="43840"/>
    <cellStyle name="Standard 257 2 3 4 3 5 3 4" xfId="32811"/>
    <cellStyle name="Standard 257 2 3 4 3 5 4" xfId="7807"/>
    <cellStyle name="Standard 257 2 3 4 3 5 4 2" xfId="21043"/>
    <cellStyle name="Standard 257 2 3 4 3 5 4 2 2" xfId="47515"/>
    <cellStyle name="Standard 257 2 3 4 3 5 4 3" xfId="34279"/>
    <cellStyle name="Standard 257 2 3 4 3 5 5" xfId="14426"/>
    <cellStyle name="Standard 257 2 3 4 3 5 5 2" xfId="40898"/>
    <cellStyle name="Standard 257 2 3 4 3 5 6" xfId="28399"/>
    <cellStyle name="Standard 257 2 3 4 3 6" xfId="2663"/>
    <cellStyle name="Standard 257 2 3 4 3 6 2" xfId="11485"/>
    <cellStyle name="Standard 257 2 3 4 3 6 2 2" xfId="24721"/>
    <cellStyle name="Standard 257 2 3 4 3 6 2 2 2" xfId="51193"/>
    <cellStyle name="Standard 257 2 3 4 3 6 2 3" xfId="37957"/>
    <cellStyle name="Standard 257 2 3 4 3 6 3" xfId="18104"/>
    <cellStyle name="Standard 257 2 3 4 3 6 3 2" xfId="44576"/>
    <cellStyle name="Standard 257 2 3 4 3 6 4" xfId="29135"/>
    <cellStyle name="Standard 257 2 3 4 3 7" xfId="4868"/>
    <cellStyle name="Standard 257 2 3 4 3 7 2" xfId="9278"/>
    <cellStyle name="Standard 257 2 3 4 3 7 2 2" xfId="22514"/>
    <cellStyle name="Standard 257 2 3 4 3 7 2 2 2" xfId="48986"/>
    <cellStyle name="Standard 257 2 3 4 3 7 2 3" xfId="35750"/>
    <cellStyle name="Standard 257 2 3 4 3 7 3" xfId="15897"/>
    <cellStyle name="Standard 257 2 3 4 3 7 3 2" xfId="42369"/>
    <cellStyle name="Standard 257 2 3 4 3 7 4" xfId="31340"/>
    <cellStyle name="Standard 257 2 3 4 3 8" xfId="7073"/>
    <cellStyle name="Standard 257 2 3 4 3 8 2" xfId="20309"/>
    <cellStyle name="Standard 257 2 3 4 3 8 2 2" xfId="46781"/>
    <cellStyle name="Standard 257 2 3 4 3 8 3" xfId="33545"/>
    <cellStyle name="Standard 257 2 3 4 3 9" xfId="13692"/>
    <cellStyle name="Standard 257 2 3 4 3 9 2" xfId="40164"/>
    <cellStyle name="Standard 257 2 3 4 4" xfId="507"/>
    <cellStyle name="Standard 257 2 3 4 4 2" xfId="896"/>
    <cellStyle name="Standard 257 2 3 4 4 2 2" xfId="1645"/>
    <cellStyle name="Standard 257 2 3 4 4 2 2 2" xfId="4588"/>
    <cellStyle name="Standard 257 2 3 4 4 2 2 2 2" xfId="13410"/>
    <cellStyle name="Standard 257 2 3 4 4 2 2 2 2 2" xfId="26646"/>
    <cellStyle name="Standard 257 2 3 4 4 2 2 2 2 2 2" xfId="53118"/>
    <cellStyle name="Standard 257 2 3 4 4 2 2 2 2 3" xfId="39882"/>
    <cellStyle name="Standard 257 2 3 4 4 2 2 2 3" xfId="20029"/>
    <cellStyle name="Standard 257 2 3 4 4 2 2 2 3 2" xfId="46501"/>
    <cellStyle name="Standard 257 2 3 4 4 2 2 2 4" xfId="31060"/>
    <cellStyle name="Standard 257 2 3 4 4 2 2 3" xfId="6059"/>
    <cellStyle name="Standard 257 2 3 4 4 2 2 3 2" xfId="10469"/>
    <cellStyle name="Standard 257 2 3 4 4 2 2 3 2 2" xfId="23705"/>
    <cellStyle name="Standard 257 2 3 4 4 2 2 3 2 2 2" xfId="50177"/>
    <cellStyle name="Standard 257 2 3 4 4 2 2 3 2 3" xfId="36941"/>
    <cellStyle name="Standard 257 2 3 4 4 2 2 3 3" xfId="17088"/>
    <cellStyle name="Standard 257 2 3 4 4 2 2 3 3 2" xfId="43560"/>
    <cellStyle name="Standard 257 2 3 4 4 2 2 3 4" xfId="32531"/>
    <cellStyle name="Standard 257 2 3 4 4 2 2 4" xfId="8998"/>
    <cellStyle name="Standard 257 2 3 4 4 2 2 4 2" xfId="22234"/>
    <cellStyle name="Standard 257 2 3 4 4 2 2 4 2 2" xfId="48706"/>
    <cellStyle name="Standard 257 2 3 4 4 2 2 4 3" xfId="35470"/>
    <cellStyle name="Standard 257 2 3 4 4 2 2 5" xfId="15617"/>
    <cellStyle name="Standard 257 2 3 4 4 2 2 5 2" xfId="42089"/>
    <cellStyle name="Standard 257 2 3 4 4 2 2 6" xfId="28119"/>
    <cellStyle name="Standard 257 2 3 4 4 2 3" xfId="2381"/>
    <cellStyle name="Standard 257 2 3 4 4 2 3 2" xfId="3852"/>
    <cellStyle name="Standard 257 2 3 4 4 2 3 2 2" xfId="12674"/>
    <cellStyle name="Standard 257 2 3 4 4 2 3 2 2 2" xfId="25910"/>
    <cellStyle name="Standard 257 2 3 4 4 2 3 2 2 2 2" xfId="52382"/>
    <cellStyle name="Standard 257 2 3 4 4 2 3 2 2 3" xfId="39146"/>
    <cellStyle name="Standard 257 2 3 4 4 2 3 2 3" xfId="19293"/>
    <cellStyle name="Standard 257 2 3 4 4 2 3 2 3 2" xfId="45765"/>
    <cellStyle name="Standard 257 2 3 4 4 2 3 2 4" xfId="30324"/>
    <cellStyle name="Standard 257 2 3 4 4 2 3 3" xfId="6794"/>
    <cellStyle name="Standard 257 2 3 4 4 2 3 3 2" xfId="11204"/>
    <cellStyle name="Standard 257 2 3 4 4 2 3 3 2 2" xfId="24440"/>
    <cellStyle name="Standard 257 2 3 4 4 2 3 3 2 2 2" xfId="50912"/>
    <cellStyle name="Standard 257 2 3 4 4 2 3 3 2 3" xfId="37676"/>
    <cellStyle name="Standard 257 2 3 4 4 2 3 3 3" xfId="17823"/>
    <cellStyle name="Standard 257 2 3 4 4 2 3 3 3 2" xfId="44295"/>
    <cellStyle name="Standard 257 2 3 4 4 2 3 3 4" xfId="33266"/>
    <cellStyle name="Standard 257 2 3 4 4 2 3 4" xfId="8262"/>
    <cellStyle name="Standard 257 2 3 4 4 2 3 4 2" xfId="21498"/>
    <cellStyle name="Standard 257 2 3 4 4 2 3 4 2 2" xfId="47970"/>
    <cellStyle name="Standard 257 2 3 4 4 2 3 4 3" xfId="34734"/>
    <cellStyle name="Standard 257 2 3 4 4 2 3 5" xfId="14881"/>
    <cellStyle name="Standard 257 2 3 4 4 2 3 5 2" xfId="41353"/>
    <cellStyle name="Standard 257 2 3 4 4 2 3 6" xfId="28854"/>
    <cellStyle name="Standard 257 2 3 4 4 2 4" xfId="3118"/>
    <cellStyle name="Standard 257 2 3 4 4 2 4 2" xfId="11940"/>
    <cellStyle name="Standard 257 2 3 4 4 2 4 2 2" xfId="25176"/>
    <cellStyle name="Standard 257 2 3 4 4 2 4 2 2 2" xfId="51648"/>
    <cellStyle name="Standard 257 2 3 4 4 2 4 2 3" xfId="38412"/>
    <cellStyle name="Standard 257 2 3 4 4 2 4 3" xfId="18559"/>
    <cellStyle name="Standard 257 2 3 4 4 2 4 3 2" xfId="45031"/>
    <cellStyle name="Standard 257 2 3 4 4 2 4 4" xfId="29590"/>
    <cellStyle name="Standard 257 2 3 4 4 2 5" xfId="5323"/>
    <cellStyle name="Standard 257 2 3 4 4 2 5 2" xfId="9733"/>
    <cellStyle name="Standard 257 2 3 4 4 2 5 2 2" xfId="22969"/>
    <cellStyle name="Standard 257 2 3 4 4 2 5 2 2 2" xfId="49441"/>
    <cellStyle name="Standard 257 2 3 4 4 2 5 2 3" xfId="36205"/>
    <cellStyle name="Standard 257 2 3 4 4 2 5 3" xfId="16352"/>
    <cellStyle name="Standard 257 2 3 4 4 2 5 3 2" xfId="42824"/>
    <cellStyle name="Standard 257 2 3 4 4 2 5 4" xfId="31795"/>
    <cellStyle name="Standard 257 2 3 4 4 2 6" xfId="7528"/>
    <cellStyle name="Standard 257 2 3 4 4 2 6 2" xfId="20764"/>
    <cellStyle name="Standard 257 2 3 4 4 2 6 2 2" xfId="47236"/>
    <cellStyle name="Standard 257 2 3 4 4 2 6 3" xfId="34000"/>
    <cellStyle name="Standard 257 2 3 4 4 2 7" xfId="14147"/>
    <cellStyle name="Standard 257 2 3 4 4 2 7 2" xfId="40619"/>
    <cellStyle name="Standard 257 2 3 4 4 2 8" xfId="27383"/>
    <cellStyle name="Standard 257 2 3 4 4 3" xfId="1279"/>
    <cellStyle name="Standard 257 2 3 4 4 3 2" xfId="4222"/>
    <cellStyle name="Standard 257 2 3 4 4 3 2 2" xfId="13044"/>
    <cellStyle name="Standard 257 2 3 4 4 3 2 2 2" xfId="26280"/>
    <cellStyle name="Standard 257 2 3 4 4 3 2 2 2 2" xfId="52752"/>
    <cellStyle name="Standard 257 2 3 4 4 3 2 2 3" xfId="39516"/>
    <cellStyle name="Standard 257 2 3 4 4 3 2 3" xfId="19663"/>
    <cellStyle name="Standard 257 2 3 4 4 3 2 3 2" xfId="46135"/>
    <cellStyle name="Standard 257 2 3 4 4 3 2 4" xfId="30694"/>
    <cellStyle name="Standard 257 2 3 4 4 3 3" xfId="5693"/>
    <cellStyle name="Standard 257 2 3 4 4 3 3 2" xfId="10103"/>
    <cellStyle name="Standard 257 2 3 4 4 3 3 2 2" xfId="23339"/>
    <cellStyle name="Standard 257 2 3 4 4 3 3 2 2 2" xfId="49811"/>
    <cellStyle name="Standard 257 2 3 4 4 3 3 2 3" xfId="36575"/>
    <cellStyle name="Standard 257 2 3 4 4 3 3 3" xfId="16722"/>
    <cellStyle name="Standard 257 2 3 4 4 3 3 3 2" xfId="43194"/>
    <cellStyle name="Standard 257 2 3 4 4 3 3 4" xfId="32165"/>
    <cellStyle name="Standard 257 2 3 4 4 3 4" xfId="8632"/>
    <cellStyle name="Standard 257 2 3 4 4 3 4 2" xfId="21868"/>
    <cellStyle name="Standard 257 2 3 4 4 3 4 2 2" xfId="48340"/>
    <cellStyle name="Standard 257 2 3 4 4 3 4 3" xfId="35104"/>
    <cellStyle name="Standard 257 2 3 4 4 3 5" xfId="15251"/>
    <cellStyle name="Standard 257 2 3 4 4 3 5 2" xfId="41723"/>
    <cellStyle name="Standard 257 2 3 4 4 3 6" xfId="27753"/>
    <cellStyle name="Standard 257 2 3 4 4 4" xfId="2015"/>
    <cellStyle name="Standard 257 2 3 4 4 4 2" xfId="3486"/>
    <cellStyle name="Standard 257 2 3 4 4 4 2 2" xfId="12308"/>
    <cellStyle name="Standard 257 2 3 4 4 4 2 2 2" xfId="25544"/>
    <cellStyle name="Standard 257 2 3 4 4 4 2 2 2 2" xfId="52016"/>
    <cellStyle name="Standard 257 2 3 4 4 4 2 2 3" xfId="38780"/>
    <cellStyle name="Standard 257 2 3 4 4 4 2 3" xfId="18927"/>
    <cellStyle name="Standard 257 2 3 4 4 4 2 3 2" xfId="45399"/>
    <cellStyle name="Standard 257 2 3 4 4 4 2 4" xfId="29958"/>
    <cellStyle name="Standard 257 2 3 4 4 4 3" xfId="6428"/>
    <cellStyle name="Standard 257 2 3 4 4 4 3 2" xfId="10838"/>
    <cellStyle name="Standard 257 2 3 4 4 4 3 2 2" xfId="24074"/>
    <cellStyle name="Standard 257 2 3 4 4 4 3 2 2 2" xfId="50546"/>
    <cellStyle name="Standard 257 2 3 4 4 4 3 2 3" xfId="37310"/>
    <cellStyle name="Standard 257 2 3 4 4 4 3 3" xfId="17457"/>
    <cellStyle name="Standard 257 2 3 4 4 4 3 3 2" xfId="43929"/>
    <cellStyle name="Standard 257 2 3 4 4 4 3 4" xfId="32900"/>
    <cellStyle name="Standard 257 2 3 4 4 4 4" xfId="7896"/>
    <cellStyle name="Standard 257 2 3 4 4 4 4 2" xfId="21132"/>
    <cellStyle name="Standard 257 2 3 4 4 4 4 2 2" xfId="47604"/>
    <cellStyle name="Standard 257 2 3 4 4 4 4 3" xfId="34368"/>
    <cellStyle name="Standard 257 2 3 4 4 4 5" xfId="14515"/>
    <cellStyle name="Standard 257 2 3 4 4 4 5 2" xfId="40987"/>
    <cellStyle name="Standard 257 2 3 4 4 4 6" xfId="28488"/>
    <cellStyle name="Standard 257 2 3 4 4 5" xfId="2752"/>
    <cellStyle name="Standard 257 2 3 4 4 5 2" xfId="11574"/>
    <cellStyle name="Standard 257 2 3 4 4 5 2 2" xfId="24810"/>
    <cellStyle name="Standard 257 2 3 4 4 5 2 2 2" xfId="51282"/>
    <cellStyle name="Standard 257 2 3 4 4 5 2 3" xfId="38046"/>
    <cellStyle name="Standard 257 2 3 4 4 5 3" xfId="18193"/>
    <cellStyle name="Standard 257 2 3 4 4 5 3 2" xfId="44665"/>
    <cellStyle name="Standard 257 2 3 4 4 5 4" xfId="29224"/>
    <cellStyle name="Standard 257 2 3 4 4 6" xfId="4957"/>
    <cellStyle name="Standard 257 2 3 4 4 6 2" xfId="9367"/>
    <cellStyle name="Standard 257 2 3 4 4 6 2 2" xfId="22603"/>
    <cellStyle name="Standard 257 2 3 4 4 6 2 2 2" xfId="49075"/>
    <cellStyle name="Standard 257 2 3 4 4 6 2 3" xfId="35839"/>
    <cellStyle name="Standard 257 2 3 4 4 6 3" xfId="15986"/>
    <cellStyle name="Standard 257 2 3 4 4 6 3 2" xfId="42458"/>
    <cellStyle name="Standard 257 2 3 4 4 6 4" xfId="31429"/>
    <cellStyle name="Standard 257 2 3 4 4 7" xfId="7162"/>
    <cellStyle name="Standard 257 2 3 4 4 7 2" xfId="20398"/>
    <cellStyle name="Standard 257 2 3 4 4 7 2 2" xfId="46870"/>
    <cellStyle name="Standard 257 2 3 4 4 7 3" xfId="33634"/>
    <cellStyle name="Standard 257 2 3 4 4 8" xfId="13781"/>
    <cellStyle name="Standard 257 2 3 4 4 8 2" xfId="40253"/>
    <cellStyle name="Standard 257 2 3 4 4 9" xfId="27017"/>
    <cellStyle name="Standard 257 2 3 4 5" xfId="641"/>
    <cellStyle name="Standard 257 2 3 4 5 2" xfId="1030"/>
    <cellStyle name="Standard 257 2 3 4 5 2 2" xfId="1779"/>
    <cellStyle name="Standard 257 2 3 4 5 2 2 2" xfId="4722"/>
    <cellStyle name="Standard 257 2 3 4 5 2 2 2 2" xfId="13544"/>
    <cellStyle name="Standard 257 2 3 4 5 2 2 2 2 2" xfId="26780"/>
    <cellStyle name="Standard 257 2 3 4 5 2 2 2 2 2 2" xfId="53252"/>
    <cellStyle name="Standard 257 2 3 4 5 2 2 2 2 3" xfId="40016"/>
    <cellStyle name="Standard 257 2 3 4 5 2 2 2 3" xfId="20163"/>
    <cellStyle name="Standard 257 2 3 4 5 2 2 2 3 2" xfId="46635"/>
    <cellStyle name="Standard 257 2 3 4 5 2 2 2 4" xfId="31194"/>
    <cellStyle name="Standard 257 2 3 4 5 2 2 3" xfId="6193"/>
    <cellStyle name="Standard 257 2 3 4 5 2 2 3 2" xfId="10603"/>
    <cellStyle name="Standard 257 2 3 4 5 2 2 3 2 2" xfId="23839"/>
    <cellStyle name="Standard 257 2 3 4 5 2 2 3 2 2 2" xfId="50311"/>
    <cellStyle name="Standard 257 2 3 4 5 2 2 3 2 3" xfId="37075"/>
    <cellStyle name="Standard 257 2 3 4 5 2 2 3 3" xfId="17222"/>
    <cellStyle name="Standard 257 2 3 4 5 2 2 3 3 2" xfId="43694"/>
    <cellStyle name="Standard 257 2 3 4 5 2 2 3 4" xfId="32665"/>
    <cellStyle name="Standard 257 2 3 4 5 2 2 4" xfId="9132"/>
    <cellStyle name="Standard 257 2 3 4 5 2 2 4 2" xfId="22368"/>
    <cellStyle name="Standard 257 2 3 4 5 2 2 4 2 2" xfId="48840"/>
    <cellStyle name="Standard 257 2 3 4 5 2 2 4 3" xfId="35604"/>
    <cellStyle name="Standard 257 2 3 4 5 2 2 5" xfId="15751"/>
    <cellStyle name="Standard 257 2 3 4 5 2 2 5 2" xfId="42223"/>
    <cellStyle name="Standard 257 2 3 4 5 2 2 6" xfId="28253"/>
    <cellStyle name="Standard 257 2 3 4 5 2 3" xfId="2515"/>
    <cellStyle name="Standard 257 2 3 4 5 2 3 2" xfId="3986"/>
    <cellStyle name="Standard 257 2 3 4 5 2 3 2 2" xfId="12808"/>
    <cellStyle name="Standard 257 2 3 4 5 2 3 2 2 2" xfId="26044"/>
    <cellStyle name="Standard 257 2 3 4 5 2 3 2 2 2 2" xfId="52516"/>
    <cellStyle name="Standard 257 2 3 4 5 2 3 2 2 3" xfId="39280"/>
    <cellStyle name="Standard 257 2 3 4 5 2 3 2 3" xfId="19427"/>
    <cellStyle name="Standard 257 2 3 4 5 2 3 2 3 2" xfId="45899"/>
    <cellStyle name="Standard 257 2 3 4 5 2 3 2 4" xfId="30458"/>
    <cellStyle name="Standard 257 2 3 4 5 2 3 3" xfId="6928"/>
    <cellStyle name="Standard 257 2 3 4 5 2 3 3 2" xfId="11338"/>
    <cellStyle name="Standard 257 2 3 4 5 2 3 3 2 2" xfId="24574"/>
    <cellStyle name="Standard 257 2 3 4 5 2 3 3 2 2 2" xfId="51046"/>
    <cellStyle name="Standard 257 2 3 4 5 2 3 3 2 3" xfId="37810"/>
    <cellStyle name="Standard 257 2 3 4 5 2 3 3 3" xfId="17957"/>
    <cellStyle name="Standard 257 2 3 4 5 2 3 3 3 2" xfId="44429"/>
    <cellStyle name="Standard 257 2 3 4 5 2 3 3 4" xfId="33400"/>
    <cellStyle name="Standard 257 2 3 4 5 2 3 4" xfId="8396"/>
    <cellStyle name="Standard 257 2 3 4 5 2 3 4 2" xfId="21632"/>
    <cellStyle name="Standard 257 2 3 4 5 2 3 4 2 2" xfId="48104"/>
    <cellStyle name="Standard 257 2 3 4 5 2 3 4 3" xfId="34868"/>
    <cellStyle name="Standard 257 2 3 4 5 2 3 5" xfId="15015"/>
    <cellStyle name="Standard 257 2 3 4 5 2 3 5 2" xfId="41487"/>
    <cellStyle name="Standard 257 2 3 4 5 2 3 6" xfId="28988"/>
    <cellStyle name="Standard 257 2 3 4 5 2 4" xfId="3252"/>
    <cellStyle name="Standard 257 2 3 4 5 2 4 2" xfId="12074"/>
    <cellStyle name="Standard 257 2 3 4 5 2 4 2 2" xfId="25310"/>
    <cellStyle name="Standard 257 2 3 4 5 2 4 2 2 2" xfId="51782"/>
    <cellStyle name="Standard 257 2 3 4 5 2 4 2 3" xfId="38546"/>
    <cellStyle name="Standard 257 2 3 4 5 2 4 3" xfId="18693"/>
    <cellStyle name="Standard 257 2 3 4 5 2 4 3 2" xfId="45165"/>
    <cellStyle name="Standard 257 2 3 4 5 2 4 4" xfId="29724"/>
    <cellStyle name="Standard 257 2 3 4 5 2 5" xfId="5457"/>
    <cellStyle name="Standard 257 2 3 4 5 2 5 2" xfId="9867"/>
    <cellStyle name="Standard 257 2 3 4 5 2 5 2 2" xfId="23103"/>
    <cellStyle name="Standard 257 2 3 4 5 2 5 2 2 2" xfId="49575"/>
    <cellStyle name="Standard 257 2 3 4 5 2 5 2 3" xfId="36339"/>
    <cellStyle name="Standard 257 2 3 4 5 2 5 3" xfId="16486"/>
    <cellStyle name="Standard 257 2 3 4 5 2 5 3 2" xfId="42958"/>
    <cellStyle name="Standard 257 2 3 4 5 2 5 4" xfId="31929"/>
    <cellStyle name="Standard 257 2 3 4 5 2 6" xfId="7662"/>
    <cellStyle name="Standard 257 2 3 4 5 2 6 2" xfId="20898"/>
    <cellStyle name="Standard 257 2 3 4 5 2 6 2 2" xfId="47370"/>
    <cellStyle name="Standard 257 2 3 4 5 2 6 3" xfId="34134"/>
    <cellStyle name="Standard 257 2 3 4 5 2 7" xfId="14281"/>
    <cellStyle name="Standard 257 2 3 4 5 2 7 2" xfId="40753"/>
    <cellStyle name="Standard 257 2 3 4 5 2 8" xfId="27517"/>
    <cellStyle name="Standard 257 2 3 4 5 3" xfId="1413"/>
    <cellStyle name="Standard 257 2 3 4 5 3 2" xfId="4356"/>
    <cellStyle name="Standard 257 2 3 4 5 3 2 2" xfId="13178"/>
    <cellStyle name="Standard 257 2 3 4 5 3 2 2 2" xfId="26414"/>
    <cellStyle name="Standard 257 2 3 4 5 3 2 2 2 2" xfId="52886"/>
    <cellStyle name="Standard 257 2 3 4 5 3 2 2 3" xfId="39650"/>
    <cellStyle name="Standard 257 2 3 4 5 3 2 3" xfId="19797"/>
    <cellStyle name="Standard 257 2 3 4 5 3 2 3 2" xfId="46269"/>
    <cellStyle name="Standard 257 2 3 4 5 3 2 4" xfId="30828"/>
    <cellStyle name="Standard 257 2 3 4 5 3 3" xfId="5827"/>
    <cellStyle name="Standard 257 2 3 4 5 3 3 2" xfId="10237"/>
    <cellStyle name="Standard 257 2 3 4 5 3 3 2 2" xfId="23473"/>
    <cellStyle name="Standard 257 2 3 4 5 3 3 2 2 2" xfId="49945"/>
    <cellStyle name="Standard 257 2 3 4 5 3 3 2 3" xfId="36709"/>
    <cellStyle name="Standard 257 2 3 4 5 3 3 3" xfId="16856"/>
    <cellStyle name="Standard 257 2 3 4 5 3 3 3 2" xfId="43328"/>
    <cellStyle name="Standard 257 2 3 4 5 3 3 4" xfId="32299"/>
    <cellStyle name="Standard 257 2 3 4 5 3 4" xfId="8766"/>
    <cellStyle name="Standard 257 2 3 4 5 3 4 2" xfId="22002"/>
    <cellStyle name="Standard 257 2 3 4 5 3 4 2 2" xfId="48474"/>
    <cellStyle name="Standard 257 2 3 4 5 3 4 3" xfId="35238"/>
    <cellStyle name="Standard 257 2 3 4 5 3 5" xfId="15385"/>
    <cellStyle name="Standard 257 2 3 4 5 3 5 2" xfId="41857"/>
    <cellStyle name="Standard 257 2 3 4 5 3 6" xfId="27887"/>
    <cellStyle name="Standard 257 2 3 4 5 4" xfId="2149"/>
    <cellStyle name="Standard 257 2 3 4 5 4 2" xfId="3620"/>
    <cellStyle name="Standard 257 2 3 4 5 4 2 2" xfId="12442"/>
    <cellStyle name="Standard 257 2 3 4 5 4 2 2 2" xfId="25678"/>
    <cellStyle name="Standard 257 2 3 4 5 4 2 2 2 2" xfId="52150"/>
    <cellStyle name="Standard 257 2 3 4 5 4 2 2 3" xfId="38914"/>
    <cellStyle name="Standard 257 2 3 4 5 4 2 3" xfId="19061"/>
    <cellStyle name="Standard 257 2 3 4 5 4 2 3 2" xfId="45533"/>
    <cellStyle name="Standard 257 2 3 4 5 4 2 4" xfId="30092"/>
    <cellStyle name="Standard 257 2 3 4 5 4 3" xfId="6562"/>
    <cellStyle name="Standard 257 2 3 4 5 4 3 2" xfId="10972"/>
    <cellStyle name="Standard 257 2 3 4 5 4 3 2 2" xfId="24208"/>
    <cellStyle name="Standard 257 2 3 4 5 4 3 2 2 2" xfId="50680"/>
    <cellStyle name="Standard 257 2 3 4 5 4 3 2 3" xfId="37444"/>
    <cellStyle name="Standard 257 2 3 4 5 4 3 3" xfId="17591"/>
    <cellStyle name="Standard 257 2 3 4 5 4 3 3 2" xfId="44063"/>
    <cellStyle name="Standard 257 2 3 4 5 4 3 4" xfId="33034"/>
    <cellStyle name="Standard 257 2 3 4 5 4 4" xfId="8030"/>
    <cellStyle name="Standard 257 2 3 4 5 4 4 2" xfId="21266"/>
    <cellStyle name="Standard 257 2 3 4 5 4 4 2 2" xfId="47738"/>
    <cellStyle name="Standard 257 2 3 4 5 4 4 3" xfId="34502"/>
    <cellStyle name="Standard 257 2 3 4 5 4 5" xfId="14649"/>
    <cellStyle name="Standard 257 2 3 4 5 4 5 2" xfId="41121"/>
    <cellStyle name="Standard 257 2 3 4 5 4 6" xfId="28622"/>
    <cellStyle name="Standard 257 2 3 4 5 5" xfId="2886"/>
    <cellStyle name="Standard 257 2 3 4 5 5 2" xfId="11708"/>
    <cellStyle name="Standard 257 2 3 4 5 5 2 2" xfId="24944"/>
    <cellStyle name="Standard 257 2 3 4 5 5 2 2 2" xfId="51416"/>
    <cellStyle name="Standard 257 2 3 4 5 5 2 3" xfId="38180"/>
    <cellStyle name="Standard 257 2 3 4 5 5 3" xfId="18327"/>
    <cellStyle name="Standard 257 2 3 4 5 5 3 2" xfId="44799"/>
    <cellStyle name="Standard 257 2 3 4 5 5 4" xfId="29358"/>
    <cellStyle name="Standard 257 2 3 4 5 6" xfId="5091"/>
    <cellStyle name="Standard 257 2 3 4 5 6 2" xfId="9501"/>
    <cellStyle name="Standard 257 2 3 4 5 6 2 2" xfId="22737"/>
    <cellStyle name="Standard 257 2 3 4 5 6 2 2 2" xfId="49209"/>
    <cellStyle name="Standard 257 2 3 4 5 6 2 3" xfId="35973"/>
    <cellStyle name="Standard 257 2 3 4 5 6 3" xfId="16120"/>
    <cellStyle name="Standard 257 2 3 4 5 6 3 2" xfId="42592"/>
    <cellStyle name="Standard 257 2 3 4 5 6 4" xfId="31563"/>
    <cellStyle name="Standard 257 2 3 4 5 7" xfId="7296"/>
    <cellStyle name="Standard 257 2 3 4 5 7 2" xfId="20532"/>
    <cellStyle name="Standard 257 2 3 4 5 7 2 2" xfId="47004"/>
    <cellStyle name="Standard 257 2 3 4 5 7 3" xfId="33768"/>
    <cellStyle name="Standard 257 2 3 4 5 8" xfId="13915"/>
    <cellStyle name="Standard 257 2 3 4 5 8 2" xfId="40387"/>
    <cellStyle name="Standard 257 2 3 4 5 9" xfId="27151"/>
    <cellStyle name="Standard 257 2 3 4 6" xfId="725"/>
    <cellStyle name="Standard 257 2 3 4 6 2" xfId="1475"/>
    <cellStyle name="Standard 257 2 3 4 6 2 2" xfId="4418"/>
    <cellStyle name="Standard 257 2 3 4 6 2 2 2" xfId="13240"/>
    <cellStyle name="Standard 257 2 3 4 6 2 2 2 2" xfId="26476"/>
    <cellStyle name="Standard 257 2 3 4 6 2 2 2 2 2" xfId="52948"/>
    <cellStyle name="Standard 257 2 3 4 6 2 2 2 3" xfId="39712"/>
    <cellStyle name="Standard 257 2 3 4 6 2 2 3" xfId="19859"/>
    <cellStyle name="Standard 257 2 3 4 6 2 2 3 2" xfId="46331"/>
    <cellStyle name="Standard 257 2 3 4 6 2 2 4" xfId="30890"/>
    <cellStyle name="Standard 257 2 3 4 6 2 3" xfId="5889"/>
    <cellStyle name="Standard 257 2 3 4 6 2 3 2" xfId="10299"/>
    <cellStyle name="Standard 257 2 3 4 6 2 3 2 2" xfId="23535"/>
    <cellStyle name="Standard 257 2 3 4 6 2 3 2 2 2" xfId="50007"/>
    <cellStyle name="Standard 257 2 3 4 6 2 3 2 3" xfId="36771"/>
    <cellStyle name="Standard 257 2 3 4 6 2 3 3" xfId="16918"/>
    <cellStyle name="Standard 257 2 3 4 6 2 3 3 2" xfId="43390"/>
    <cellStyle name="Standard 257 2 3 4 6 2 3 4" xfId="32361"/>
    <cellStyle name="Standard 257 2 3 4 6 2 4" xfId="8828"/>
    <cellStyle name="Standard 257 2 3 4 6 2 4 2" xfId="22064"/>
    <cellStyle name="Standard 257 2 3 4 6 2 4 2 2" xfId="48536"/>
    <cellStyle name="Standard 257 2 3 4 6 2 4 3" xfId="35300"/>
    <cellStyle name="Standard 257 2 3 4 6 2 5" xfId="15447"/>
    <cellStyle name="Standard 257 2 3 4 6 2 5 2" xfId="41919"/>
    <cellStyle name="Standard 257 2 3 4 6 2 6" xfId="27949"/>
    <cellStyle name="Standard 257 2 3 4 6 3" xfId="2211"/>
    <cellStyle name="Standard 257 2 3 4 6 3 2" xfId="3682"/>
    <cellStyle name="Standard 257 2 3 4 6 3 2 2" xfId="12504"/>
    <cellStyle name="Standard 257 2 3 4 6 3 2 2 2" xfId="25740"/>
    <cellStyle name="Standard 257 2 3 4 6 3 2 2 2 2" xfId="52212"/>
    <cellStyle name="Standard 257 2 3 4 6 3 2 2 3" xfId="38976"/>
    <cellStyle name="Standard 257 2 3 4 6 3 2 3" xfId="19123"/>
    <cellStyle name="Standard 257 2 3 4 6 3 2 3 2" xfId="45595"/>
    <cellStyle name="Standard 257 2 3 4 6 3 2 4" xfId="30154"/>
    <cellStyle name="Standard 257 2 3 4 6 3 3" xfId="6624"/>
    <cellStyle name="Standard 257 2 3 4 6 3 3 2" xfId="11034"/>
    <cellStyle name="Standard 257 2 3 4 6 3 3 2 2" xfId="24270"/>
    <cellStyle name="Standard 257 2 3 4 6 3 3 2 2 2" xfId="50742"/>
    <cellStyle name="Standard 257 2 3 4 6 3 3 2 3" xfId="37506"/>
    <cellStyle name="Standard 257 2 3 4 6 3 3 3" xfId="17653"/>
    <cellStyle name="Standard 257 2 3 4 6 3 3 3 2" xfId="44125"/>
    <cellStyle name="Standard 257 2 3 4 6 3 3 4" xfId="33096"/>
    <cellStyle name="Standard 257 2 3 4 6 3 4" xfId="8092"/>
    <cellStyle name="Standard 257 2 3 4 6 3 4 2" xfId="21328"/>
    <cellStyle name="Standard 257 2 3 4 6 3 4 2 2" xfId="47800"/>
    <cellStyle name="Standard 257 2 3 4 6 3 4 3" xfId="34564"/>
    <cellStyle name="Standard 257 2 3 4 6 3 5" xfId="14711"/>
    <cellStyle name="Standard 257 2 3 4 6 3 5 2" xfId="41183"/>
    <cellStyle name="Standard 257 2 3 4 6 3 6" xfId="28684"/>
    <cellStyle name="Standard 257 2 3 4 6 4" xfId="2948"/>
    <cellStyle name="Standard 257 2 3 4 6 4 2" xfId="11770"/>
    <cellStyle name="Standard 257 2 3 4 6 4 2 2" xfId="25006"/>
    <cellStyle name="Standard 257 2 3 4 6 4 2 2 2" xfId="51478"/>
    <cellStyle name="Standard 257 2 3 4 6 4 2 3" xfId="38242"/>
    <cellStyle name="Standard 257 2 3 4 6 4 3" xfId="18389"/>
    <cellStyle name="Standard 257 2 3 4 6 4 3 2" xfId="44861"/>
    <cellStyle name="Standard 257 2 3 4 6 4 4" xfId="29420"/>
    <cellStyle name="Standard 257 2 3 4 6 5" xfId="5153"/>
    <cellStyle name="Standard 257 2 3 4 6 5 2" xfId="9563"/>
    <cellStyle name="Standard 257 2 3 4 6 5 2 2" xfId="22799"/>
    <cellStyle name="Standard 257 2 3 4 6 5 2 2 2" xfId="49271"/>
    <cellStyle name="Standard 257 2 3 4 6 5 2 3" xfId="36035"/>
    <cellStyle name="Standard 257 2 3 4 6 5 3" xfId="16182"/>
    <cellStyle name="Standard 257 2 3 4 6 5 3 2" xfId="42654"/>
    <cellStyle name="Standard 257 2 3 4 6 5 4" xfId="31625"/>
    <cellStyle name="Standard 257 2 3 4 6 6" xfId="7358"/>
    <cellStyle name="Standard 257 2 3 4 6 6 2" xfId="20594"/>
    <cellStyle name="Standard 257 2 3 4 6 6 2 2" xfId="47066"/>
    <cellStyle name="Standard 257 2 3 4 6 6 3" xfId="33830"/>
    <cellStyle name="Standard 257 2 3 4 6 7" xfId="13977"/>
    <cellStyle name="Standard 257 2 3 4 6 7 2" xfId="40449"/>
    <cellStyle name="Standard 257 2 3 4 6 8" xfId="27213"/>
    <cellStyle name="Standard 257 2 3 4 7" xfId="1109"/>
    <cellStyle name="Standard 257 2 3 4 7 2" xfId="4052"/>
    <cellStyle name="Standard 257 2 3 4 7 2 2" xfId="12874"/>
    <cellStyle name="Standard 257 2 3 4 7 2 2 2" xfId="26110"/>
    <cellStyle name="Standard 257 2 3 4 7 2 2 2 2" xfId="52582"/>
    <cellStyle name="Standard 257 2 3 4 7 2 2 3" xfId="39346"/>
    <cellStyle name="Standard 257 2 3 4 7 2 3" xfId="19493"/>
    <cellStyle name="Standard 257 2 3 4 7 2 3 2" xfId="45965"/>
    <cellStyle name="Standard 257 2 3 4 7 2 4" xfId="30524"/>
    <cellStyle name="Standard 257 2 3 4 7 3" xfId="5523"/>
    <cellStyle name="Standard 257 2 3 4 7 3 2" xfId="9933"/>
    <cellStyle name="Standard 257 2 3 4 7 3 2 2" xfId="23169"/>
    <cellStyle name="Standard 257 2 3 4 7 3 2 2 2" xfId="49641"/>
    <cellStyle name="Standard 257 2 3 4 7 3 2 3" xfId="36405"/>
    <cellStyle name="Standard 257 2 3 4 7 3 3" xfId="16552"/>
    <cellStyle name="Standard 257 2 3 4 7 3 3 2" xfId="43024"/>
    <cellStyle name="Standard 257 2 3 4 7 3 4" xfId="31995"/>
    <cellStyle name="Standard 257 2 3 4 7 4" xfId="8462"/>
    <cellStyle name="Standard 257 2 3 4 7 4 2" xfId="21698"/>
    <cellStyle name="Standard 257 2 3 4 7 4 2 2" xfId="48170"/>
    <cellStyle name="Standard 257 2 3 4 7 4 3" xfId="34934"/>
    <cellStyle name="Standard 257 2 3 4 7 5" xfId="15081"/>
    <cellStyle name="Standard 257 2 3 4 7 5 2" xfId="41553"/>
    <cellStyle name="Standard 257 2 3 4 7 6" xfId="27583"/>
    <cellStyle name="Standard 257 2 3 4 8" xfId="1845"/>
    <cellStyle name="Standard 257 2 3 4 8 2" xfId="3316"/>
    <cellStyle name="Standard 257 2 3 4 8 2 2" xfId="12138"/>
    <cellStyle name="Standard 257 2 3 4 8 2 2 2" xfId="25374"/>
    <cellStyle name="Standard 257 2 3 4 8 2 2 2 2" xfId="51846"/>
    <cellStyle name="Standard 257 2 3 4 8 2 2 3" xfId="38610"/>
    <cellStyle name="Standard 257 2 3 4 8 2 3" xfId="18757"/>
    <cellStyle name="Standard 257 2 3 4 8 2 3 2" xfId="45229"/>
    <cellStyle name="Standard 257 2 3 4 8 2 4" xfId="29788"/>
    <cellStyle name="Standard 257 2 3 4 8 3" xfId="6258"/>
    <cellStyle name="Standard 257 2 3 4 8 3 2" xfId="10668"/>
    <cellStyle name="Standard 257 2 3 4 8 3 2 2" xfId="23904"/>
    <cellStyle name="Standard 257 2 3 4 8 3 2 2 2" xfId="50376"/>
    <cellStyle name="Standard 257 2 3 4 8 3 2 3" xfId="37140"/>
    <cellStyle name="Standard 257 2 3 4 8 3 3" xfId="17287"/>
    <cellStyle name="Standard 257 2 3 4 8 3 3 2" xfId="43759"/>
    <cellStyle name="Standard 257 2 3 4 8 3 4" xfId="32730"/>
    <cellStyle name="Standard 257 2 3 4 8 4" xfId="7726"/>
    <cellStyle name="Standard 257 2 3 4 8 4 2" xfId="20962"/>
    <cellStyle name="Standard 257 2 3 4 8 4 2 2" xfId="47434"/>
    <cellStyle name="Standard 257 2 3 4 8 4 3" xfId="34198"/>
    <cellStyle name="Standard 257 2 3 4 8 5" xfId="14345"/>
    <cellStyle name="Standard 257 2 3 4 8 5 2" xfId="40817"/>
    <cellStyle name="Standard 257 2 3 4 8 6" xfId="28318"/>
    <cellStyle name="Standard 257 2 3 4 9" xfId="2582"/>
    <cellStyle name="Standard 257 2 3 4 9 2" xfId="11404"/>
    <cellStyle name="Standard 257 2 3 4 9 2 2" xfId="24640"/>
    <cellStyle name="Standard 257 2 3 4 9 2 2 2" xfId="51112"/>
    <cellStyle name="Standard 257 2 3 4 9 2 3" xfId="37876"/>
    <cellStyle name="Standard 257 2 3 4 9 3" xfId="18023"/>
    <cellStyle name="Standard 257 2 3 4 9 3 2" xfId="44495"/>
    <cellStyle name="Standard 257 2 3 4 9 4" xfId="29054"/>
    <cellStyle name="Standard 257 2 3 5" xfId="265"/>
    <cellStyle name="Standard 257 2 3 5 10" xfId="4757"/>
    <cellStyle name="Standard 257 2 3 5 10 2" xfId="9167"/>
    <cellStyle name="Standard 257 2 3 5 10 2 2" xfId="22403"/>
    <cellStyle name="Standard 257 2 3 5 10 2 2 2" xfId="48875"/>
    <cellStyle name="Standard 257 2 3 5 10 2 3" xfId="35639"/>
    <cellStyle name="Standard 257 2 3 5 10 3" xfId="15786"/>
    <cellStyle name="Standard 257 2 3 5 10 3 2" xfId="42258"/>
    <cellStyle name="Standard 257 2 3 5 10 4" xfId="31229"/>
    <cellStyle name="Standard 257 2 3 5 11" xfId="6962"/>
    <cellStyle name="Standard 257 2 3 5 11 2" xfId="20198"/>
    <cellStyle name="Standard 257 2 3 5 11 2 2" xfId="46670"/>
    <cellStyle name="Standard 257 2 3 5 11 3" xfId="33434"/>
    <cellStyle name="Standard 257 2 3 5 12" xfId="13581"/>
    <cellStyle name="Standard 257 2 3 5 12 2" xfId="40053"/>
    <cellStyle name="Standard 257 2 3 5 13" xfId="26817"/>
    <cellStyle name="Standard 257 2 3 5 2" xfId="335"/>
    <cellStyle name="Standard 257 2 3 5 2 10" xfId="13621"/>
    <cellStyle name="Standard 257 2 3 5 2 10 2" xfId="40093"/>
    <cellStyle name="Standard 257 2 3 5 2 11" xfId="26857"/>
    <cellStyle name="Standard 257 2 3 5 2 2" xfId="423"/>
    <cellStyle name="Standard 257 2 3 5 2 2 10" xfId="26938"/>
    <cellStyle name="Standard 257 2 3 5 2 2 2" xfId="599"/>
    <cellStyle name="Standard 257 2 3 5 2 2 2 2" xfId="988"/>
    <cellStyle name="Standard 257 2 3 5 2 2 2 2 2" xfId="1737"/>
    <cellStyle name="Standard 257 2 3 5 2 2 2 2 2 2" xfId="4680"/>
    <cellStyle name="Standard 257 2 3 5 2 2 2 2 2 2 2" xfId="13502"/>
    <cellStyle name="Standard 257 2 3 5 2 2 2 2 2 2 2 2" xfId="26738"/>
    <cellStyle name="Standard 257 2 3 5 2 2 2 2 2 2 2 2 2" xfId="53210"/>
    <cellStyle name="Standard 257 2 3 5 2 2 2 2 2 2 2 3" xfId="39974"/>
    <cellStyle name="Standard 257 2 3 5 2 2 2 2 2 2 3" xfId="20121"/>
    <cellStyle name="Standard 257 2 3 5 2 2 2 2 2 2 3 2" xfId="46593"/>
    <cellStyle name="Standard 257 2 3 5 2 2 2 2 2 2 4" xfId="31152"/>
    <cellStyle name="Standard 257 2 3 5 2 2 2 2 2 3" xfId="6151"/>
    <cellStyle name="Standard 257 2 3 5 2 2 2 2 2 3 2" xfId="10561"/>
    <cellStyle name="Standard 257 2 3 5 2 2 2 2 2 3 2 2" xfId="23797"/>
    <cellStyle name="Standard 257 2 3 5 2 2 2 2 2 3 2 2 2" xfId="50269"/>
    <cellStyle name="Standard 257 2 3 5 2 2 2 2 2 3 2 3" xfId="37033"/>
    <cellStyle name="Standard 257 2 3 5 2 2 2 2 2 3 3" xfId="17180"/>
    <cellStyle name="Standard 257 2 3 5 2 2 2 2 2 3 3 2" xfId="43652"/>
    <cellStyle name="Standard 257 2 3 5 2 2 2 2 2 3 4" xfId="32623"/>
    <cellStyle name="Standard 257 2 3 5 2 2 2 2 2 4" xfId="9090"/>
    <cellStyle name="Standard 257 2 3 5 2 2 2 2 2 4 2" xfId="22326"/>
    <cellStyle name="Standard 257 2 3 5 2 2 2 2 2 4 2 2" xfId="48798"/>
    <cellStyle name="Standard 257 2 3 5 2 2 2 2 2 4 3" xfId="35562"/>
    <cellStyle name="Standard 257 2 3 5 2 2 2 2 2 5" xfId="15709"/>
    <cellStyle name="Standard 257 2 3 5 2 2 2 2 2 5 2" xfId="42181"/>
    <cellStyle name="Standard 257 2 3 5 2 2 2 2 2 6" xfId="28211"/>
    <cellStyle name="Standard 257 2 3 5 2 2 2 2 3" xfId="2473"/>
    <cellStyle name="Standard 257 2 3 5 2 2 2 2 3 2" xfId="3944"/>
    <cellStyle name="Standard 257 2 3 5 2 2 2 2 3 2 2" xfId="12766"/>
    <cellStyle name="Standard 257 2 3 5 2 2 2 2 3 2 2 2" xfId="26002"/>
    <cellStyle name="Standard 257 2 3 5 2 2 2 2 3 2 2 2 2" xfId="52474"/>
    <cellStyle name="Standard 257 2 3 5 2 2 2 2 3 2 2 3" xfId="39238"/>
    <cellStyle name="Standard 257 2 3 5 2 2 2 2 3 2 3" xfId="19385"/>
    <cellStyle name="Standard 257 2 3 5 2 2 2 2 3 2 3 2" xfId="45857"/>
    <cellStyle name="Standard 257 2 3 5 2 2 2 2 3 2 4" xfId="30416"/>
    <cellStyle name="Standard 257 2 3 5 2 2 2 2 3 3" xfId="6886"/>
    <cellStyle name="Standard 257 2 3 5 2 2 2 2 3 3 2" xfId="11296"/>
    <cellStyle name="Standard 257 2 3 5 2 2 2 2 3 3 2 2" xfId="24532"/>
    <cellStyle name="Standard 257 2 3 5 2 2 2 2 3 3 2 2 2" xfId="51004"/>
    <cellStyle name="Standard 257 2 3 5 2 2 2 2 3 3 2 3" xfId="37768"/>
    <cellStyle name="Standard 257 2 3 5 2 2 2 2 3 3 3" xfId="17915"/>
    <cellStyle name="Standard 257 2 3 5 2 2 2 2 3 3 3 2" xfId="44387"/>
    <cellStyle name="Standard 257 2 3 5 2 2 2 2 3 3 4" xfId="33358"/>
    <cellStyle name="Standard 257 2 3 5 2 2 2 2 3 4" xfId="8354"/>
    <cellStyle name="Standard 257 2 3 5 2 2 2 2 3 4 2" xfId="21590"/>
    <cellStyle name="Standard 257 2 3 5 2 2 2 2 3 4 2 2" xfId="48062"/>
    <cellStyle name="Standard 257 2 3 5 2 2 2 2 3 4 3" xfId="34826"/>
    <cellStyle name="Standard 257 2 3 5 2 2 2 2 3 5" xfId="14973"/>
    <cellStyle name="Standard 257 2 3 5 2 2 2 2 3 5 2" xfId="41445"/>
    <cellStyle name="Standard 257 2 3 5 2 2 2 2 3 6" xfId="28946"/>
    <cellStyle name="Standard 257 2 3 5 2 2 2 2 4" xfId="3210"/>
    <cellStyle name="Standard 257 2 3 5 2 2 2 2 4 2" xfId="12032"/>
    <cellStyle name="Standard 257 2 3 5 2 2 2 2 4 2 2" xfId="25268"/>
    <cellStyle name="Standard 257 2 3 5 2 2 2 2 4 2 2 2" xfId="51740"/>
    <cellStyle name="Standard 257 2 3 5 2 2 2 2 4 2 3" xfId="38504"/>
    <cellStyle name="Standard 257 2 3 5 2 2 2 2 4 3" xfId="18651"/>
    <cellStyle name="Standard 257 2 3 5 2 2 2 2 4 3 2" xfId="45123"/>
    <cellStyle name="Standard 257 2 3 5 2 2 2 2 4 4" xfId="29682"/>
    <cellStyle name="Standard 257 2 3 5 2 2 2 2 5" xfId="5415"/>
    <cellStyle name="Standard 257 2 3 5 2 2 2 2 5 2" xfId="9825"/>
    <cellStyle name="Standard 257 2 3 5 2 2 2 2 5 2 2" xfId="23061"/>
    <cellStyle name="Standard 257 2 3 5 2 2 2 2 5 2 2 2" xfId="49533"/>
    <cellStyle name="Standard 257 2 3 5 2 2 2 2 5 2 3" xfId="36297"/>
    <cellStyle name="Standard 257 2 3 5 2 2 2 2 5 3" xfId="16444"/>
    <cellStyle name="Standard 257 2 3 5 2 2 2 2 5 3 2" xfId="42916"/>
    <cellStyle name="Standard 257 2 3 5 2 2 2 2 5 4" xfId="31887"/>
    <cellStyle name="Standard 257 2 3 5 2 2 2 2 6" xfId="7620"/>
    <cellStyle name="Standard 257 2 3 5 2 2 2 2 6 2" xfId="20856"/>
    <cellStyle name="Standard 257 2 3 5 2 2 2 2 6 2 2" xfId="47328"/>
    <cellStyle name="Standard 257 2 3 5 2 2 2 2 6 3" xfId="34092"/>
    <cellStyle name="Standard 257 2 3 5 2 2 2 2 7" xfId="14239"/>
    <cellStyle name="Standard 257 2 3 5 2 2 2 2 7 2" xfId="40711"/>
    <cellStyle name="Standard 257 2 3 5 2 2 2 2 8" xfId="27475"/>
    <cellStyle name="Standard 257 2 3 5 2 2 2 3" xfId="1371"/>
    <cellStyle name="Standard 257 2 3 5 2 2 2 3 2" xfId="4314"/>
    <cellStyle name="Standard 257 2 3 5 2 2 2 3 2 2" xfId="13136"/>
    <cellStyle name="Standard 257 2 3 5 2 2 2 3 2 2 2" xfId="26372"/>
    <cellStyle name="Standard 257 2 3 5 2 2 2 3 2 2 2 2" xfId="52844"/>
    <cellStyle name="Standard 257 2 3 5 2 2 2 3 2 2 3" xfId="39608"/>
    <cellStyle name="Standard 257 2 3 5 2 2 2 3 2 3" xfId="19755"/>
    <cellStyle name="Standard 257 2 3 5 2 2 2 3 2 3 2" xfId="46227"/>
    <cellStyle name="Standard 257 2 3 5 2 2 2 3 2 4" xfId="30786"/>
    <cellStyle name="Standard 257 2 3 5 2 2 2 3 3" xfId="5785"/>
    <cellStyle name="Standard 257 2 3 5 2 2 2 3 3 2" xfId="10195"/>
    <cellStyle name="Standard 257 2 3 5 2 2 2 3 3 2 2" xfId="23431"/>
    <cellStyle name="Standard 257 2 3 5 2 2 2 3 3 2 2 2" xfId="49903"/>
    <cellStyle name="Standard 257 2 3 5 2 2 2 3 3 2 3" xfId="36667"/>
    <cellStyle name="Standard 257 2 3 5 2 2 2 3 3 3" xfId="16814"/>
    <cellStyle name="Standard 257 2 3 5 2 2 2 3 3 3 2" xfId="43286"/>
    <cellStyle name="Standard 257 2 3 5 2 2 2 3 3 4" xfId="32257"/>
    <cellStyle name="Standard 257 2 3 5 2 2 2 3 4" xfId="8724"/>
    <cellStyle name="Standard 257 2 3 5 2 2 2 3 4 2" xfId="21960"/>
    <cellStyle name="Standard 257 2 3 5 2 2 2 3 4 2 2" xfId="48432"/>
    <cellStyle name="Standard 257 2 3 5 2 2 2 3 4 3" xfId="35196"/>
    <cellStyle name="Standard 257 2 3 5 2 2 2 3 5" xfId="15343"/>
    <cellStyle name="Standard 257 2 3 5 2 2 2 3 5 2" xfId="41815"/>
    <cellStyle name="Standard 257 2 3 5 2 2 2 3 6" xfId="27845"/>
    <cellStyle name="Standard 257 2 3 5 2 2 2 4" xfId="2107"/>
    <cellStyle name="Standard 257 2 3 5 2 2 2 4 2" xfId="3578"/>
    <cellStyle name="Standard 257 2 3 5 2 2 2 4 2 2" xfId="12400"/>
    <cellStyle name="Standard 257 2 3 5 2 2 2 4 2 2 2" xfId="25636"/>
    <cellStyle name="Standard 257 2 3 5 2 2 2 4 2 2 2 2" xfId="52108"/>
    <cellStyle name="Standard 257 2 3 5 2 2 2 4 2 2 3" xfId="38872"/>
    <cellStyle name="Standard 257 2 3 5 2 2 2 4 2 3" xfId="19019"/>
    <cellStyle name="Standard 257 2 3 5 2 2 2 4 2 3 2" xfId="45491"/>
    <cellStyle name="Standard 257 2 3 5 2 2 2 4 2 4" xfId="30050"/>
    <cellStyle name="Standard 257 2 3 5 2 2 2 4 3" xfId="6520"/>
    <cellStyle name="Standard 257 2 3 5 2 2 2 4 3 2" xfId="10930"/>
    <cellStyle name="Standard 257 2 3 5 2 2 2 4 3 2 2" xfId="24166"/>
    <cellStyle name="Standard 257 2 3 5 2 2 2 4 3 2 2 2" xfId="50638"/>
    <cellStyle name="Standard 257 2 3 5 2 2 2 4 3 2 3" xfId="37402"/>
    <cellStyle name="Standard 257 2 3 5 2 2 2 4 3 3" xfId="17549"/>
    <cellStyle name="Standard 257 2 3 5 2 2 2 4 3 3 2" xfId="44021"/>
    <cellStyle name="Standard 257 2 3 5 2 2 2 4 3 4" xfId="32992"/>
    <cellStyle name="Standard 257 2 3 5 2 2 2 4 4" xfId="7988"/>
    <cellStyle name="Standard 257 2 3 5 2 2 2 4 4 2" xfId="21224"/>
    <cellStyle name="Standard 257 2 3 5 2 2 2 4 4 2 2" xfId="47696"/>
    <cellStyle name="Standard 257 2 3 5 2 2 2 4 4 3" xfId="34460"/>
    <cellStyle name="Standard 257 2 3 5 2 2 2 4 5" xfId="14607"/>
    <cellStyle name="Standard 257 2 3 5 2 2 2 4 5 2" xfId="41079"/>
    <cellStyle name="Standard 257 2 3 5 2 2 2 4 6" xfId="28580"/>
    <cellStyle name="Standard 257 2 3 5 2 2 2 5" xfId="2844"/>
    <cellStyle name="Standard 257 2 3 5 2 2 2 5 2" xfId="11666"/>
    <cellStyle name="Standard 257 2 3 5 2 2 2 5 2 2" xfId="24902"/>
    <cellStyle name="Standard 257 2 3 5 2 2 2 5 2 2 2" xfId="51374"/>
    <cellStyle name="Standard 257 2 3 5 2 2 2 5 2 3" xfId="38138"/>
    <cellStyle name="Standard 257 2 3 5 2 2 2 5 3" xfId="18285"/>
    <cellStyle name="Standard 257 2 3 5 2 2 2 5 3 2" xfId="44757"/>
    <cellStyle name="Standard 257 2 3 5 2 2 2 5 4" xfId="29316"/>
    <cellStyle name="Standard 257 2 3 5 2 2 2 6" xfId="5049"/>
    <cellStyle name="Standard 257 2 3 5 2 2 2 6 2" xfId="9459"/>
    <cellStyle name="Standard 257 2 3 5 2 2 2 6 2 2" xfId="22695"/>
    <cellStyle name="Standard 257 2 3 5 2 2 2 6 2 2 2" xfId="49167"/>
    <cellStyle name="Standard 257 2 3 5 2 2 2 6 2 3" xfId="35931"/>
    <cellStyle name="Standard 257 2 3 5 2 2 2 6 3" xfId="16078"/>
    <cellStyle name="Standard 257 2 3 5 2 2 2 6 3 2" xfId="42550"/>
    <cellStyle name="Standard 257 2 3 5 2 2 2 6 4" xfId="31521"/>
    <cellStyle name="Standard 257 2 3 5 2 2 2 7" xfId="7254"/>
    <cellStyle name="Standard 257 2 3 5 2 2 2 7 2" xfId="20490"/>
    <cellStyle name="Standard 257 2 3 5 2 2 2 7 2 2" xfId="46962"/>
    <cellStyle name="Standard 257 2 3 5 2 2 2 7 3" xfId="33726"/>
    <cellStyle name="Standard 257 2 3 5 2 2 2 8" xfId="13873"/>
    <cellStyle name="Standard 257 2 3 5 2 2 2 8 2" xfId="40345"/>
    <cellStyle name="Standard 257 2 3 5 2 2 2 9" xfId="27109"/>
    <cellStyle name="Standard 257 2 3 5 2 2 3" xfId="816"/>
    <cellStyle name="Standard 257 2 3 5 2 2 3 2" xfId="1566"/>
    <cellStyle name="Standard 257 2 3 5 2 2 3 2 2" xfId="4509"/>
    <cellStyle name="Standard 257 2 3 5 2 2 3 2 2 2" xfId="13331"/>
    <cellStyle name="Standard 257 2 3 5 2 2 3 2 2 2 2" xfId="26567"/>
    <cellStyle name="Standard 257 2 3 5 2 2 3 2 2 2 2 2" xfId="53039"/>
    <cellStyle name="Standard 257 2 3 5 2 2 3 2 2 2 3" xfId="39803"/>
    <cellStyle name="Standard 257 2 3 5 2 2 3 2 2 3" xfId="19950"/>
    <cellStyle name="Standard 257 2 3 5 2 2 3 2 2 3 2" xfId="46422"/>
    <cellStyle name="Standard 257 2 3 5 2 2 3 2 2 4" xfId="30981"/>
    <cellStyle name="Standard 257 2 3 5 2 2 3 2 3" xfId="5980"/>
    <cellStyle name="Standard 257 2 3 5 2 2 3 2 3 2" xfId="10390"/>
    <cellStyle name="Standard 257 2 3 5 2 2 3 2 3 2 2" xfId="23626"/>
    <cellStyle name="Standard 257 2 3 5 2 2 3 2 3 2 2 2" xfId="50098"/>
    <cellStyle name="Standard 257 2 3 5 2 2 3 2 3 2 3" xfId="36862"/>
    <cellStyle name="Standard 257 2 3 5 2 2 3 2 3 3" xfId="17009"/>
    <cellStyle name="Standard 257 2 3 5 2 2 3 2 3 3 2" xfId="43481"/>
    <cellStyle name="Standard 257 2 3 5 2 2 3 2 3 4" xfId="32452"/>
    <cellStyle name="Standard 257 2 3 5 2 2 3 2 4" xfId="8919"/>
    <cellStyle name="Standard 257 2 3 5 2 2 3 2 4 2" xfId="22155"/>
    <cellStyle name="Standard 257 2 3 5 2 2 3 2 4 2 2" xfId="48627"/>
    <cellStyle name="Standard 257 2 3 5 2 2 3 2 4 3" xfId="35391"/>
    <cellStyle name="Standard 257 2 3 5 2 2 3 2 5" xfId="15538"/>
    <cellStyle name="Standard 257 2 3 5 2 2 3 2 5 2" xfId="42010"/>
    <cellStyle name="Standard 257 2 3 5 2 2 3 2 6" xfId="28040"/>
    <cellStyle name="Standard 257 2 3 5 2 2 3 3" xfId="2302"/>
    <cellStyle name="Standard 257 2 3 5 2 2 3 3 2" xfId="3773"/>
    <cellStyle name="Standard 257 2 3 5 2 2 3 3 2 2" xfId="12595"/>
    <cellStyle name="Standard 257 2 3 5 2 2 3 3 2 2 2" xfId="25831"/>
    <cellStyle name="Standard 257 2 3 5 2 2 3 3 2 2 2 2" xfId="52303"/>
    <cellStyle name="Standard 257 2 3 5 2 2 3 3 2 2 3" xfId="39067"/>
    <cellStyle name="Standard 257 2 3 5 2 2 3 3 2 3" xfId="19214"/>
    <cellStyle name="Standard 257 2 3 5 2 2 3 3 2 3 2" xfId="45686"/>
    <cellStyle name="Standard 257 2 3 5 2 2 3 3 2 4" xfId="30245"/>
    <cellStyle name="Standard 257 2 3 5 2 2 3 3 3" xfId="6715"/>
    <cellStyle name="Standard 257 2 3 5 2 2 3 3 3 2" xfId="11125"/>
    <cellStyle name="Standard 257 2 3 5 2 2 3 3 3 2 2" xfId="24361"/>
    <cellStyle name="Standard 257 2 3 5 2 2 3 3 3 2 2 2" xfId="50833"/>
    <cellStyle name="Standard 257 2 3 5 2 2 3 3 3 2 3" xfId="37597"/>
    <cellStyle name="Standard 257 2 3 5 2 2 3 3 3 3" xfId="17744"/>
    <cellStyle name="Standard 257 2 3 5 2 2 3 3 3 3 2" xfId="44216"/>
    <cellStyle name="Standard 257 2 3 5 2 2 3 3 3 4" xfId="33187"/>
    <cellStyle name="Standard 257 2 3 5 2 2 3 3 4" xfId="8183"/>
    <cellStyle name="Standard 257 2 3 5 2 2 3 3 4 2" xfId="21419"/>
    <cellStyle name="Standard 257 2 3 5 2 2 3 3 4 2 2" xfId="47891"/>
    <cellStyle name="Standard 257 2 3 5 2 2 3 3 4 3" xfId="34655"/>
    <cellStyle name="Standard 257 2 3 5 2 2 3 3 5" xfId="14802"/>
    <cellStyle name="Standard 257 2 3 5 2 2 3 3 5 2" xfId="41274"/>
    <cellStyle name="Standard 257 2 3 5 2 2 3 3 6" xfId="28775"/>
    <cellStyle name="Standard 257 2 3 5 2 2 3 4" xfId="3039"/>
    <cellStyle name="Standard 257 2 3 5 2 2 3 4 2" xfId="11861"/>
    <cellStyle name="Standard 257 2 3 5 2 2 3 4 2 2" xfId="25097"/>
    <cellStyle name="Standard 257 2 3 5 2 2 3 4 2 2 2" xfId="51569"/>
    <cellStyle name="Standard 257 2 3 5 2 2 3 4 2 3" xfId="38333"/>
    <cellStyle name="Standard 257 2 3 5 2 2 3 4 3" xfId="18480"/>
    <cellStyle name="Standard 257 2 3 5 2 2 3 4 3 2" xfId="44952"/>
    <cellStyle name="Standard 257 2 3 5 2 2 3 4 4" xfId="29511"/>
    <cellStyle name="Standard 257 2 3 5 2 2 3 5" xfId="5244"/>
    <cellStyle name="Standard 257 2 3 5 2 2 3 5 2" xfId="9654"/>
    <cellStyle name="Standard 257 2 3 5 2 2 3 5 2 2" xfId="22890"/>
    <cellStyle name="Standard 257 2 3 5 2 2 3 5 2 2 2" xfId="49362"/>
    <cellStyle name="Standard 257 2 3 5 2 2 3 5 2 3" xfId="36126"/>
    <cellStyle name="Standard 257 2 3 5 2 2 3 5 3" xfId="16273"/>
    <cellStyle name="Standard 257 2 3 5 2 2 3 5 3 2" xfId="42745"/>
    <cellStyle name="Standard 257 2 3 5 2 2 3 5 4" xfId="31716"/>
    <cellStyle name="Standard 257 2 3 5 2 2 3 6" xfId="7449"/>
    <cellStyle name="Standard 257 2 3 5 2 2 3 6 2" xfId="20685"/>
    <cellStyle name="Standard 257 2 3 5 2 2 3 6 2 2" xfId="47157"/>
    <cellStyle name="Standard 257 2 3 5 2 2 3 6 3" xfId="33921"/>
    <cellStyle name="Standard 257 2 3 5 2 2 3 7" xfId="14068"/>
    <cellStyle name="Standard 257 2 3 5 2 2 3 7 2" xfId="40540"/>
    <cellStyle name="Standard 257 2 3 5 2 2 3 8" xfId="27304"/>
    <cellStyle name="Standard 257 2 3 5 2 2 4" xfId="1200"/>
    <cellStyle name="Standard 257 2 3 5 2 2 4 2" xfId="4143"/>
    <cellStyle name="Standard 257 2 3 5 2 2 4 2 2" xfId="12965"/>
    <cellStyle name="Standard 257 2 3 5 2 2 4 2 2 2" xfId="26201"/>
    <cellStyle name="Standard 257 2 3 5 2 2 4 2 2 2 2" xfId="52673"/>
    <cellStyle name="Standard 257 2 3 5 2 2 4 2 2 3" xfId="39437"/>
    <cellStyle name="Standard 257 2 3 5 2 2 4 2 3" xfId="19584"/>
    <cellStyle name="Standard 257 2 3 5 2 2 4 2 3 2" xfId="46056"/>
    <cellStyle name="Standard 257 2 3 5 2 2 4 2 4" xfId="30615"/>
    <cellStyle name="Standard 257 2 3 5 2 2 4 3" xfId="5614"/>
    <cellStyle name="Standard 257 2 3 5 2 2 4 3 2" xfId="10024"/>
    <cellStyle name="Standard 257 2 3 5 2 2 4 3 2 2" xfId="23260"/>
    <cellStyle name="Standard 257 2 3 5 2 2 4 3 2 2 2" xfId="49732"/>
    <cellStyle name="Standard 257 2 3 5 2 2 4 3 2 3" xfId="36496"/>
    <cellStyle name="Standard 257 2 3 5 2 2 4 3 3" xfId="16643"/>
    <cellStyle name="Standard 257 2 3 5 2 2 4 3 3 2" xfId="43115"/>
    <cellStyle name="Standard 257 2 3 5 2 2 4 3 4" xfId="32086"/>
    <cellStyle name="Standard 257 2 3 5 2 2 4 4" xfId="8553"/>
    <cellStyle name="Standard 257 2 3 5 2 2 4 4 2" xfId="21789"/>
    <cellStyle name="Standard 257 2 3 5 2 2 4 4 2 2" xfId="48261"/>
    <cellStyle name="Standard 257 2 3 5 2 2 4 4 3" xfId="35025"/>
    <cellStyle name="Standard 257 2 3 5 2 2 4 5" xfId="15172"/>
    <cellStyle name="Standard 257 2 3 5 2 2 4 5 2" xfId="41644"/>
    <cellStyle name="Standard 257 2 3 5 2 2 4 6" xfId="27674"/>
    <cellStyle name="Standard 257 2 3 5 2 2 5" xfId="1936"/>
    <cellStyle name="Standard 257 2 3 5 2 2 5 2" xfId="3407"/>
    <cellStyle name="Standard 257 2 3 5 2 2 5 2 2" xfId="12229"/>
    <cellStyle name="Standard 257 2 3 5 2 2 5 2 2 2" xfId="25465"/>
    <cellStyle name="Standard 257 2 3 5 2 2 5 2 2 2 2" xfId="51937"/>
    <cellStyle name="Standard 257 2 3 5 2 2 5 2 2 3" xfId="38701"/>
    <cellStyle name="Standard 257 2 3 5 2 2 5 2 3" xfId="18848"/>
    <cellStyle name="Standard 257 2 3 5 2 2 5 2 3 2" xfId="45320"/>
    <cellStyle name="Standard 257 2 3 5 2 2 5 2 4" xfId="29879"/>
    <cellStyle name="Standard 257 2 3 5 2 2 5 3" xfId="6349"/>
    <cellStyle name="Standard 257 2 3 5 2 2 5 3 2" xfId="10759"/>
    <cellStyle name="Standard 257 2 3 5 2 2 5 3 2 2" xfId="23995"/>
    <cellStyle name="Standard 257 2 3 5 2 2 5 3 2 2 2" xfId="50467"/>
    <cellStyle name="Standard 257 2 3 5 2 2 5 3 2 3" xfId="37231"/>
    <cellStyle name="Standard 257 2 3 5 2 2 5 3 3" xfId="17378"/>
    <cellStyle name="Standard 257 2 3 5 2 2 5 3 3 2" xfId="43850"/>
    <cellStyle name="Standard 257 2 3 5 2 2 5 3 4" xfId="32821"/>
    <cellStyle name="Standard 257 2 3 5 2 2 5 4" xfId="7817"/>
    <cellStyle name="Standard 257 2 3 5 2 2 5 4 2" xfId="21053"/>
    <cellStyle name="Standard 257 2 3 5 2 2 5 4 2 2" xfId="47525"/>
    <cellStyle name="Standard 257 2 3 5 2 2 5 4 3" xfId="34289"/>
    <cellStyle name="Standard 257 2 3 5 2 2 5 5" xfId="14436"/>
    <cellStyle name="Standard 257 2 3 5 2 2 5 5 2" xfId="40908"/>
    <cellStyle name="Standard 257 2 3 5 2 2 5 6" xfId="28409"/>
    <cellStyle name="Standard 257 2 3 5 2 2 6" xfId="2673"/>
    <cellStyle name="Standard 257 2 3 5 2 2 6 2" xfId="11495"/>
    <cellStyle name="Standard 257 2 3 5 2 2 6 2 2" xfId="24731"/>
    <cellStyle name="Standard 257 2 3 5 2 2 6 2 2 2" xfId="51203"/>
    <cellStyle name="Standard 257 2 3 5 2 2 6 2 3" xfId="37967"/>
    <cellStyle name="Standard 257 2 3 5 2 2 6 3" xfId="18114"/>
    <cellStyle name="Standard 257 2 3 5 2 2 6 3 2" xfId="44586"/>
    <cellStyle name="Standard 257 2 3 5 2 2 6 4" xfId="29145"/>
    <cellStyle name="Standard 257 2 3 5 2 2 7" xfId="4878"/>
    <cellStyle name="Standard 257 2 3 5 2 2 7 2" xfId="9288"/>
    <cellStyle name="Standard 257 2 3 5 2 2 7 2 2" xfId="22524"/>
    <cellStyle name="Standard 257 2 3 5 2 2 7 2 2 2" xfId="48996"/>
    <cellStyle name="Standard 257 2 3 5 2 2 7 2 3" xfId="35760"/>
    <cellStyle name="Standard 257 2 3 5 2 2 7 3" xfId="15907"/>
    <cellStyle name="Standard 257 2 3 5 2 2 7 3 2" xfId="42379"/>
    <cellStyle name="Standard 257 2 3 5 2 2 7 4" xfId="31350"/>
    <cellStyle name="Standard 257 2 3 5 2 2 8" xfId="7083"/>
    <cellStyle name="Standard 257 2 3 5 2 2 8 2" xfId="20319"/>
    <cellStyle name="Standard 257 2 3 5 2 2 8 2 2" xfId="46791"/>
    <cellStyle name="Standard 257 2 3 5 2 2 8 3" xfId="33555"/>
    <cellStyle name="Standard 257 2 3 5 2 2 9" xfId="13702"/>
    <cellStyle name="Standard 257 2 3 5 2 2 9 2" xfId="40174"/>
    <cellStyle name="Standard 257 2 3 5 2 3" xfId="518"/>
    <cellStyle name="Standard 257 2 3 5 2 3 2" xfId="907"/>
    <cellStyle name="Standard 257 2 3 5 2 3 2 2" xfId="1656"/>
    <cellStyle name="Standard 257 2 3 5 2 3 2 2 2" xfId="4599"/>
    <cellStyle name="Standard 257 2 3 5 2 3 2 2 2 2" xfId="13421"/>
    <cellStyle name="Standard 257 2 3 5 2 3 2 2 2 2 2" xfId="26657"/>
    <cellStyle name="Standard 257 2 3 5 2 3 2 2 2 2 2 2" xfId="53129"/>
    <cellStyle name="Standard 257 2 3 5 2 3 2 2 2 2 3" xfId="39893"/>
    <cellStyle name="Standard 257 2 3 5 2 3 2 2 2 3" xfId="20040"/>
    <cellStyle name="Standard 257 2 3 5 2 3 2 2 2 3 2" xfId="46512"/>
    <cellStyle name="Standard 257 2 3 5 2 3 2 2 2 4" xfId="31071"/>
    <cellStyle name="Standard 257 2 3 5 2 3 2 2 3" xfId="6070"/>
    <cellStyle name="Standard 257 2 3 5 2 3 2 2 3 2" xfId="10480"/>
    <cellStyle name="Standard 257 2 3 5 2 3 2 2 3 2 2" xfId="23716"/>
    <cellStyle name="Standard 257 2 3 5 2 3 2 2 3 2 2 2" xfId="50188"/>
    <cellStyle name="Standard 257 2 3 5 2 3 2 2 3 2 3" xfId="36952"/>
    <cellStyle name="Standard 257 2 3 5 2 3 2 2 3 3" xfId="17099"/>
    <cellStyle name="Standard 257 2 3 5 2 3 2 2 3 3 2" xfId="43571"/>
    <cellStyle name="Standard 257 2 3 5 2 3 2 2 3 4" xfId="32542"/>
    <cellStyle name="Standard 257 2 3 5 2 3 2 2 4" xfId="9009"/>
    <cellStyle name="Standard 257 2 3 5 2 3 2 2 4 2" xfId="22245"/>
    <cellStyle name="Standard 257 2 3 5 2 3 2 2 4 2 2" xfId="48717"/>
    <cellStyle name="Standard 257 2 3 5 2 3 2 2 4 3" xfId="35481"/>
    <cellStyle name="Standard 257 2 3 5 2 3 2 2 5" xfId="15628"/>
    <cellStyle name="Standard 257 2 3 5 2 3 2 2 5 2" xfId="42100"/>
    <cellStyle name="Standard 257 2 3 5 2 3 2 2 6" xfId="28130"/>
    <cellStyle name="Standard 257 2 3 5 2 3 2 3" xfId="2392"/>
    <cellStyle name="Standard 257 2 3 5 2 3 2 3 2" xfId="3863"/>
    <cellStyle name="Standard 257 2 3 5 2 3 2 3 2 2" xfId="12685"/>
    <cellStyle name="Standard 257 2 3 5 2 3 2 3 2 2 2" xfId="25921"/>
    <cellStyle name="Standard 257 2 3 5 2 3 2 3 2 2 2 2" xfId="52393"/>
    <cellStyle name="Standard 257 2 3 5 2 3 2 3 2 2 3" xfId="39157"/>
    <cellStyle name="Standard 257 2 3 5 2 3 2 3 2 3" xfId="19304"/>
    <cellStyle name="Standard 257 2 3 5 2 3 2 3 2 3 2" xfId="45776"/>
    <cellStyle name="Standard 257 2 3 5 2 3 2 3 2 4" xfId="30335"/>
    <cellStyle name="Standard 257 2 3 5 2 3 2 3 3" xfId="6805"/>
    <cellStyle name="Standard 257 2 3 5 2 3 2 3 3 2" xfId="11215"/>
    <cellStyle name="Standard 257 2 3 5 2 3 2 3 3 2 2" xfId="24451"/>
    <cellStyle name="Standard 257 2 3 5 2 3 2 3 3 2 2 2" xfId="50923"/>
    <cellStyle name="Standard 257 2 3 5 2 3 2 3 3 2 3" xfId="37687"/>
    <cellStyle name="Standard 257 2 3 5 2 3 2 3 3 3" xfId="17834"/>
    <cellStyle name="Standard 257 2 3 5 2 3 2 3 3 3 2" xfId="44306"/>
    <cellStyle name="Standard 257 2 3 5 2 3 2 3 3 4" xfId="33277"/>
    <cellStyle name="Standard 257 2 3 5 2 3 2 3 4" xfId="8273"/>
    <cellStyle name="Standard 257 2 3 5 2 3 2 3 4 2" xfId="21509"/>
    <cellStyle name="Standard 257 2 3 5 2 3 2 3 4 2 2" xfId="47981"/>
    <cellStyle name="Standard 257 2 3 5 2 3 2 3 4 3" xfId="34745"/>
    <cellStyle name="Standard 257 2 3 5 2 3 2 3 5" xfId="14892"/>
    <cellStyle name="Standard 257 2 3 5 2 3 2 3 5 2" xfId="41364"/>
    <cellStyle name="Standard 257 2 3 5 2 3 2 3 6" xfId="28865"/>
    <cellStyle name="Standard 257 2 3 5 2 3 2 4" xfId="3129"/>
    <cellStyle name="Standard 257 2 3 5 2 3 2 4 2" xfId="11951"/>
    <cellStyle name="Standard 257 2 3 5 2 3 2 4 2 2" xfId="25187"/>
    <cellStyle name="Standard 257 2 3 5 2 3 2 4 2 2 2" xfId="51659"/>
    <cellStyle name="Standard 257 2 3 5 2 3 2 4 2 3" xfId="38423"/>
    <cellStyle name="Standard 257 2 3 5 2 3 2 4 3" xfId="18570"/>
    <cellStyle name="Standard 257 2 3 5 2 3 2 4 3 2" xfId="45042"/>
    <cellStyle name="Standard 257 2 3 5 2 3 2 4 4" xfId="29601"/>
    <cellStyle name="Standard 257 2 3 5 2 3 2 5" xfId="5334"/>
    <cellStyle name="Standard 257 2 3 5 2 3 2 5 2" xfId="9744"/>
    <cellStyle name="Standard 257 2 3 5 2 3 2 5 2 2" xfId="22980"/>
    <cellStyle name="Standard 257 2 3 5 2 3 2 5 2 2 2" xfId="49452"/>
    <cellStyle name="Standard 257 2 3 5 2 3 2 5 2 3" xfId="36216"/>
    <cellStyle name="Standard 257 2 3 5 2 3 2 5 3" xfId="16363"/>
    <cellStyle name="Standard 257 2 3 5 2 3 2 5 3 2" xfId="42835"/>
    <cellStyle name="Standard 257 2 3 5 2 3 2 5 4" xfId="31806"/>
    <cellStyle name="Standard 257 2 3 5 2 3 2 6" xfId="7539"/>
    <cellStyle name="Standard 257 2 3 5 2 3 2 6 2" xfId="20775"/>
    <cellStyle name="Standard 257 2 3 5 2 3 2 6 2 2" xfId="47247"/>
    <cellStyle name="Standard 257 2 3 5 2 3 2 6 3" xfId="34011"/>
    <cellStyle name="Standard 257 2 3 5 2 3 2 7" xfId="14158"/>
    <cellStyle name="Standard 257 2 3 5 2 3 2 7 2" xfId="40630"/>
    <cellStyle name="Standard 257 2 3 5 2 3 2 8" xfId="27394"/>
    <cellStyle name="Standard 257 2 3 5 2 3 3" xfId="1290"/>
    <cellStyle name="Standard 257 2 3 5 2 3 3 2" xfId="4233"/>
    <cellStyle name="Standard 257 2 3 5 2 3 3 2 2" xfId="13055"/>
    <cellStyle name="Standard 257 2 3 5 2 3 3 2 2 2" xfId="26291"/>
    <cellStyle name="Standard 257 2 3 5 2 3 3 2 2 2 2" xfId="52763"/>
    <cellStyle name="Standard 257 2 3 5 2 3 3 2 2 3" xfId="39527"/>
    <cellStyle name="Standard 257 2 3 5 2 3 3 2 3" xfId="19674"/>
    <cellStyle name="Standard 257 2 3 5 2 3 3 2 3 2" xfId="46146"/>
    <cellStyle name="Standard 257 2 3 5 2 3 3 2 4" xfId="30705"/>
    <cellStyle name="Standard 257 2 3 5 2 3 3 3" xfId="5704"/>
    <cellStyle name="Standard 257 2 3 5 2 3 3 3 2" xfId="10114"/>
    <cellStyle name="Standard 257 2 3 5 2 3 3 3 2 2" xfId="23350"/>
    <cellStyle name="Standard 257 2 3 5 2 3 3 3 2 2 2" xfId="49822"/>
    <cellStyle name="Standard 257 2 3 5 2 3 3 3 2 3" xfId="36586"/>
    <cellStyle name="Standard 257 2 3 5 2 3 3 3 3" xfId="16733"/>
    <cellStyle name="Standard 257 2 3 5 2 3 3 3 3 2" xfId="43205"/>
    <cellStyle name="Standard 257 2 3 5 2 3 3 3 4" xfId="32176"/>
    <cellStyle name="Standard 257 2 3 5 2 3 3 4" xfId="8643"/>
    <cellStyle name="Standard 257 2 3 5 2 3 3 4 2" xfId="21879"/>
    <cellStyle name="Standard 257 2 3 5 2 3 3 4 2 2" xfId="48351"/>
    <cellStyle name="Standard 257 2 3 5 2 3 3 4 3" xfId="35115"/>
    <cellStyle name="Standard 257 2 3 5 2 3 3 5" xfId="15262"/>
    <cellStyle name="Standard 257 2 3 5 2 3 3 5 2" xfId="41734"/>
    <cellStyle name="Standard 257 2 3 5 2 3 3 6" xfId="27764"/>
    <cellStyle name="Standard 257 2 3 5 2 3 4" xfId="2026"/>
    <cellStyle name="Standard 257 2 3 5 2 3 4 2" xfId="3497"/>
    <cellStyle name="Standard 257 2 3 5 2 3 4 2 2" xfId="12319"/>
    <cellStyle name="Standard 257 2 3 5 2 3 4 2 2 2" xfId="25555"/>
    <cellStyle name="Standard 257 2 3 5 2 3 4 2 2 2 2" xfId="52027"/>
    <cellStyle name="Standard 257 2 3 5 2 3 4 2 2 3" xfId="38791"/>
    <cellStyle name="Standard 257 2 3 5 2 3 4 2 3" xfId="18938"/>
    <cellStyle name="Standard 257 2 3 5 2 3 4 2 3 2" xfId="45410"/>
    <cellStyle name="Standard 257 2 3 5 2 3 4 2 4" xfId="29969"/>
    <cellStyle name="Standard 257 2 3 5 2 3 4 3" xfId="6439"/>
    <cellStyle name="Standard 257 2 3 5 2 3 4 3 2" xfId="10849"/>
    <cellStyle name="Standard 257 2 3 5 2 3 4 3 2 2" xfId="24085"/>
    <cellStyle name="Standard 257 2 3 5 2 3 4 3 2 2 2" xfId="50557"/>
    <cellStyle name="Standard 257 2 3 5 2 3 4 3 2 3" xfId="37321"/>
    <cellStyle name="Standard 257 2 3 5 2 3 4 3 3" xfId="17468"/>
    <cellStyle name="Standard 257 2 3 5 2 3 4 3 3 2" xfId="43940"/>
    <cellStyle name="Standard 257 2 3 5 2 3 4 3 4" xfId="32911"/>
    <cellStyle name="Standard 257 2 3 5 2 3 4 4" xfId="7907"/>
    <cellStyle name="Standard 257 2 3 5 2 3 4 4 2" xfId="21143"/>
    <cellStyle name="Standard 257 2 3 5 2 3 4 4 2 2" xfId="47615"/>
    <cellStyle name="Standard 257 2 3 5 2 3 4 4 3" xfId="34379"/>
    <cellStyle name="Standard 257 2 3 5 2 3 4 5" xfId="14526"/>
    <cellStyle name="Standard 257 2 3 5 2 3 4 5 2" xfId="40998"/>
    <cellStyle name="Standard 257 2 3 5 2 3 4 6" xfId="28499"/>
    <cellStyle name="Standard 257 2 3 5 2 3 5" xfId="2763"/>
    <cellStyle name="Standard 257 2 3 5 2 3 5 2" xfId="11585"/>
    <cellStyle name="Standard 257 2 3 5 2 3 5 2 2" xfId="24821"/>
    <cellStyle name="Standard 257 2 3 5 2 3 5 2 2 2" xfId="51293"/>
    <cellStyle name="Standard 257 2 3 5 2 3 5 2 3" xfId="38057"/>
    <cellStyle name="Standard 257 2 3 5 2 3 5 3" xfId="18204"/>
    <cellStyle name="Standard 257 2 3 5 2 3 5 3 2" xfId="44676"/>
    <cellStyle name="Standard 257 2 3 5 2 3 5 4" xfId="29235"/>
    <cellStyle name="Standard 257 2 3 5 2 3 6" xfId="4968"/>
    <cellStyle name="Standard 257 2 3 5 2 3 6 2" xfId="9378"/>
    <cellStyle name="Standard 257 2 3 5 2 3 6 2 2" xfId="22614"/>
    <cellStyle name="Standard 257 2 3 5 2 3 6 2 2 2" xfId="49086"/>
    <cellStyle name="Standard 257 2 3 5 2 3 6 2 3" xfId="35850"/>
    <cellStyle name="Standard 257 2 3 5 2 3 6 3" xfId="15997"/>
    <cellStyle name="Standard 257 2 3 5 2 3 6 3 2" xfId="42469"/>
    <cellStyle name="Standard 257 2 3 5 2 3 6 4" xfId="31440"/>
    <cellStyle name="Standard 257 2 3 5 2 3 7" xfId="7173"/>
    <cellStyle name="Standard 257 2 3 5 2 3 7 2" xfId="20409"/>
    <cellStyle name="Standard 257 2 3 5 2 3 7 2 2" xfId="46881"/>
    <cellStyle name="Standard 257 2 3 5 2 3 7 3" xfId="33645"/>
    <cellStyle name="Standard 257 2 3 5 2 3 8" xfId="13792"/>
    <cellStyle name="Standard 257 2 3 5 2 3 8 2" xfId="40264"/>
    <cellStyle name="Standard 257 2 3 5 2 3 9" xfId="27028"/>
    <cellStyle name="Standard 257 2 3 5 2 4" xfId="735"/>
    <cellStyle name="Standard 257 2 3 5 2 4 2" xfId="1485"/>
    <cellStyle name="Standard 257 2 3 5 2 4 2 2" xfId="4428"/>
    <cellStyle name="Standard 257 2 3 5 2 4 2 2 2" xfId="13250"/>
    <cellStyle name="Standard 257 2 3 5 2 4 2 2 2 2" xfId="26486"/>
    <cellStyle name="Standard 257 2 3 5 2 4 2 2 2 2 2" xfId="52958"/>
    <cellStyle name="Standard 257 2 3 5 2 4 2 2 2 3" xfId="39722"/>
    <cellStyle name="Standard 257 2 3 5 2 4 2 2 3" xfId="19869"/>
    <cellStyle name="Standard 257 2 3 5 2 4 2 2 3 2" xfId="46341"/>
    <cellStyle name="Standard 257 2 3 5 2 4 2 2 4" xfId="30900"/>
    <cellStyle name="Standard 257 2 3 5 2 4 2 3" xfId="5899"/>
    <cellStyle name="Standard 257 2 3 5 2 4 2 3 2" xfId="10309"/>
    <cellStyle name="Standard 257 2 3 5 2 4 2 3 2 2" xfId="23545"/>
    <cellStyle name="Standard 257 2 3 5 2 4 2 3 2 2 2" xfId="50017"/>
    <cellStyle name="Standard 257 2 3 5 2 4 2 3 2 3" xfId="36781"/>
    <cellStyle name="Standard 257 2 3 5 2 4 2 3 3" xfId="16928"/>
    <cellStyle name="Standard 257 2 3 5 2 4 2 3 3 2" xfId="43400"/>
    <cellStyle name="Standard 257 2 3 5 2 4 2 3 4" xfId="32371"/>
    <cellStyle name="Standard 257 2 3 5 2 4 2 4" xfId="8838"/>
    <cellStyle name="Standard 257 2 3 5 2 4 2 4 2" xfId="22074"/>
    <cellStyle name="Standard 257 2 3 5 2 4 2 4 2 2" xfId="48546"/>
    <cellStyle name="Standard 257 2 3 5 2 4 2 4 3" xfId="35310"/>
    <cellStyle name="Standard 257 2 3 5 2 4 2 5" xfId="15457"/>
    <cellStyle name="Standard 257 2 3 5 2 4 2 5 2" xfId="41929"/>
    <cellStyle name="Standard 257 2 3 5 2 4 2 6" xfId="27959"/>
    <cellStyle name="Standard 257 2 3 5 2 4 3" xfId="2221"/>
    <cellStyle name="Standard 257 2 3 5 2 4 3 2" xfId="3692"/>
    <cellStyle name="Standard 257 2 3 5 2 4 3 2 2" xfId="12514"/>
    <cellStyle name="Standard 257 2 3 5 2 4 3 2 2 2" xfId="25750"/>
    <cellStyle name="Standard 257 2 3 5 2 4 3 2 2 2 2" xfId="52222"/>
    <cellStyle name="Standard 257 2 3 5 2 4 3 2 2 3" xfId="38986"/>
    <cellStyle name="Standard 257 2 3 5 2 4 3 2 3" xfId="19133"/>
    <cellStyle name="Standard 257 2 3 5 2 4 3 2 3 2" xfId="45605"/>
    <cellStyle name="Standard 257 2 3 5 2 4 3 2 4" xfId="30164"/>
    <cellStyle name="Standard 257 2 3 5 2 4 3 3" xfId="6634"/>
    <cellStyle name="Standard 257 2 3 5 2 4 3 3 2" xfId="11044"/>
    <cellStyle name="Standard 257 2 3 5 2 4 3 3 2 2" xfId="24280"/>
    <cellStyle name="Standard 257 2 3 5 2 4 3 3 2 2 2" xfId="50752"/>
    <cellStyle name="Standard 257 2 3 5 2 4 3 3 2 3" xfId="37516"/>
    <cellStyle name="Standard 257 2 3 5 2 4 3 3 3" xfId="17663"/>
    <cellStyle name="Standard 257 2 3 5 2 4 3 3 3 2" xfId="44135"/>
    <cellStyle name="Standard 257 2 3 5 2 4 3 3 4" xfId="33106"/>
    <cellStyle name="Standard 257 2 3 5 2 4 3 4" xfId="8102"/>
    <cellStyle name="Standard 257 2 3 5 2 4 3 4 2" xfId="21338"/>
    <cellStyle name="Standard 257 2 3 5 2 4 3 4 2 2" xfId="47810"/>
    <cellStyle name="Standard 257 2 3 5 2 4 3 4 3" xfId="34574"/>
    <cellStyle name="Standard 257 2 3 5 2 4 3 5" xfId="14721"/>
    <cellStyle name="Standard 257 2 3 5 2 4 3 5 2" xfId="41193"/>
    <cellStyle name="Standard 257 2 3 5 2 4 3 6" xfId="28694"/>
    <cellStyle name="Standard 257 2 3 5 2 4 4" xfId="2958"/>
    <cellStyle name="Standard 257 2 3 5 2 4 4 2" xfId="11780"/>
    <cellStyle name="Standard 257 2 3 5 2 4 4 2 2" xfId="25016"/>
    <cellStyle name="Standard 257 2 3 5 2 4 4 2 2 2" xfId="51488"/>
    <cellStyle name="Standard 257 2 3 5 2 4 4 2 3" xfId="38252"/>
    <cellStyle name="Standard 257 2 3 5 2 4 4 3" xfId="18399"/>
    <cellStyle name="Standard 257 2 3 5 2 4 4 3 2" xfId="44871"/>
    <cellStyle name="Standard 257 2 3 5 2 4 4 4" xfId="29430"/>
    <cellStyle name="Standard 257 2 3 5 2 4 5" xfId="5163"/>
    <cellStyle name="Standard 257 2 3 5 2 4 5 2" xfId="9573"/>
    <cellStyle name="Standard 257 2 3 5 2 4 5 2 2" xfId="22809"/>
    <cellStyle name="Standard 257 2 3 5 2 4 5 2 2 2" xfId="49281"/>
    <cellStyle name="Standard 257 2 3 5 2 4 5 2 3" xfId="36045"/>
    <cellStyle name="Standard 257 2 3 5 2 4 5 3" xfId="16192"/>
    <cellStyle name="Standard 257 2 3 5 2 4 5 3 2" xfId="42664"/>
    <cellStyle name="Standard 257 2 3 5 2 4 5 4" xfId="31635"/>
    <cellStyle name="Standard 257 2 3 5 2 4 6" xfId="7368"/>
    <cellStyle name="Standard 257 2 3 5 2 4 6 2" xfId="20604"/>
    <cellStyle name="Standard 257 2 3 5 2 4 6 2 2" xfId="47076"/>
    <cellStyle name="Standard 257 2 3 5 2 4 6 3" xfId="33840"/>
    <cellStyle name="Standard 257 2 3 5 2 4 7" xfId="13987"/>
    <cellStyle name="Standard 257 2 3 5 2 4 7 2" xfId="40459"/>
    <cellStyle name="Standard 257 2 3 5 2 4 8" xfId="27223"/>
    <cellStyle name="Standard 257 2 3 5 2 5" xfId="1119"/>
    <cellStyle name="Standard 257 2 3 5 2 5 2" xfId="4062"/>
    <cellStyle name="Standard 257 2 3 5 2 5 2 2" xfId="12884"/>
    <cellStyle name="Standard 257 2 3 5 2 5 2 2 2" xfId="26120"/>
    <cellStyle name="Standard 257 2 3 5 2 5 2 2 2 2" xfId="52592"/>
    <cellStyle name="Standard 257 2 3 5 2 5 2 2 3" xfId="39356"/>
    <cellStyle name="Standard 257 2 3 5 2 5 2 3" xfId="19503"/>
    <cellStyle name="Standard 257 2 3 5 2 5 2 3 2" xfId="45975"/>
    <cellStyle name="Standard 257 2 3 5 2 5 2 4" xfId="30534"/>
    <cellStyle name="Standard 257 2 3 5 2 5 3" xfId="5533"/>
    <cellStyle name="Standard 257 2 3 5 2 5 3 2" xfId="9943"/>
    <cellStyle name="Standard 257 2 3 5 2 5 3 2 2" xfId="23179"/>
    <cellStyle name="Standard 257 2 3 5 2 5 3 2 2 2" xfId="49651"/>
    <cellStyle name="Standard 257 2 3 5 2 5 3 2 3" xfId="36415"/>
    <cellStyle name="Standard 257 2 3 5 2 5 3 3" xfId="16562"/>
    <cellStyle name="Standard 257 2 3 5 2 5 3 3 2" xfId="43034"/>
    <cellStyle name="Standard 257 2 3 5 2 5 3 4" xfId="32005"/>
    <cellStyle name="Standard 257 2 3 5 2 5 4" xfId="8472"/>
    <cellStyle name="Standard 257 2 3 5 2 5 4 2" xfId="21708"/>
    <cellStyle name="Standard 257 2 3 5 2 5 4 2 2" xfId="48180"/>
    <cellStyle name="Standard 257 2 3 5 2 5 4 3" xfId="34944"/>
    <cellStyle name="Standard 257 2 3 5 2 5 5" xfId="15091"/>
    <cellStyle name="Standard 257 2 3 5 2 5 5 2" xfId="41563"/>
    <cellStyle name="Standard 257 2 3 5 2 5 6" xfId="27593"/>
    <cellStyle name="Standard 257 2 3 5 2 6" xfId="1855"/>
    <cellStyle name="Standard 257 2 3 5 2 6 2" xfId="3326"/>
    <cellStyle name="Standard 257 2 3 5 2 6 2 2" xfId="12148"/>
    <cellStyle name="Standard 257 2 3 5 2 6 2 2 2" xfId="25384"/>
    <cellStyle name="Standard 257 2 3 5 2 6 2 2 2 2" xfId="51856"/>
    <cellStyle name="Standard 257 2 3 5 2 6 2 2 3" xfId="38620"/>
    <cellStyle name="Standard 257 2 3 5 2 6 2 3" xfId="18767"/>
    <cellStyle name="Standard 257 2 3 5 2 6 2 3 2" xfId="45239"/>
    <cellStyle name="Standard 257 2 3 5 2 6 2 4" xfId="29798"/>
    <cellStyle name="Standard 257 2 3 5 2 6 3" xfId="6268"/>
    <cellStyle name="Standard 257 2 3 5 2 6 3 2" xfId="10678"/>
    <cellStyle name="Standard 257 2 3 5 2 6 3 2 2" xfId="23914"/>
    <cellStyle name="Standard 257 2 3 5 2 6 3 2 2 2" xfId="50386"/>
    <cellStyle name="Standard 257 2 3 5 2 6 3 2 3" xfId="37150"/>
    <cellStyle name="Standard 257 2 3 5 2 6 3 3" xfId="17297"/>
    <cellStyle name="Standard 257 2 3 5 2 6 3 3 2" xfId="43769"/>
    <cellStyle name="Standard 257 2 3 5 2 6 3 4" xfId="32740"/>
    <cellStyle name="Standard 257 2 3 5 2 6 4" xfId="7736"/>
    <cellStyle name="Standard 257 2 3 5 2 6 4 2" xfId="20972"/>
    <cellStyle name="Standard 257 2 3 5 2 6 4 2 2" xfId="47444"/>
    <cellStyle name="Standard 257 2 3 5 2 6 4 3" xfId="34208"/>
    <cellStyle name="Standard 257 2 3 5 2 6 5" xfId="14355"/>
    <cellStyle name="Standard 257 2 3 5 2 6 5 2" xfId="40827"/>
    <cellStyle name="Standard 257 2 3 5 2 6 6" xfId="28328"/>
    <cellStyle name="Standard 257 2 3 5 2 7" xfId="2592"/>
    <cellStyle name="Standard 257 2 3 5 2 7 2" xfId="11414"/>
    <cellStyle name="Standard 257 2 3 5 2 7 2 2" xfId="24650"/>
    <cellStyle name="Standard 257 2 3 5 2 7 2 2 2" xfId="51122"/>
    <cellStyle name="Standard 257 2 3 5 2 7 2 3" xfId="37886"/>
    <cellStyle name="Standard 257 2 3 5 2 7 3" xfId="18033"/>
    <cellStyle name="Standard 257 2 3 5 2 7 3 2" xfId="44505"/>
    <cellStyle name="Standard 257 2 3 5 2 7 4" xfId="29064"/>
    <cellStyle name="Standard 257 2 3 5 2 8" xfId="4797"/>
    <cellStyle name="Standard 257 2 3 5 2 8 2" xfId="9207"/>
    <cellStyle name="Standard 257 2 3 5 2 8 2 2" xfId="22443"/>
    <cellStyle name="Standard 257 2 3 5 2 8 2 2 2" xfId="48915"/>
    <cellStyle name="Standard 257 2 3 5 2 8 2 3" xfId="35679"/>
    <cellStyle name="Standard 257 2 3 5 2 8 3" xfId="15826"/>
    <cellStyle name="Standard 257 2 3 5 2 8 3 2" xfId="42298"/>
    <cellStyle name="Standard 257 2 3 5 2 8 4" xfId="31269"/>
    <cellStyle name="Standard 257 2 3 5 2 9" xfId="7002"/>
    <cellStyle name="Standard 257 2 3 5 2 9 2" xfId="20238"/>
    <cellStyle name="Standard 257 2 3 5 2 9 2 2" xfId="46710"/>
    <cellStyle name="Standard 257 2 3 5 2 9 3" xfId="33474"/>
    <cellStyle name="Standard 257 2 3 5 3" xfId="383"/>
    <cellStyle name="Standard 257 2 3 5 3 10" xfId="26898"/>
    <cellStyle name="Standard 257 2 3 5 3 2" xfId="559"/>
    <cellStyle name="Standard 257 2 3 5 3 2 2" xfId="948"/>
    <cellStyle name="Standard 257 2 3 5 3 2 2 2" xfId="1697"/>
    <cellStyle name="Standard 257 2 3 5 3 2 2 2 2" xfId="4640"/>
    <cellStyle name="Standard 257 2 3 5 3 2 2 2 2 2" xfId="13462"/>
    <cellStyle name="Standard 257 2 3 5 3 2 2 2 2 2 2" xfId="26698"/>
    <cellStyle name="Standard 257 2 3 5 3 2 2 2 2 2 2 2" xfId="53170"/>
    <cellStyle name="Standard 257 2 3 5 3 2 2 2 2 2 3" xfId="39934"/>
    <cellStyle name="Standard 257 2 3 5 3 2 2 2 2 3" xfId="20081"/>
    <cellStyle name="Standard 257 2 3 5 3 2 2 2 2 3 2" xfId="46553"/>
    <cellStyle name="Standard 257 2 3 5 3 2 2 2 2 4" xfId="31112"/>
    <cellStyle name="Standard 257 2 3 5 3 2 2 2 3" xfId="6111"/>
    <cellStyle name="Standard 257 2 3 5 3 2 2 2 3 2" xfId="10521"/>
    <cellStyle name="Standard 257 2 3 5 3 2 2 2 3 2 2" xfId="23757"/>
    <cellStyle name="Standard 257 2 3 5 3 2 2 2 3 2 2 2" xfId="50229"/>
    <cellStyle name="Standard 257 2 3 5 3 2 2 2 3 2 3" xfId="36993"/>
    <cellStyle name="Standard 257 2 3 5 3 2 2 2 3 3" xfId="17140"/>
    <cellStyle name="Standard 257 2 3 5 3 2 2 2 3 3 2" xfId="43612"/>
    <cellStyle name="Standard 257 2 3 5 3 2 2 2 3 4" xfId="32583"/>
    <cellStyle name="Standard 257 2 3 5 3 2 2 2 4" xfId="9050"/>
    <cellStyle name="Standard 257 2 3 5 3 2 2 2 4 2" xfId="22286"/>
    <cellStyle name="Standard 257 2 3 5 3 2 2 2 4 2 2" xfId="48758"/>
    <cellStyle name="Standard 257 2 3 5 3 2 2 2 4 3" xfId="35522"/>
    <cellStyle name="Standard 257 2 3 5 3 2 2 2 5" xfId="15669"/>
    <cellStyle name="Standard 257 2 3 5 3 2 2 2 5 2" xfId="42141"/>
    <cellStyle name="Standard 257 2 3 5 3 2 2 2 6" xfId="28171"/>
    <cellStyle name="Standard 257 2 3 5 3 2 2 3" xfId="2433"/>
    <cellStyle name="Standard 257 2 3 5 3 2 2 3 2" xfId="3904"/>
    <cellStyle name="Standard 257 2 3 5 3 2 2 3 2 2" xfId="12726"/>
    <cellStyle name="Standard 257 2 3 5 3 2 2 3 2 2 2" xfId="25962"/>
    <cellStyle name="Standard 257 2 3 5 3 2 2 3 2 2 2 2" xfId="52434"/>
    <cellStyle name="Standard 257 2 3 5 3 2 2 3 2 2 3" xfId="39198"/>
    <cellStyle name="Standard 257 2 3 5 3 2 2 3 2 3" xfId="19345"/>
    <cellStyle name="Standard 257 2 3 5 3 2 2 3 2 3 2" xfId="45817"/>
    <cellStyle name="Standard 257 2 3 5 3 2 2 3 2 4" xfId="30376"/>
    <cellStyle name="Standard 257 2 3 5 3 2 2 3 3" xfId="6846"/>
    <cellStyle name="Standard 257 2 3 5 3 2 2 3 3 2" xfId="11256"/>
    <cellStyle name="Standard 257 2 3 5 3 2 2 3 3 2 2" xfId="24492"/>
    <cellStyle name="Standard 257 2 3 5 3 2 2 3 3 2 2 2" xfId="50964"/>
    <cellStyle name="Standard 257 2 3 5 3 2 2 3 3 2 3" xfId="37728"/>
    <cellStyle name="Standard 257 2 3 5 3 2 2 3 3 3" xfId="17875"/>
    <cellStyle name="Standard 257 2 3 5 3 2 2 3 3 3 2" xfId="44347"/>
    <cellStyle name="Standard 257 2 3 5 3 2 2 3 3 4" xfId="33318"/>
    <cellStyle name="Standard 257 2 3 5 3 2 2 3 4" xfId="8314"/>
    <cellStyle name="Standard 257 2 3 5 3 2 2 3 4 2" xfId="21550"/>
    <cellStyle name="Standard 257 2 3 5 3 2 2 3 4 2 2" xfId="48022"/>
    <cellStyle name="Standard 257 2 3 5 3 2 2 3 4 3" xfId="34786"/>
    <cellStyle name="Standard 257 2 3 5 3 2 2 3 5" xfId="14933"/>
    <cellStyle name="Standard 257 2 3 5 3 2 2 3 5 2" xfId="41405"/>
    <cellStyle name="Standard 257 2 3 5 3 2 2 3 6" xfId="28906"/>
    <cellStyle name="Standard 257 2 3 5 3 2 2 4" xfId="3170"/>
    <cellStyle name="Standard 257 2 3 5 3 2 2 4 2" xfId="11992"/>
    <cellStyle name="Standard 257 2 3 5 3 2 2 4 2 2" xfId="25228"/>
    <cellStyle name="Standard 257 2 3 5 3 2 2 4 2 2 2" xfId="51700"/>
    <cellStyle name="Standard 257 2 3 5 3 2 2 4 2 3" xfId="38464"/>
    <cellStyle name="Standard 257 2 3 5 3 2 2 4 3" xfId="18611"/>
    <cellStyle name="Standard 257 2 3 5 3 2 2 4 3 2" xfId="45083"/>
    <cellStyle name="Standard 257 2 3 5 3 2 2 4 4" xfId="29642"/>
    <cellStyle name="Standard 257 2 3 5 3 2 2 5" xfId="5375"/>
    <cellStyle name="Standard 257 2 3 5 3 2 2 5 2" xfId="9785"/>
    <cellStyle name="Standard 257 2 3 5 3 2 2 5 2 2" xfId="23021"/>
    <cellStyle name="Standard 257 2 3 5 3 2 2 5 2 2 2" xfId="49493"/>
    <cellStyle name="Standard 257 2 3 5 3 2 2 5 2 3" xfId="36257"/>
    <cellStyle name="Standard 257 2 3 5 3 2 2 5 3" xfId="16404"/>
    <cellStyle name="Standard 257 2 3 5 3 2 2 5 3 2" xfId="42876"/>
    <cellStyle name="Standard 257 2 3 5 3 2 2 5 4" xfId="31847"/>
    <cellStyle name="Standard 257 2 3 5 3 2 2 6" xfId="7580"/>
    <cellStyle name="Standard 257 2 3 5 3 2 2 6 2" xfId="20816"/>
    <cellStyle name="Standard 257 2 3 5 3 2 2 6 2 2" xfId="47288"/>
    <cellStyle name="Standard 257 2 3 5 3 2 2 6 3" xfId="34052"/>
    <cellStyle name="Standard 257 2 3 5 3 2 2 7" xfId="14199"/>
    <cellStyle name="Standard 257 2 3 5 3 2 2 7 2" xfId="40671"/>
    <cellStyle name="Standard 257 2 3 5 3 2 2 8" xfId="27435"/>
    <cellStyle name="Standard 257 2 3 5 3 2 3" xfId="1331"/>
    <cellStyle name="Standard 257 2 3 5 3 2 3 2" xfId="4274"/>
    <cellStyle name="Standard 257 2 3 5 3 2 3 2 2" xfId="13096"/>
    <cellStyle name="Standard 257 2 3 5 3 2 3 2 2 2" xfId="26332"/>
    <cellStyle name="Standard 257 2 3 5 3 2 3 2 2 2 2" xfId="52804"/>
    <cellStyle name="Standard 257 2 3 5 3 2 3 2 2 3" xfId="39568"/>
    <cellStyle name="Standard 257 2 3 5 3 2 3 2 3" xfId="19715"/>
    <cellStyle name="Standard 257 2 3 5 3 2 3 2 3 2" xfId="46187"/>
    <cellStyle name="Standard 257 2 3 5 3 2 3 2 4" xfId="30746"/>
    <cellStyle name="Standard 257 2 3 5 3 2 3 3" xfId="5745"/>
    <cellStyle name="Standard 257 2 3 5 3 2 3 3 2" xfId="10155"/>
    <cellStyle name="Standard 257 2 3 5 3 2 3 3 2 2" xfId="23391"/>
    <cellStyle name="Standard 257 2 3 5 3 2 3 3 2 2 2" xfId="49863"/>
    <cellStyle name="Standard 257 2 3 5 3 2 3 3 2 3" xfId="36627"/>
    <cellStyle name="Standard 257 2 3 5 3 2 3 3 3" xfId="16774"/>
    <cellStyle name="Standard 257 2 3 5 3 2 3 3 3 2" xfId="43246"/>
    <cellStyle name="Standard 257 2 3 5 3 2 3 3 4" xfId="32217"/>
    <cellStyle name="Standard 257 2 3 5 3 2 3 4" xfId="8684"/>
    <cellStyle name="Standard 257 2 3 5 3 2 3 4 2" xfId="21920"/>
    <cellStyle name="Standard 257 2 3 5 3 2 3 4 2 2" xfId="48392"/>
    <cellStyle name="Standard 257 2 3 5 3 2 3 4 3" xfId="35156"/>
    <cellStyle name="Standard 257 2 3 5 3 2 3 5" xfId="15303"/>
    <cellStyle name="Standard 257 2 3 5 3 2 3 5 2" xfId="41775"/>
    <cellStyle name="Standard 257 2 3 5 3 2 3 6" xfId="27805"/>
    <cellStyle name="Standard 257 2 3 5 3 2 4" xfId="2067"/>
    <cellStyle name="Standard 257 2 3 5 3 2 4 2" xfId="3538"/>
    <cellStyle name="Standard 257 2 3 5 3 2 4 2 2" xfId="12360"/>
    <cellStyle name="Standard 257 2 3 5 3 2 4 2 2 2" xfId="25596"/>
    <cellStyle name="Standard 257 2 3 5 3 2 4 2 2 2 2" xfId="52068"/>
    <cellStyle name="Standard 257 2 3 5 3 2 4 2 2 3" xfId="38832"/>
    <cellStyle name="Standard 257 2 3 5 3 2 4 2 3" xfId="18979"/>
    <cellStyle name="Standard 257 2 3 5 3 2 4 2 3 2" xfId="45451"/>
    <cellStyle name="Standard 257 2 3 5 3 2 4 2 4" xfId="30010"/>
    <cellStyle name="Standard 257 2 3 5 3 2 4 3" xfId="6480"/>
    <cellStyle name="Standard 257 2 3 5 3 2 4 3 2" xfId="10890"/>
    <cellStyle name="Standard 257 2 3 5 3 2 4 3 2 2" xfId="24126"/>
    <cellStyle name="Standard 257 2 3 5 3 2 4 3 2 2 2" xfId="50598"/>
    <cellStyle name="Standard 257 2 3 5 3 2 4 3 2 3" xfId="37362"/>
    <cellStyle name="Standard 257 2 3 5 3 2 4 3 3" xfId="17509"/>
    <cellStyle name="Standard 257 2 3 5 3 2 4 3 3 2" xfId="43981"/>
    <cellStyle name="Standard 257 2 3 5 3 2 4 3 4" xfId="32952"/>
    <cellStyle name="Standard 257 2 3 5 3 2 4 4" xfId="7948"/>
    <cellStyle name="Standard 257 2 3 5 3 2 4 4 2" xfId="21184"/>
    <cellStyle name="Standard 257 2 3 5 3 2 4 4 2 2" xfId="47656"/>
    <cellStyle name="Standard 257 2 3 5 3 2 4 4 3" xfId="34420"/>
    <cellStyle name="Standard 257 2 3 5 3 2 4 5" xfId="14567"/>
    <cellStyle name="Standard 257 2 3 5 3 2 4 5 2" xfId="41039"/>
    <cellStyle name="Standard 257 2 3 5 3 2 4 6" xfId="28540"/>
    <cellStyle name="Standard 257 2 3 5 3 2 5" xfId="2804"/>
    <cellStyle name="Standard 257 2 3 5 3 2 5 2" xfId="11626"/>
    <cellStyle name="Standard 257 2 3 5 3 2 5 2 2" xfId="24862"/>
    <cellStyle name="Standard 257 2 3 5 3 2 5 2 2 2" xfId="51334"/>
    <cellStyle name="Standard 257 2 3 5 3 2 5 2 3" xfId="38098"/>
    <cellStyle name="Standard 257 2 3 5 3 2 5 3" xfId="18245"/>
    <cellStyle name="Standard 257 2 3 5 3 2 5 3 2" xfId="44717"/>
    <cellStyle name="Standard 257 2 3 5 3 2 5 4" xfId="29276"/>
    <cellStyle name="Standard 257 2 3 5 3 2 6" xfId="5009"/>
    <cellStyle name="Standard 257 2 3 5 3 2 6 2" xfId="9419"/>
    <cellStyle name="Standard 257 2 3 5 3 2 6 2 2" xfId="22655"/>
    <cellStyle name="Standard 257 2 3 5 3 2 6 2 2 2" xfId="49127"/>
    <cellStyle name="Standard 257 2 3 5 3 2 6 2 3" xfId="35891"/>
    <cellStyle name="Standard 257 2 3 5 3 2 6 3" xfId="16038"/>
    <cellStyle name="Standard 257 2 3 5 3 2 6 3 2" xfId="42510"/>
    <cellStyle name="Standard 257 2 3 5 3 2 6 4" xfId="31481"/>
    <cellStyle name="Standard 257 2 3 5 3 2 7" xfId="7214"/>
    <cellStyle name="Standard 257 2 3 5 3 2 7 2" xfId="20450"/>
    <cellStyle name="Standard 257 2 3 5 3 2 7 2 2" xfId="46922"/>
    <cellStyle name="Standard 257 2 3 5 3 2 7 3" xfId="33686"/>
    <cellStyle name="Standard 257 2 3 5 3 2 8" xfId="13833"/>
    <cellStyle name="Standard 257 2 3 5 3 2 8 2" xfId="40305"/>
    <cellStyle name="Standard 257 2 3 5 3 2 9" xfId="27069"/>
    <cellStyle name="Standard 257 2 3 5 3 3" xfId="776"/>
    <cellStyle name="Standard 257 2 3 5 3 3 2" xfId="1526"/>
    <cellStyle name="Standard 257 2 3 5 3 3 2 2" xfId="4469"/>
    <cellStyle name="Standard 257 2 3 5 3 3 2 2 2" xfId="13291"/>
    <cellStyle name="Standard 257 2 3 5 3 3 2 2 2 2" xfId="26527"/>
    <cellStyle name="Standard 257 2 3 5 3 3 2 2 2 2 2" xfId="52999"/>
    <cellStyle name="Standard 257 2 3 5 3 3 2 2 2 3" xfId="39763"/>
    <cellStyle name="Standard 257 2 3 5 3 3 2 2 3" xfId="19910"/>
    <cellStyle name="Standard 257 2 3 5 3 3 2 2 3 2" xfId="46382"/>
    <cellStyle name="Standard 257 2 3 5 3 3 2 2 4" xfId="30941"/>
    <cellStyle name="Standard 257 2 3 5 3 3 2 3" xfId="5940"/>
    <cellStyle name="Standard 257 2 3 5 3 3 2 3 2" xfId="10350"/>
    <cellStyle name="Standard 257 2 3 5 3 3 2 3 2 2" xfId="23586"/>
    <cellStyle name="Standard 257 2 3 5 3 3 2 3 2 2 2" xfId="50058"/>
    <cellStyle name="Standard 257 2 3 5 3 3 2 3 2 3" xfId="36822"/>
    <cellStyle name="Standard 257 2 3 5 3 3 2 3 3" xfId="16969"/>
    <cellStyle name="Standard 257 2 3 5 3 3 2 3 3 2" xfId="43441"/>
    <cellStyle name="Standard 257 2 3 5 3 3 2 3 4" xfId="32412"/>
    <cellStyle name="Standard 257 2 3 5 3 3 2 4" xfId="8879"/>
    <cellStyle name="Standard 257 2 3 5 3 3 2 4 2" xfId="22115"/>
    <cellStyle name="Standard 257 2 3 5 3 3 2 4 2 2" xfId="48587"/>
    <cellStyle name="Standard 257 2 3 5 3 3 2 4 3" xfId="35351"/>
    <cellStyle name="Standard 257 2 3 5 3 3 2 5" xfId="15498"/>
    <cellStyle name="Standard 257 2 3 5 3 3 2 5 2" xfId="41970"/>
    <cellStyle name="Standard 257 2 3 5 3 3 2 6" xfId="28000"/>
    <cellStyle name="Standard 257 2 3 5 3 3 3" xfId="2262"/>
    <cellStyle name="Standard 257 2 3 5 3 3 3 2" xfId="3733"/>
    <cellStyle name="Standard 257 2 3 5 3 3 3 2 2" xfId="12555"/>
    <cellStyle name="Standard 257 2 3 5 3 3 3 2 2 2" xfId="25791"/>
    <cellStyle name="Standard 257 2 3 5 3 3 3 2 2 2 2" xfId="52263"/>
    <cellStyle name="Standard 257 2 3 5 3 3 3 2 2 3" xfId="39027"/>
    <cellStyle name="Standard 257 2 3 5 3 3 3 2 3" xfId="19174"/>
    <cellStyle name="Standard 257 2 3 5 3 3 3 2 3 2" xfId="45646"/>
    <cellStyle name="Standard 257 2 3 5 3 3 3 2 4" xfId="30205"/>
    <cellStyle name="Standard 257 2 3 5 3 3 3 3" xfId="6675"/>
    <cellStyle name="Standard 257 2 3 5 3 3 3 3 2" xfId="11085"/>
    <cellStyle name="Standard 257 2 3 5 3 3 3 3 2 2" xfId="24321"/>
    <cellStyle name="Standard 257 2 3 5 3 3 3 3 2 2 2" xfId="50793"/>
    <cellStyle name="Standard 257 2 3 5 3 3 3 3 2 3" xfId="37557"/>
    <cellStyle name="Standard 257 2 3 5 3 3 3 3 3" xfId="17704"/>
    <cellStyle name="Standard 257 2 3 5 3 3 3 3 3 2" xfId="44176"/>
    <cellStyle name="Standard 257 2 3 5 3 3 3 3 4" xfId="33147"/>
    <cellStyle name="Standard 257 2 3 5 3 3 3 4" xfId="8143"/>
    <cellStyle name="Standard 257 2 3 5 3 3 3 4 2" xfId="21379"/>
    <cellStyle name="Standard 257 2 3 5 3 3 3 4 2 2" xfId="47851"/>
    <cellStyle name="Standard 257 2 3 5 3 3 3 4 3" xfId="34615"/>
    <cellStyle name="Standard 257 2 3 5 3 3 3 5" xfId="14762"/>
    <cellStyle name="Standard 257 2 3 5 3 3 3 5 2" xfId="41234"/>
    <cellStyle name="Standard 257 2 3 5 3 3 3 6" xfId="28735"/>
    <cellStyle name="Standard 257 2 3 5 3 3 4" xfId="2999"/>
    <cellStyle name="Standard 257 2 3 5 3 3 4 2" xfId="11821"/>
    <cellStyle name="Standard 257 2 3 5 3 3 4 2 2" xfId="25057"/>
    <cellStyle name="Standard 257 2 3 5 3 3 4 2 2 2" xfId="51529"/>
    <cellStyle name="Standard 257 2 3 5 3 3 4 2 3" xfId="38293"/>
    <cellStyle name="Standard 257 2 3 5 3 3 4 3" xfId="18440"/>
    <cellStyle name="Standard 257 2 3 5 3 3 4 3 2" xfId="44912"/>
    <cellStyle name="Standard 257 2 3 5 3 3 4 4" xfId="29471"/>
    <cellStyle name="Standard 257 2 3 5 3 3 5" xfId="5204"/>
    <cellStyle name="Standard 257 2 3 5 3 3 5 2" xfId="9614"/>
    <cellStyle name="Standard 257 2 3 5 3 3 5 2 2" xfId="22850"/>
    <cellStyle name="Standard 257 2 3 5 3 3 5 2 2 2" xfId="49322"/>
    <cellStyle name="Standard 257 2 3 5 3 3 5 2 3" xfId="36086"/>
    <cellStyle name="Standard 257 2 3 5 3 3 5 3" xfId="16233"/>
    <cellStyle name="Standard 257 2 3 5 3 3 5 3 2" xfId="42705"/>
    <cellStyle name="Standard 257 2 3 5 3 3 5 4" xfId="31676"/>
    <cellStyle name="Standard 257 2 3 5 3 3 6" xfId="7409"/>
    <cellStyle name="Standard 257 2 3 5 3 3 6 2" xfId="20645"/>
    <cellStyle name="Standard 257 2 3 5 3 3 6 2 2" xfId="47117"/>
    <cellStyle name="Standard 257 2 3 5 3 3 6 3" xfId="33881"/>
    <cellStyle name="Standard 257 2 3 5 3 3 7" xfId="14028"/>
    <cellStyle name="Standard 257 2 3 5 3 3 7 2" xfId="40500"/>
    <cellStyle name="Standard 257 2 3 5 3 3 8" xfId="27264"/>
    <cellStyle name="Standard 257 2 3 5 3 4" xfId="1160"/>
    <cellStyle name="Standard 257 2 3 5 3 4 2" xfId="4103"/>
    <cellStyle name="Standard 257 2 3 5 3 4 2 2" xfId="12925"/>
    <cellStyle name="Standard 257 2 3 5 3 4 2 2 2" xfId="26161"/>
    <cellStyle name="Standard 257 2 3 5 3 4 2 2 2 2" xfId="52633"/>
    <cellStyle name="Standard 257 2 3 5 3 4 2 2 3" xfId="39397"/>
    <cellStyle name="Standard 257 2 3 5 3 4 2 3" xfId="19544"/>
    <cellStyle name="Standard 257 2 3 5 3 4 2 3 2" xfId="46016"/>
    <cellStyle name="Standard 257 2 3 5 3 4 2 4" xfId="30575"/>
    <cellStyle name="Standard 257 2 3 5 3 4 3" xfId="5574"/>
    <cellStyle name="Standard 257 2 3 5 3 4 3 2" xfId="9984"/>
    <cellStyle name="Standard 257 2 3 5 3 4 3 2 2" xfId="23220"/>
    <cellStyle name="Standard 257 2 3 5 3 4 3 2 2 2" xfId="49692"/>
    <cellStyle name="Standard 257 2 3 5 3 4 3 2 3" xfId="36456"/>
    <cellStyle name="Standard 257 2 3 5 3 4 3 3" xfId="16603"/>
    <cellStyle name="Standard 257 2 3 5 3 4 3 3 2" xfId="43075"/>
    <cellStyle name="Standard 257 2 3 5 3 4 3 4" xfId="32046"/>
    <cellStyle name="Standard 257 2 3 5 3 4 4" xfId="8513"/>
    <cellStyle name="Standard 257 2 3 5 3 4 4 2" xfId="21749"/>
    <cellStyle name="Standard 257 2 3 5 3 4 4 2 2" xfId="48221"/>
    <cellStyle name="Standard 257 2 3 5 3 4 4 3" xfId="34985"/>
    <cellStyle name="Standard 257 2 3 5 3 4 5" xfId="15132"/>
    <cellStyle name="Standard 257 2 3 5 3 4 5 2" xfId="41604"/>
    <cellStyle name="Standard 257 2 3 5 3 4 6" xfId="27634"/>
    <cellStyle name="Standard 257 2 3 5 3 5" xfId="1896"/>
    <cellStyle name="Standard 257 2 3 5 3 5 2" xfId="3367"/>
    <cellStyle name="Standard 257 2 3 5 3 5 2 2" xfId="12189"/>
    <cellStyle name="Standard 257 2 3 5 3 5 2 2 2" xfId="25425"/>
    <cellStyle name="Standard 257 2 3 5 3 5 2 2 2 2" xfId="51897"/>
    <cellStyle name="Standard 257 2 3 5 3 5 2 2 3" xfId="38661"/>
    <cellStyle name="Standard 257 2 3 5 3 5 2 3" xfId="18808"/>
    <cellStyle name="Standard 257 2 3 5 3 5 2 3 2" xfId="45280"/>
    <cellStyle name="Standard 257 2 3 5 3 5 2 4" xfId="29839"/>
    <cellStyle name="Standard 257 2 3 5 3 5 3" xfId="6309"/>
    <cellStyle name="Standard 257 2 3 5 3 5 3 2" xfId="10719"/>
    <cellStyle name="Standard 257 2 3 5 3 5 3 2 2" xfId="23955"/>
    <cellStyle name="Standard 257 2 3 5 3 5 3 2 2 2" xfId="50427"/>
    <cellStyle name="Standard 257 2 3 5 3 5 3 2 3" xfId="37191"/>
    <cellStyle name="Standard 257 2 3 5 3 5 3 3" xfId="17338"/>
    <cellStyle name="Standard 257 2 3 5 3 5 3 3 2" xfId="43810"/>
    <cellStyle name="Standard 257 2 3 5 3 5 3 4" xfId="32781"/>
    <cellStyle name="Standard 257 2 3 5 3 5 4" xfId="7777"/>
    <cellStyle name="Standard 257 2 3 5 3 5 4 2" xfId="21013"/>
    <cellStyle name="Standard 257 2 3 5 3 5 4 2 2" xfId="47485"/>
    <cellStyle name="Standard 257 2 3 5 3 5 4 3" xfId="34249"/>
    <cellStyle name="Standard 257 2 3 5 3 5 5" xfId="14396"/>
    <cellStyle name="Standard 257 2 3 5 3 5 5 2" xfId="40868"/>
    <cellStyle name="Standard 257 2 3 5 3 5 6" xfId="28369"/>
    <cellStyle name="Standard 257 2 3 5 3 6" xfId="2633"/>
    <cellStyle name="Standard 257 2 3 5 3 6 2" xfId="11455"/>
    <cellStyle name="Standard 257 2 3 5 3 6 2 2" xfId="24691"/>
    <cellStyle name="Standard 257 2 3 5 3 6 2 2 2" xfId="51163"/>
    <cellStyle name="Standard 257 2 3 5 3 6 2 3" xfId="37927"/>
    <cellStyle name="Standard 257 2 3 5 3 6 3" xfId="18074"/>
    <cellStyle name="Standard 257 2 3 5 3 6 3 2" xfId="44546"/>
    <cellStyle name="Standard 257 2 3 5 3 6 4" xfId="29105"/>
    <cellStyle name="Standard 257 2 3 5 3 7" xfId="4838"/>
    <cellStyle name="Standard 257 2 3 5 3 7 2" xfId="9248"/>
    <cellStyle name="Standard 257 2 3 5 3 7 2 2" xfId="22484"/>
    <cellStyle name="Standard 257 2 3 5 3 7 2 2 2" xfId="48956"/>
    <cellStyle name="Standard 257 2 3 5 3 7 2 3" xfId="35720"/>
    <cellStyle name="Standard 257 2 3 5 3 7 3" xfId="15867"/>
    <cellStyle name="Standard 257 2 3 5 3 7 3 2" xfId="42339"/>
    <cellStyle name="Standard 257 2 3 5 3 7 4" xfId="31310"/>
    <cellStyle name="Standard 257 2 3 5 3 8" xfId="7043"/>
    <cellStyle name="Standard 257 2 3 5 3 8 2" xfId="20279"/>
    <cellStyle name="Standard 257 2 3 5 3 8 2 2" xfId="46751"/>
    <cellStyle name="Standard 257 2 3 5 3 8 3" xfId="33515"/>
    <cellStyle name="Standard 257 2 3 5 3 9" xfId="13662"/>
    <cellStyle name="Standard 257 2 3 5 3 9 2" xfId="40134"/>
    <cellStyle name="Standard 257 2 3 5 4" xfId="476"/>
    <cellStyle name="Standard 257 2 3 5 4 2" xfId="866"/>
    <cellStyle name="Standard 257 2 3 5 4 2 2" xfId="1615"/>
    <cellStyle name="Standard 257 2 3 5 4 2 2 2" xfId="4558"/>
    <cellStyle name="Standard 257 2 3 5 4 2 2 2 2" xfId="13380"/>
    <cellStyle name="Standard 257 2 3 5 4 2 2 2 2 2" xfId="26616"/>
    <cellStyle name="Standard 257 2 3 5 4 2 2 2 2 2 2" xfId="53088"/>
    <cellStyle name="Standard 257 2 3 5 4 2 2 2 2 3" xfId="39852"/>
    <cellStyle name="Standard 257 2 3 5 4 2 2 2 3" xfId="19999"/>
    <cellStyle name="Standard 257 2 3 5 4 2 2 2 3 2" xfId="46471"/>
    <cellStyle name="Standard 257 2 3 5 4 2 2 2 4" xfId="31030"/>
    <cellStyle name="Standard 257 2 3 5 4 2 2 3" xfId="6029"/>
    <cellStyle name="Standard 257 2 3 5 4 2 2 3 2" xfId="10439"/>
    <cellStyle name="Standard 257 2 3 5 4 2 2 3 2 2" xfId="23675"/>
    <cellStyle name="Standard 257 2 3 5 4 2 2 3 2 2 2" xfId="50147"/>
    <cellStyle name="Standard 257 2 3 5 4 2 2 3 2 3" xfId="36911"/>
    <cellStyle name="Standard 257 2 3 5 4 2 2 3 3" xfId="17058"/>
    <cellStyle name="Standard 257 2 3 5 4 2 2 3 3 2" xfId="43530"/>
    <cellStyle name="Standard 257 2 3 5 4 2 2 3 4" xfId="32501"/>
    <cellStyle name="Standard 257 2 3 5 4 2 2 4" xfId="8968"/>
    <cellStyle name="Standard 257 2 3 5 4 2 2 4 2" xfId="22204"/>
    <cellStyle name="Standard 257 2 3 5 4 2 2 4 2 2" xfId="48676"/>
    <cellStyle name="Standard 257 2 3 5 4 2 2 4 3" xfId="35440"/>
    <cellStyle name="Standard 257 2 3 5 4 2 2 5" xfId="15587"/>
    <cellStyle name="Standard 257 2 3 5 4 2 2 5 2" xfId="42059"/>
    <cellStyle name="Standard 257 2 3 5 4 2 2 6" xfId="28089"/>
    <cellStyle name="Standard 257 2 3 5 4 2 3" xfId="2351"/>
    <cellStyle name="Standard 257 2 3 5 4 2 3 2" xfId="3822"/>
    <cellStyle name="Standard 257 2 3 5 4 2 3 2 2" xfId="12644"/>
    <cellStyle name="Standard 257 2 3 5 4 2 3 2 2 2" xfId="25880"/>
    <cellStyle name="Standard 257 2 3 5 4 2 3 2 2 2 2" xfId="52352"/>
    <cellStyle name="Standard 257 2 3 5 4 2 3 2 2 3" xfId="39116"/>
    <cellStyle name="Standard 257 2 3 5 4 2 3 2 3" xfId="19263"/>
    <cellStyle name="Standard 257 2 3 5 4 2 3 2 3 2" xfId="45735"/>
    <cellStyle name="Standard 257 2 3 5 4 2 3 2 4" xfId="30294"/>
    <cellStyle name="Standard 257 2 3 5 4 2 3 3" xfId="6764"/>
    <cellStyle name="Standard 257 2 3 5 4 2 3 3 2" xfId="11174"/>
    <cellStyle name="Standard 257 2 3 5 4 2 3 3 2 2" xfId="24410"/>
    <cellStyle name="Standard 257 2 3 5 4 2 3 3 2 2 2" xfId="50882"/>
    <cellStyle name="Standard 257 2 3 5 4 2 3 3 2 3" xfId="37646"/>
    <cellStyle name="Standard 257 2 3 5 4 2 3 3 3" xfId="17793"/>
    <cellStyle name="Standard 257 2 3 5 4 2 3 3 3 2" xfId="44265"/>
    <cellStyle name="Standard 257 2 3 5 4 2 3 3 4" xfId="33236"/>
    <cellStyle name="Standard 257 2 3 5 4 2 3 4" xfId="8232"/>
    <cellStyle name="Standard 257 2 3 5 4 2 3 4 2" xfId="21468"/>
    <cellStyle name="Standard 257 2 3 5 4 2 3 4 2 2" xfId="47940"/>
    <cellStyle name="Standard 257 2 3 5 4 2 3 4 3" xfId="34704"/>
    <cellStyle name="Standard 257 2 3 5 4 2 3 5" xfId="14851"/>
    <cellStyle name="Standard 257 2 3 5 4 2 3 5 2" xfId="41323"/>
    <cellStyle name="Standard 257 2 3 5 4 2 3 6" xfId="28824"/>
    <cellStyle name="Standard 257 2 3 5 4 2 4" xfId="3088"/>
    <cellStyle name="Standard 257 2 3 5 4 2 4 2" xfId="11910"/>
    <cellStyle name="Standard 257 2 3 5 4 2 4 2 2" xfId="25146"/>
    <cellStyle name="Standard 257 2 3 5 4 2 4 2 2 2" xfId="51618"/>
    <cellStyle name="Standard 257 2 3 5 4 2 4 2 3" xfId="38382"/>
    <cellStyle name="Standard 257 2 3 5 4 2 4 3" xfId="18529"/>
    <cellStyle name="Standard 257 2 3 5 4 2 4 3 2" xfId="45001"/>
    <cellStyle name="Standard 257 2 3 5 4 2 4 4" xfId="29560"/>
    <cellStyle name="Standard 257 2 3 5 4 2 5" xfId="5293"/>
    <cellStyle name="Standard 257 2 3 5 4 2 5 2" xfId="9703"/>
    <cellStyle name="Standard 257 2 3 5 4 2 5 2 2" xfId="22939"/>
    <cellStyle name="Standard 257 2 3 5 4 2 5 2 2 2" xfId="49411"/>
    <cellStyle name="Standard 257 2 3 5 4 2 5 2 3" xfId="36175"/>
    <cellStyle name="Standard 257 2 3 5 4 2 5 3" xfId="16322"/>
    <cellStyle name="Standard 257 2 3 5 4 2 5 3 2" xfId="42794"/>
    <cellStyle name="Standard 257 2 3 5 4 2 5 4" xfId="31765"/>
    <cellStyle name="Standard 257 2 3 5 4 2 6" xfId="7498"/>
    <cellStyle name="Standard 257 2 3 5 4 2 6 2" xfId="20734"/>
    <cellStyle name="Standard 257 2 3 5 4 2 6 2 2" xfId="47206"/>
    <cellStyle name="Standard 257 2 3 5 4 2 6 3" xfId="33970"/>
    <cellStyle name="Standard 257 2 3 5 4 2 7" xfId="14117"/>
    <cellStyle name="Standard 257 2 3 5 4 2 7 2" xfId="40589"/>
    <cellStyle name="Standard 257 2 3 5 4 2 8" xfId="27353"/>
    <cellStyle name="Standard 257 2 3 5 4 3" xfId="1249"/>
    <cellStyle name="Standard 257 2 3 5 4 3 2" xfId="4192"/>
    <cellStyle name="Standard 257 2 3 5 4 3 2 2" xfId="13014"/>
    <cellStyle name="Standard 257 2 3 5 4 3 2 2 2" xfId="26250"/>
    <cellStyle name="Standard 257 2 3 5 4 3 2 2 2 2" xfId="52722"/>
    <cellStyle name="Standard 257 2 3 5 4 3 2 2 3" xfId="39486"/>
    <cellStyle name="Standard 257 2 3 5 4 3 2 3" xfId="19633"/>
    <cellStyle name="Standard 257 2 3 5 4 3 2 3 2" xfId="46105"/>
    <cellStyle name="Standard 257 2 3 5 4 3 2 4" xfId="30664"/>
    <cellStyle name="Standard 257 2 3 5 4 3 3" xfId="5663"/>
    <cellStyle name="Standard 257 2 3 5 4 3 3 2" xfId="10073"/>
    <cellStyle name="Standard 257 2 3 5 4 3 3 2 2" xfId="23309"/>
    <cellStyle name="Standard 257 2 3 5 4 3 3 2 2 2" xfId="49781"/>
    <cellStyle name="Standard 257 2 3 5 4 3 3 2 3" xfId="36545"/>
    <cellStyle name="Standard 257 2 3 5 4 3 3 3" xfId="16692"/>
    <cellStyle name="Standard 257 2 3 5 4 3 3 3 2" xfId="43164"/>
    <cellStyle name="Standard 257 2 3 5 4 3 3 4" xfId="32135"/>
    <cellStyle name="Standard 257 2 3 5 4 3 4" xfId="8602"/>
    <cellStyle name="Standard 257 2 3 5 4 3 4 2" xfId="21838"/>
    <cellStyle name="Standard 257 2 3 5 4 3 4 2 2" xfId="48310"/>
    <cellStyle name="Standard 257 2 3 5 4 3 4 3" xfId="35074"/>
    <cellStyle name="Standard 257 2 3 5 4 3 5" xfId="15221"/>
    <cellStyle name="Standard 257 2 3 5 4 3 5 2" xfId="41693"/>
    <cellStyle name="Standard 257 2 3 5 4 3 6" xfId="27723"/>
    <cellStyle name="Standard 257 2 3 5 4 4" xfId="1985"/>
    <cellStyle name="Standard 257 2 3 5 4 4 2" xfId="3456"/>
    <cellStyle name="Standard 257 2 3 5 4 4 2 2" xfId="12278"/>
    <cellStyle name="Standard 257 2 3 5 4 4 2 2 2" xfId="25514"/>
    <cellStyle name="Standard 257 2 3 5 4 4 2 2 2 2" xfId="51986"/>
    <cellStyle name="Standard 257 2 3 5 4 4 2 2 3" xfId="38750"/>
    <cellStyle name="Standard 257 2 3 5 4 4 2 3" xfId="18897"/>
    <cellStyle name="Standard 257 2 3 5 4 4 2 3 2" xfId="45369"/>
    <cellStyle name="Standard 257 2 3 5 4 4 2 4" xfId="29928"/>
    <cellStyle name="Standard 257 2 3 5 4 4 3" xfId="6398"/>
    <cellStyle name="Standard 257 2 3 5 4 4 3 2" xfId="10808"/>
    <cellStyle name="Standard 257 2 3 5 4 4 3 2 2" xfId="24044"/>
    <cellStyle name="Standard 257 2 3 5 4 4 3 2 2 2" xfId="50516"/>
    <cellStyle name="Standard 257 2 3 5 4 4 3 2 3" xfId="37280"/>
    <cellStyle name="Standard 257 2 3 5 4 4 3 3" xfId="17427"/>
    <cellStyle name="Standard 257 2 3 5 4 4 3 3 2" xfId="43899"/>
    <cellStyle name="Standard 257 2 3 5 4 4 3 4" xfId="32870"/>
    <cellStyle name="Standard 257 2 3 5 4 4 4" xfId="7866"/>
    <cellStyle name="Standard 257 2 3 5 4 4 4 2" xfId="21102"/>
    <cellStyle name="Standard 257 2 3 5 4 4 4 2 2" xfId="47574"/>
    <cellStyle name="Standard 257 2 3 5 4 4 4 3" xfId="34338"/>
    <cellStyle name="Standard 257 2 3 5 4 4 5" xfId="14485"/>
    <cellStyle name="Standard 257 2 3 5 4 4 5 2" xfId="40957"/>
    <cellStyle name="Standard 257 2 3 5 4 4 6" xfId="28458"/>
    <cellStyle name="Standard 257 2 3 5 4 5" xfId="2722"/>
    <cellStyle name="Standard 257 2 3 5 4 5 2" xfId="11544"/>
    <cellStyle name="Standard 257 2 3 5 4 5 2 2" xfId="24780"/>
    <cellStyle name="Standard 257 2 3 5 4 5 2 2 2" xfId="51252"/>
    <cellStyle name="Standard 257 2 3 5 4 5 2 3" xfId="38016"/>
    <cellStyle name="Standard 257 2 3 5 4 5 3" xfId="18163"/>
    <cellStyle name="Standard 257 2 3 5 4 5 3 2" xfId="44635"/>
    <cellStyle name="Standard 257 2 3 5 4 5 4" xfId="29194"/>
    <cellStyle name="Standard 257 2 3 5 4 6" xfId="4927"/>
    <cellStyle name="Standard 257 2 3 5 4 6 2" xfId="9337"/>
    <cellStyle name="Standard 257 2 3 5 4 6 2 2" xfId="22573"/>
    <cellStyle name="Standard 257 2 3 5 4 6 2 2 2" xfId="49045"/>
    <cellStyle name="Standard 257 2 3 5 4 6 2 3" xfId="35809"/>
    <cellStyle name="Standard 257 2 3 5 4 6 3" xfId="15956"/>
    <cellStyle name="Standard 257 2 3 5 4 6 3 2" xfId="42428"/>
    <cellStyle name="Standard 257 2 3 5 4 6 4" xfId="31399"/>
    <cellStyle name="Standard 257 2 3 5 4 7" xfId="7132"/>
    <cellStyle name="Standard 257 2 3 5 4 7 2" xfId="20368"/>
    <cellStyle name="Standard 257 2 3 5 4 7 2 2" xfId="46840"/>
    <cellStyle name="Standard 257 2 3 5 4 7 3" xfId="33604"/>
    <cellStyle name="Standard 257 2 3 5 4 8" xfId="13751"/>
    <cellStyle name="Standard 257 2 3 5 4 8 2" xfId="40223"/>
    <cellStyle name="Standard 257 2 3 5 4 9" xfId="26987"/>
    <cellStyle name="Standard 257 2 3 5 5" xfId="466"/>
    <cellStyle name="Standard 257 2 3 5 5 2" xfId="857"/>
    <cellStyle name="Standard 257 2 3 5 5 2 2" xfId="1606"/>
    <cellStyle name="Standard 257 2 3 5 5 2 2 2" xfId="4549"/>
    <cellStyle name="Standard 257 2 3 5 5 2 2 2 2" xfId="13371"/>
    <cellStyle name="Standard 257 2 3 5 5 2 2 2 2 2" xfId="26607"/>
    <cellStyle name="Standard 257 2 3 5 5 2 2 2 2 2 2" xfId="53079"/>
    <cellStyle name="Standard 257 2 3 5 5 2 2 2 2 3" xfId="39843"/>
    <cellStyle name="Standard 257 2 3 5 5 2 2 2 3" xfId="19990"/>
    <cellStyle name="Standard 257 2 3 5 5 2 2 2 3 2" xfId="46462"/>
    <cellStyle name="Standard 257 2 3 5 5 2 2 2 4" xfId="31021"/>
    <cellStyle name="Standard 257 2 3 5 5 2 2 3" xfId="6020"/>
    <cellStyle name="Standard 257 2 3 5 5 2 2 3 2" xfId="10430"/>
    <cellStyle name="Standard 257 2 3 5 5 2 2 3 2 2" xfId="23666"/>
    <cellStyle name="Standard 257 2 3 5 5 2 2 3 2 2 2" xfId="50138"/>
    <cellStyle name="Standard 257 2 3 5 5 2 2 3 2 3" xfId="36902"/>
    <cellStyle name="Standard 257 2 3 5 5 2 2 3 3" xfId="17049"/>
    <cellStyle name="Standard 257 2 3 5 5 2 2 3 3 2" xfId="43521"/>
    <cellStyle name="Standard 257 2 3 5 5 2 2 3 4" xfId="32492"/>
    <cellStyle name="Standard 257 2 3 5 5 2 2 4" xfId="8959"/>
    <cellStyle name="Standard 257 2 3 5 5 2 2 4 2" xfId="22195"/>
    <cellStyle name="Standard 257 2 3 5 5 2 2 4 2 2" xfId="48667"/>
    <cellStyle name="Standard 257 2 3 5 5 2 2 4 3" xfId="35431"/>
    <cellStyle name="Standard 257 2 3 5 5 2 2 5" xfId="15578"/>
    <cellStyle name="Standard 257 2 3 5 5 2 2 5 2" xfId="42050"/>
    <cellStyle name="Standard 257 2 3 5 5 2 2 6" xfId="28080"/>
    <cellStyle name="Standard 257 2 3 5 5 2 3" xfId="2342"/>
    <cellStyle name="Standard 257 2 3 5 5 2 3 2" xfId="3813"/>
    <cellStyle name="Standard 257 2 3 5 5 2 3 2 2" xfId="12635"/>
    <cellStyle name="Standard 257 2 3 5 5 2 3 2 2 2" xfId="25871"/>
    <cellStyle name="Standard 257 2 3 5 5 2 3 2 2 2 2" xfId="52343"/>
    <cellStyle name="Standard 257 2 3 5 5 2 3 2 2 3" xfId="39107"/>
    <cellStyle name="Standard 257 2 3 5 5 2 3 2 3" xfId="19254"/>
    <cellStyle name="Standard 257 2 3 5 5 2 3 2 3 2" xfId="45726"/>
    <cellStyle name="Standard 257 2 3 5 5 2 3 2 4" xfId="30285"/>
    <cellStyle name="Standard 257 2 3 5 5 2 3 3" xfId="6755"/>
    <cellStyle name="Standard 257 2 3 5 5 2 3 3 2" xfId="11165"/>
    <cellStyle name="Standard 257 2 3 5 5 2 3 3 2 2" xfId="24401"/>
    <cellStyle name="Standard 257 2 3 5 5 2 3 3 2 2 2" xfId="50873"/>
    <cellStyle name="Standard 257 2 3 5 5 2 3 3 2 3" xfId="37637"/>
    <cellStyle name="Standard 257 2 3 5 5 2 3 3 3" xfId="17784"/>
    <cellStyle name="Standard 257 2 3 5 5 2 3 3 3 2" xfId="44256"/>
    <cellStyle name="Standard 257 2 3 5 5 2 3 3 4" xfId="33227"/>
    <cellStyle name="Standard 257 2 3 5 5 2 3 4" xfId="8223"/>
    <cellStyle name="Standard 257 2 3 5 5 2 3 4 2" xfId="21459"/>
    <cellStyle name="Standard 257 2 3 5 5 2 3 4 2 2" xfId="47931"/>
    <cellStyle name="Standard 257 2 3 5 5 2 3 4 3" xfId="34695"/>
    <cellStyle name="Standard 257 2 3 5 5 2 3 5" xfId="14842"/>
    <cellStyle name="Standard 257 2 3 5 5 2 3 5 2" xfId="41314"/>
    <cellStyle name="Standard 257 2 3 5 5 2 3 6" xfId="28815"/>
    <cellStyle name="Standard 257 2 3 5 5 2 4" xfId="3079"/>
    <cellStyle name="Standard 257 2 3 5 5 2 4 2" xfId="11901"/>
    <cellStyle name="Standard 257 2 3 5 5 2 4 2 2" xfId="25137"/>
    <cellStyle name="Standard 257 2 3 5 5 2 4 2 2 2" xfId="51609"/>
    <cellStyle name="Standard 257 2 3 5 5 2 4 2 3" xfId="38373"/>
    <cellStyle name="Standard 257 2 3 5 5 2 4 3" xfId="18520"/>
    <cellStyle name="Standard 257 2 3 5 5 2 4 3 2" xfId="44992"/>
    <cellStyle name="Standard 257 2 3 5 5 2 4 4" xfId="29551"/>
    <cellStyle name="Standard 257 2 3 5 5 2 5" xfId="5284"/>
    <cellStyle name="Standard 257 2 3 5 5 2 5 2" xfId="9694"/>
    <cellStyle name="Standard 257 2 3 5 5 2 5 2 2" xfId="22930"/>
    <cellStyle name="Standard 257 2 3 5 5 2 5 2 2 2" xfId="49402"/>
    <cellStyle name="Standard 257 2 3 5 5 2 5 2 3" xfId="36166"/>
    <cellStyle name="Standard 257 2 3 5 5 2 5 3" xfId="16313"/>
    <cellStyle name="Standard 257 2 3 5 5 2 5 3 2" xfId="42785"/>
    <cellStyle name="Standard 257 2 3 5 5 2 5 4" xfId="31756"/>
    <cellStyle name="Standard 257 2 3 5 5 2 6" xfId="7489"/>
    <cellStyle name="Standard 257 2 3 5 5 2 6 2" xfId="20725"/>
    <cellStyle name="Standard 257 2 3 5 5 2 6 2 2" xfId="47197"/>
    <cellStyle name="Standard 257 2 3 5 5 2 6 3" xfId="33961"/>
    <cellStyle name="Standard 257 2 3 5 5 2 7" xfId="14108"/>
    <cellStyle name="Standard 257 2 3 5 5 2 7 2" xfId="40580"/>
    <cellStyle name="Standard 257 2 3 5 5 2 8" xfId="27344"/>
    <cellStyle name="Standard 257 2 3 5 5 3" xfId="1240"/>
    <cellStyle name="Standard 257 2 3 5 5 3 2" xfId="4183"/>
    <cellStyle name="Standard 257 2 3 5 5 3 2 2" xfId="13005"/>
    <cellStyle name="Standard 257 2 3 5 5 3 2 2 2" xfId="26241"/>
    <cellStyle name="Standard 257 2 3 5 5 3 2 2 2 2" xfId="52713"/>
    <cellStyle name="Standard 257 2 3 5 5 3 2 2 3" xfId="39477"/>
    <cellStyle name="Standard 257 2 3 5 5 3 2 3" xfId="19624"/>
    <cellStyle name="Standard 257 2 3 5 5 3 2 3 2" xfId="46096"/>
    <cellStyle name="Standard 257 2 3 5 5 3 2 4" xfId="30655"/>
    <cellStyle name="Standard 257 2 3 5 5 3 3" xfId="5654"/>
    <cellStyle name="Standard 257 2 3 5 5 3 3 2" xfId="10064"/>
    <cellStyle name="Standard 257 2 3 5 5 3 3 2 2" xfId="23300"/>
    <cellStyle name="Standard 257 2 3 5 5 3 3 2 2 2" xfId="49772"/>
    <cellStyle name="Standard 257 2 3 5 5 3 3 2 3" xfId="36536"/>
    <cellStyle name="Standard 257 2 3 5 5 3 3 3" xfId="16683"/>
    <cellStyle name="Standard 257 2 3 5 5 3 3 3 2" xfId="43155"/>
    <cellStyle name="Standard 257 2 3 5 5 3 3 4" xfId="32126"/>
    <cellStyle name="Standard 257 2 3 5 5 3 4" xfId="8593"/>
    <cellStyle name="Standard 257 2 3 5 5 3 4 2" xfId="21829"/>
    <cellStyle name="Standard 257 2 3 5 5 3 4 2 2" xfId="48301"/>
    <cellStyle name="Standard 257 2 3 5 5 3 4 3" xfId="35065"/>
    <cellStyle name="Standard 257 2 3 5 5 3 5" xfId="15212"/>
    <cellStyle name="Standard 257 2 3 5 5 3 5 2" xfId="41684"/>
    <cellStyle name="Standard 257 2 3 5 5 3 6" xfId="27714"/>
    <cellStyle name="Standard 257 2 3 5 5 4" xfId="1976"/>
    <cellStyle name="Standard 257 2 3 5 5 4 2" xfId="3447"/>
    <cellStyle name="Standard 257 2 3 5 5 4 2 2" xfId="12269"/>
    <cellStyle name="Standard 257 2 3 5 5 4 2 2 2" xfId="25505"/>
    <cellStyle name="Standard 257 2 3 5 5 4 2 2 2 2" xfId="51977"/>
    <cellStyle name="Standard 257 2 3 5 5 4 2 2 3" xfId="38741"/>
    <cellStyle name="Standard 257 2 3 5 5 4 2 3" xfId="18888"/>
    <cellStyle name="Standard 257 2 3 5 5 4 2 3 2" xfId="45360"/>
    <cellStyle name="Standard 257 2 3 5 5 4 2 4" xfId="29919"/>
    <cellStyle name="Standard 257 2 3 5 5 4 3" xfId="6389"/>
    <cellStyle name="Standard 257 2 3 5 5 4 3 2" xfId="10799"/>
    <cellStyle name="Standard 257 2 3 5 5 4 3 2 2" xfId="24035"/>
    <cellStyle name="Standard 257 2 3 5 5 4 3 2 2 2" xfId="50507"/>
    <cellStyle name="Standard 257 2 3 5 5 4 3 2 3" xfId="37271"/>
    <cellStyle name="Standard 257 2 3 5 5 4 3 3" xfId="17418"/>
    <cellStyle name="Standard 257 2 3 5 5 4 3 3 2" xfId="43890"/>
    <cellStyle name="Standard 257 2 3 5 5 4 3 4" xfId="32861"/>
    <cellStyle name="Standard 257 2 3 5 5 4 4" xfId="7857"/>
    <cellStyle name="Standard 257 2 3 5 5 4 4 2" xfId="21093"/>
    <cellStyle name="Standard 257 2 3 5 5 4 4 2 2" xfId="47565"/>
    <cellStyle name="Standard 257 2 3 5 5 4 4 3" xfId="34329"/>
    <cellStyle name="Standard 257 2 3 5 5 4 5" xfId="14476"/>
    <cellStyle name="Standard 257 2 3 5 5 4 5 2" xfId="40948"/>
    <cellStyle name="Standard 257 2 3 5 5 4 6" xfId="28449"/>
    <cellStyle name="Standard 257 2 3 5 5 5" xfId="2713"/>
    <cellStyle name="Standard 257 2 3 5 5 5 2" xfId="11535"/>
    <cellStyle name="Standard 257 2 3 5 5 5 2 2" xfId="24771"/>
    <cellStyle name="Standard 257 2 3 5 5 5 2 2 2" xfId="51243"/>
    <cellStyle name="Standard 257 2 3 5 5 5 2 3" xfId="38007"/>
    <cellStyle name="Standard 257 2 3 5 5 5 3" xfId="18154"/>
    <cellStyle name="Standard 257 2 3 5 5 5 3 2" xfId="44626"/>
    <cellStyle name="Standard 257 2 3 5 5 5 4" xfId="29185"/>
    <cellStyle name="Standard 257 2 3 5 5 6" xfId="4918"/>
    <cellStyle name="Standard 257 2 3 5 5 6 2" xfId="9328"/>
    <cellStyle name="Standard 257 2 3 5 5 6 2 2" xfId="22564"/>
    <cellStyle name="Standard 257 2 3 5 5 6 2 2 2" xfId="49036"/>
    <cellStyle name="Standard 257 2 3 5 5 6 2 3" xfId="35800"/>
    <cellStyle name="Standard 257 2 3 5 5 6 3" xfId="15947"/>
    <cellStyle name="Standard 257 2 3 5 5 6 3 2" xfId="42419"/>
    <cellStyle name="Standard 257 2 3 5 5 6 4" xfId="31390"/>
    <cellStyle name="Standard 257 2 3 5 5 7" xfId="7123"/>
    <cellStyle name="Standard 257 2 3 5 5 7 2" xfId="20359"/>
    <cellStyle name="Standard 257 2 3 5 5 7 2 2" xfId="46831"/>
    <cellStyle name="Standard 257 2 3 5 5 7 3" xfId="33595"/>
    <cellStyle name="Standard 257 2 3 5 5 8" xfId="13742"/>
    <cellStyle name="Standard 257 2 3 5 5 8 2" xfId="40214"/>
    <cellStyle name="Standard 257 2 3 5 5 9" xfId="26978"/>
    <cellStyle name="Standard 257 2 3 5 6" xfId="695"/>
    <cellStyle name="Standard 257 2 3 5 6 2" xfId="1445"/>
    <cellStyle name="Standard 257 2 3 5 6 2 2" xfId="4388"/>
    <cellStyle name="Standard 257 2 3 5 6 2 2 2" xfId="13210"/>
    <cellStyle name="Standard 257 2 3 5 6 2 2 2 2" xfId="26446"/>
    <cellStyle name="Standard 257 2 3 5 6 2 2 2 2 2" xfId="52918"/>
    <cellStyle name="Standard 257 2 3 5 6 2 2 2 3" xfId="39682"/>
    <cellStyle name="Standard 257 2 3 5 6 2 2 3" xfId="19829"/>
    <cellStyle name="Standard 257 2 3 5 6 2 2 3 2" xfId="46301"/>
    <cellStyle name="Standard 257 2 3 5 6 2 2 4" xfId="30860"/>
    <cellStyle name="Standard 257 2 3 5 6 2 3" xfId="5859"/>
    <cellStyle name="Standard 257 2 3 5 6 2 3 2" xfId="10269"/>
    <cellStyle name="Standard 257 2 3 5 6 2 3 2 2" xfId="23505"/>
    <cellStyle name="Standard 257 2 3 5 6 2 3 2 2 2" xfId="49977"/>
    <cellStyle name="Standard 257 2 3 5 6 2 3 2 3" xfId="36741"/>
    <cellStyle name="Standard 257 2 3 5 6 2 3 3" xfId="16888"/>
    <cellStyle name="Standard 257 2 3 5 6 2 3 3 2" xfId="43360"/>
    <cellStyle name="Standard 257 2 3 5 6 2 3 4" xfId="32331"/>
    <cellStyle name="Standard 257 2 3 5 6 2 4" xfId="8798"/>
    <cellStyle name="Standard 257 2 3 5 6 2 4 2" xfId="22034"/>
    <cellStyle name="Standard 257 2 3 5 6 2 4 2 2" xfId="48506"/>
    <cellStyle name="Standard 257 2 3 5 6 2 4 3" xfId="35270"/>
    <cellStyle name="Standard 257 2 3 5 6 2 5" xfId="15417"/>
    <cellStyle name="Standard 257 2 3 5 6 2 5 2" xfId="41889"/>
    <cellStyle name="Standard 257 2 3 5 6 2 6" xfId="27919"/>
    <cellStyle name="Standard 257 2 3 5 6 3" xfId="2181"/>
    <cellStyle name="Standard 257 2 3 5 6 3 2" xfId="3652"/>
    <cellStyle name="Standard 257 2 3 5 6 3 2 2" xfId="12474"/>
    <cellStyle name="Standard 257 2 3 5 6 3 2 2 2" xfId="25710"/>
    <cellStyle name="Standard 257 2 3 5 6 3 2 2 2 2" xfId="52182"/>
    <cellStyle name="Standard 257 2 3 5 6 3 2 2 3" xfId="38946"/>
    <cellStyle name="Standard 257 2 3 5 6 3 2 3" xfId="19093"/>
    <cellStyle name="Standard 257 2 3 5 6 3 2 3 2" xfId="45565"/>
    <cellStyle name="Standard 257 2 3 5 6 3 2 4" xfId="30124"/>
    <cellStyle name="Standard 257 2 3 5 6 3 3" xfId="6594"/>
    <cellStyle name="Standard 257 2 3 5 6 3 3 2" xfId="11004"/>
    <cellStyle name="Standard 257 2 3 5 6 3 3 2 2" xfId="24240"/>
    <cellStyle name="Standard 257 2 3 5 6 3 3 2 2 2" xfId="50712"/>
    <cellStyle name="Standard 257 2 3 5 6 3 3 2 3" xfId="37476"/>
    <cellStyle name="Standard 257 2 3 5 6 3 3 3" xfId="17623"/>
    <cellStyle name="Standard 257 2 3 5 6 3 3 3 2" xfId="44095"/>
    <cellStyle name="Standard 257 2 3 5 6 3 3 4" xfId="33066"/>
    <cellStyle name="Standard 257 2 3 5 6 3 4" xfId="8062"/>
    <cellStyle name="Standard 257 2 3 5 6 3 4 2" xfId="21298"/>
    <cellStyle name="Standard 257 2 3 5 6 3 4 2 2" xfId="47770"/>
    <cellStyle name="Standard 257 2 3 5 6 3 4 3" xfId="34534"/>
    <cellStyle name="Standard 257 2 3 5 6 3 5" xfId="14681"/>
    <cellStyle name="Standard 257 2 3 5 6 3 5 2" xfId="41153"/>
    <cellStyle name="Standard 257 2 3 5 6 3 6" xfId="28654"/>
    <cellStyle name="Standard 257 2 3 5 6 4" xfId="2918"/>
    <cellStyle name="Standard 257 2 3 5 6 4 2" xfId="11740"/>
    <cellStyle name="Standard 257 2 3 5 6 4 2 2" xfId="24976"/>
    <cellStyle name="Standard 257 2 3 5 6 4 2 2 2" xfId="51448"/>
    <cellStyle name="Standard 257 2 3 5 6 4 2 3" xfId="38212"/>
    <cellStyle name="Standard 257 2 3 5 6 4 3" xfId="18359"/>
    <cellStyle name="Standard 257 2 3 5 6 4 3 2" xfId="44831"/>
    <cellStyle name="Standard 257 2 3 5 6 4 4" xfId="29390"/>
    <cellStyle name="Standard 257 2 3 5 6 5" xfId="5123"/>
    <cellStyle name="Standard 257 2 3 5 6 5 2" xfId="9533"/>
    <cellStyle name="Standard 257 2 3 5 6 5 2 2" xfId="22769"/>
    <cellStyle name="Standard 257 2 3 5 6 5 2 2 2" xfId="49241"/>
    <cellStyle name="Standard 257 2 3 5 6 5 2 3" xfId="36005"/>
    <cellStyle name="Standard 257 2 3 5 6 5 3" xfId="16152"/>
    <cellStyle name="Standard 257 2 3 5 6 5 3 2" xfId="42624"/>
    <cellStyle name="Standard 257 2 3 5 6 5 4" xfId="31595"/>
    <cellStyle name="Standard 257 2 3 5 6 6" xfId="7328"/>
    <cellStyle name="Standard 257 2 3 5 6 6 2" xfId="20564"/>
    <cellStyle name="Standard 257 2 3 5 6 6 2 2" xfId="47036"/>
    <cellStyle name="Standard 257 2 3 5 6 6 3" xfId="33800"/>
    <cellStyle name="Standard 257 2 3 5 6 7" xfId="13947"/>
    <cellStyle name="Standard 257 2 3 5 6 7 2" xfId="40419"/>
    <cellStyle name="Standard 257 2 3 5 6 8" xfId="27183"/>
    <cellStyle name="Standard 257 2 3 5 7" xfId="1079"/>
    <cellStyle name="Standard 257 2 3 5 7 2" xfId="4022"/>
    <cellStyle name="Standard 257 2 3 5 7 2 2" xfId="12844"/>
    <cellStyle name="Standard 257 2 3 5 7 2 2 2" xfId="26080"/>
    <cellStyle name="Standard 257 2 3 5 7 2 2 2 2" xfId="52552"/>
    <cellStyle name="Standard 257 2 3 5 7 2 2 3" xfId="39316"/>
    <cellStyle name="Standard 257 2 3 5 7 2 3" xfId="19463"/>
    <cellStyle name="Standard 257 2 3 5 7 2 3 2" xfId="45935"/>
    <cellStyle name="Standard 257 2 3 5 7 2 4" xfId="30494"/>
    <cellStyle name="Standard 257 2 3 5 7 3" xfId="5493"/>
    <cellStyle name="Standard 257 2 3 5 7 3 2" xfId="9903"/>
    <cellStyle name="Standard 257 2 3 5 7 3 2 2" xfId="23139"/>
    <cellStyle name="Standard 257 2 3 5 7 3 2 2 2" xfId="49611"/>
    <cellStyle name="Standard 257 2 3 5 7 3 2 3" xfId="36375"/>
    <cellStyle name="Standard 257 2 3 5 7 3 3" xfId="16522"/>
    <cellStyle name="Standard 257 2 3 5 7 3 3 2" xfId="42994"/>
    <cellStyle name="Standard 257 2 3 5 7 3 4" xfId="31965"/>
    <cellStyle name="Standard 257 2 3 5 7 4" xfId="8432"/>
    <cellStyle name="Standard 257 2 3 5 7 4 2" xfId="21668"/>
    <cellStyle name="Standard 257 2 3 5 7 4 2 2" xfId="48140"/>
    <cellStyle name="Standard 257 2 3 5 7 4 3" xfId="34904"/>
    <cellStyle name="Standard 257 2 3 5 7 5" xfId="15051"/>
    <cellStyle name="Standard 257 2 3 5 7 5 2" xfId="41523"/>
    <cellStyle name="Standard 257 2 3 5 7 6" xfId="27553"/>
    <cellStyle name="Standard 257 2 3 5 8" xfId="1815"/>
    <cellStyle name="Standard 257 2 3 5 8 2" xfId="3286"/>
    <cellStyle name="Standard 257 2 3 5 8 2 2" xfId="12108"/>
    <cellStyle name="Standard 257 2 3 5 8 2 2 2" xfId="25344"/>
    <cellStyle name="Standard 257 2 3 5 8 2 2 2 2" xfId="51816"/>
    <cellStyle name="Standard 257 2 3 5 8 2 2 3" xfId="38580"/>
    <cellStyle name="Standard 257 2 3 5 8 2 3" xfId="18727"/>
    <cellStyle name="Standard 257 2 3 5 8 2 3 2" xfId="45199"/>
    <cellStyle name="Standard 257 2 3 5 8 2 4" xfId="29758"/>
    <cellStyle name="Standard 257 2 3 5 8 3" xfId="6228"/>
    <cellStyle name="Standard 257 2 3 5 8 3 2" xfId="10638"/>
    <cellStyle name="Standard 257 2 3 5 8 3 2 2" xfId="23874"/>
    <cellStyle name="Standard 257 2 3 5 8 3 2 2 2" xfId="50346"/>
    <cellStyle name="Standard 257 2 3 5 8 3 2 3" xfId="37110"/>
    <cellStyle name="Standard 257 2 3 5 8 3 3" xfId="17257"/>
    <cellStyle name="Standard 257 2 3 5 8 3 3 2" xfId="43729"/>
    <cellStyle name="Standard 257 2 3 5 8 3 4" xfId="32700"/>
    <cellStyle name="Standard 257 2 3 5 8 4" xfId="7696"/>
    <cellStyle name="Standard 257 2 3 5 8 4 2" xfId="20932"/>
    <cellStyle name="Standard 257 2 3 5 8 4 2 2" xfId="47404"/>
    <cellStyle name="Standard 257 2 3 5 8 4 3" xfId="34168"/>
    <cellStyle name="Standard 257 2 3 5 8 5" xfId="14315"/>
    <cellStyle name="Standard 257 2 3 5 8 5 2" xfId="40787"/>
    <cellStyle name="Standard 257 2 3 5 8 6" xfId="28288"/>
    <cellStyle name="Standard 257 2 3 5 9" xfId="2552"/>
    <cellStyle name="Standard 257 2 3 5 9 2" xfId="11374"/>
    <cellStyle name="Standard 257 2 3 5 9 2 2" xfId="24610"/>
    <cellStyle name="Standard 257 2 3 5 9 2 2 2" xfId="51082"/>
    <cellStyle name="Standard 257 2 3 5 9 2 3" xfId="37846"/>
    <cellStyle name="Standard 257 2 3 5 9 3" xfId="17993"/>
    <cellStyle name="Standard 257 2 3 5 9 3 2" xfId="44465"/>
    <cellStyle name="Standard 257 2 3 5 9 4" xfId="29024"/>
    <cellStyle name="Standard 257 2 3 6" xfId="334"/>
    <cellStyle name="Standard 257 2 3 6 10" xfId="13620"/>
    <cellStyle name="Standard 257 2 3 6 10 2" xfId="40092"/>
    <cellStyle name="Standard 257 2 3 6 11" xfId="26856"/>
    <cellStyle name="Standard 257 2 3 6 2" xfId="422"/>
    <cellStyle name="Standard 257 2 3 6 2 10" xfId="26937"/>
    <cellStyle name="Standard 257 2 3 6 2 2" xfId="598"/>
    <cellStyle name="Standard 257 2 3 6 2 2 2" xfId="987"/>
    <cellStyle name="Standard 257 2 3 6 2 2 2 2" xfId="1736"/>
    <cellStyle name="Standard 257 2 3 6 2 2 2 2 2" xfId="4679"/>
    <cellStyle name="Standard 257 2 3 6 2 2 2 2 2 2" xfId="13501"/>
    <cellStyle name="Standard 257 2 3 6 2 2 2 2 2 2 2" xfId="26737"/>
    <cellStyle name="Standard 257 2 3 6 2 2 2 2 2 2 2 2" xfId="53209"/>
    <cellStyle name="Standard 257 2 3 6 2 2 2 2 2 2 3" xfId="39973"/>
    <cellStyle name="Standard 257 2 3 6 2 2 2 2 2 3" xfId="20120"/>
    <cellStyle name="Standard 257 2 3 6 2 2 2 2 2 3 2" xfId="46592"/>
    <cellStyle name="Standard 257 2 3 6 2 2 2 2 2 4" xfId="31151"/>
    <cellStyle name="Standard 257 2 3 6 2 2 2 2 3" xfId="6150"/>
    <cellStyle name="Standard 257 2 3 6 2 2 2 2 3 2" xfId="10560"/>
    <cellStyle name="Standard 257 2 3 6 2 2 2 2 3 2 2" xfId="23796"/>
    <cellStyle name="Standard 257 2 3 6 2 2 2 2 3 2 2 2" xfId="50268"/>
    <cellStyle name="Standard 257 2 3 6 2 2 2 2 3 2 3" xfId="37032"/>
    <cellStyle name="Standard 257 2 3 6 2 2 2 2 3 3" xfId="17179"/>
    <cellStyle name="Standard 257 2 3 6 2 2 2 2 3 3 2" xfId="43651"/>
    <cellStyle name="Standard 257 2 3 6 2 2 2 2 3 4" xfId="32622"/>
    <cellStyle name="Standard 257 2 3 6 2 2 2 2 4" xfId="9089"/>
    <cellStyle name="Standard 257 2 3 6 2 2 2 2 4 2" xfId="22325"/>
    <cellStyle name="Standard 257 2 3 6 2 2 2 2 4 2 2" xfId="48797"/>
    <cellStyle name="Standard 257 2 3 6 2 2 2 2 4 3" xfId="35561"/>
    <cellStyle name="Standard 257 2 3 6 2 2 2 2 5" xfId="15708"/>
    <cellStyle name="Standard 257 2 3 6 2 2 2 2 5 2" xfId="42180"/>
    <cellStyle name="Standard 257 2 3 6 2 2 2 2 6" xfId="28210"/>
    <cellStyle name="Standard 257 2 3 6 2 2 2 3" xfId="2472"/>
    <cellStyle name="Standard 257 2 3 6 2 2 2 3 2" xfId="3943"/>
    <cellStyle name="Standard 257 2 3 6 2 2 2 3 2 2" xfId="12765"/>
    <cellStyle name="Standard 257 2 3 6 2 2 2 3 2 2 2" xfId="26001"/>
    <cellStyle name="Standard 257 2 3 6 2 2 2 3 2 2 2 2" xfId="52473"/>
    <cellStyle name="Standard 257 2 3 6 2 2 2 3 2 2 3" xfId="39237"/>
    <cellStyle name="Standard 257 2 3 6 2 2 2 3 2 3" xfId="19384"/>
    <cellStyle name="Standard 257 2 3 6 2 2 2 3 2 3 2" xfId="45856"/>
    <cellStyle name="Standard 257 2 3 6 2 2 2 3 2 4" xfId="30415"/>
    <cellStyle name="Standard 257 2 3 6 2 2 2 3 3" xfId="6885"/>
    <cellStyle name="Standard 257 2 3 6 2 2 2 3 3 2" xfId="11295"/>
    <cellStyle name="Standard 257 2 3 6 2 2 2 3 3 2 2" xfId="24531"/>
    <cellStyle name="Standard 257 2 3 6 2 2 2 3 3 2 2 2" xfId="51003"/>
    <cellStyle name="Standard 257 2 3 6 2 2 2 3 3 2 3" xfId="37767"/>
    <cellStyle name="Standard 257 2 3 6 2 2 2 3 3 3" xfId="17914"/>
    <cellStyle name="Standard 257 2 3 6 2 2 2 3 3 3 2" xfId="44386"/>
    <cellStyle name="Standard 257 2 3 6 2 2 2 3 3 4" xfId="33357"/>
    <cellStyle name="Standard 257 2 3 6 2 2 2 3 4" xfId="8353"/>
    <cellStyle name="Standard 257 2 3 6 2 2 2 3 4 2" xfId="21589"/>
    <cellStyle name="Standard 257 2 3 6 2 2 2 3 4 2 2" xfId="48061"/>
    <cellStyle name="Standard 257 2 3 6 2 2 2 3 4 3" xfId="34825"/>
    <cellStyle name="Standard 257 2 3 6 2 2 2 3 5" xfId="14972"/>
    <cellStyle name="Standard 257 2 3 6 2 2 2 3 5 2" xfId="41444"/>
    <cellStyle name="Standard 257 2 3 6 2 2 2 3 6" xfId="28945"/>
    <cellStyle name="Standard 257 2 3 6 2 2 2 4" xfId="3209"/>
    <cellStyle name="Standard 257 2 3 6 2 2 2 4 2" xfId="12031"/>
    <cellStyle name="Standard 257 2 3 6 2 2 2 4 2 2" xfId="25267"/>
    <cellStyle name="Standard 257 2 3 6 2 2 2 4 2 2 2" xfId="51739"/>
    <cellStyle name="Standard 257 2 3 6 2 2 2 4 2 3" xfId="38503"/>
    <cellStyle name="Standard 257 2 3 6 2 2 2 4 3" xfId="18650"/>
    <cellStyle name="Standard 257 2 3 6 2 2 2 4 3 2" xfId="45122"/>
    <cellStyle name="Standard 257 2 3 6 2 2 2 4 4" xfId="29681"/>
    <cellStyle name="Standard 257 2 3 6 2 2 2 5" xfId="5414"/>
    <cellStyle name="Standard 257 2 3 6 2 2 2 5 2" xfId="9824"/>
    <cellStyle name="Standard 257 2 3 6 2 2 2 5 2 2" xfId="23060"/>
    <cellStyle name="Standard 257 2 3 6 2 2 2 5 2 2 2" xfId="49532"/>
    <cellStyle name="Standard 257 2 3 6 2 2 2 5 2 3" xfId="36296"/>
    <cellStyle name="Standard 257 2 3 6 2 2 2 5 3" xfId="16443"/>
    <cellStyle name="Standard 257 2 3 6 2 2 2 5 3 2" xfId="42915"/>
    <cellStyle name="Standard 257 2 3 6 2 2 2 5 4" xfId="31886"/>
    <cellStyle name="Standard 257 2 3 6 2 2 2 6" xfId="7619"/>
    <cellStyle name="Standard 257 2 3 6 2 2 2 6 2" xfId="20855"/>
    <cellStyle name="Standard 257 2 3 6 2 2 2 6 2 2" xfId="47327"/>
    <cellStyle name="Standard 257 2 3 6 2 2 2 6 3" xfId="34091"/>
    <cellStyle name="Standard 257 2 3 6 2 2 2 7" xfId="14238"/>
    <cellStyle name="Standard 257 2 3 6 2 2 2 7 2" xfId="40710"/>
    <cellStyle name="Standard 257 2 3 6 2 2 2 8" xfId="27474"/>
    <cellStyle name="Standard 257 2 3 6 2 2 3" xfId="1370"/>
    <cellStyle name="Standard 257 2 3 6 2 2 3 2" xfId="4313"/>
    <cellStyle name="Standard 257 2 3 6 2 2 3 2 2" xfId="13135"/>
    <cellStyle name="Standard 257 2 3 6 2 2 3 2 2 2" xfId="26371"/>
    <cellStyle name="Standard 257 2 3 6 2 2 3 2 2 2 2" xfId="52843"/>
    <cellStyle name="Standard 257 2 3 6 2 2 3 2 2 3" xfId="39607"/>
    <cellStyle name="Standard 257 2 3 6 2 2 3 2 3" xfId="19754"/>
    <cellStyle name="Standard 257 2 3 6 2 2 3 2 3 2" xfId="46226"/>
    <cellStyle name="Standard 257 2 3 6 2 2 3 2 4" xfId="30785"/>
    <cellStyle name="Standard 257 2 3 6 2 2 3 3" xfId="5784"/>
    <cellStyle name="Standard 257 2 3 6 2 2 3 3 2" xfId="10194"/>
    <cellStyle name="Standard 257 2 3 6 2 2 3 3 2 2" xfId="23430"/>
    <cellStyle name="Standard 257 2 3 6 2 2 3 3 2 2 2" xfId="49902"/>
    <cellStyle name="Standard 257 2 3 6 2 2 3 3 2 3" xfId="36666"/>
    <cellStyle name="Standard 257 2 3 6 2 2 3 3 3" xfId="16813"/>
    <cellStyle name="Standard 257 2 3 6 2 2 3 3 3 2" xfId="43285"/>
    <cellStyle name="Standard 257 2 3 6 2 2 3 3 4" xfId="32256"/>
    <cellStyle name="Standard 257 2 3 6 2 2 3 4" xfId="8723"/>
    <cellStyle name="Standard 257 2 3 6 2 2 3 4 2" xfId="21959"/>
    <cellStyle name="Standard 257 2 3 6 2 2 3 4 2 2" xfId="48431"/>
    <cellStyle name="Standard 257 2 3 6 2 2 3 4 3" xfId="35195"/>
    <cellStyle name="Standard 257 2 3 6 2 2 3 5" xfId="15342"/>
    <cellStyle name="Standard 257 2 3 6 2 2 3 5 2" xfId="41814"/>
    <cellStyle name="Standard 257 2 3 6 2 2 3 6" xfId="27844"/>
    <cellStyle name="Standard 257 2 3 6 2 2 4" xfId="2106"/>
    <cellStyle name="Standard 257 2 3 6 2 2 4 2" xfId="3577"/>
    <cellStyle name="Standard 257 2 3 6 2 2 4 2 2" xfId="12399"/>
    <cellStyle name="Standard 257 2 3 6 2 2 4 2 2 2" xfId="25635"/>
    <cellStyle name="Standard 257 2 3 6 2 2 4 2 2 2 2" xfId="52107"/>
    <cellStyle name="Standard 257 2 3 6 2 2 4 2 2 3" xfId="38871"/>
    <cellStyle name="Standard 257 2 3 6 2 2 4 2 3" xfId="19018"/>
    <cellStyle name="Standard 257 2 3 6 2 2 4 2 3 2" xfId="45490"/>
    <cellStyle name="Standard 257 2 3 6 2 2 4 2 4" xfId="30049"/>
    <cellStyle name="Standard 257 2 3 6 2 2 4 3" xfId="6519"/>
    <cellStyle name="Standard 257 2 3 6 2 2 4 3 2" xfId="10929"/>
    <cellStyle name="Standard 257 2 3 6 2 2 4 3 2 2" xfId="24165"/>
    <cellStyle name="Standard 257 2 3 6 2 2 4 3 2 2 2" xfId="50637"/>
    <cellStyle name="Standard 257 2 3 6 2 2 4 3 2 3" xfId="37401"/>
    <cellStyle name="Standard 257 2 3 6 2 2 4 3 3" xfId="17548"/>
    <cellStyle name="Standard 257 2 3 6 2 2 4 3 3 2" xfId="44020"/>
    <cellStyle name="Standard 257 2 3 6 2 2 4 3 4" xfId="32991"/>
    <cellStyle name="Standard 257 2 3 6 2 2 4 4" xfId="7987"/>
    <cellStyle name="Standard 257 2 3 6 2 2 4 4 2" xfId="21223"/>
    <cellStyle name="Standard 257 2 3 6 2 2 4 4 2 2" xfId="47695"/>
    <cellStyle name="Standard 257 2 3 6 2 2 4 4 3" xfId="34459"/>
    <cellStyle name="Standard 257 2 3 6 2 2 4 5" xfId="14606"/>
    <cellStyle name="Standard 257 2 3 6 2 2 4 5 2" xfId="41078"/>
    <cellStyle name="Standard 257 2 3 6 2 2 4 6" xfId="28579"/>
    <cellStyle name="Standard 257 2 3 6 2 2 5" xfId="2843"/>
    <cellStyle name="Standard 257 2 3 6 2 2 5 2" xfId="11665"/>
    <cellStyle name="Standard 257 2 3 6 2 2 5 2 2" xfId="24901"/>
    <cellStyle name="Standard 257 2 3 6 2 2 5 2 2 2" xfId="51373"/>
    <cellStyle name="Standard 257 2 3 6 2 2 5 2 3" xfId="38137"/>
    <cellStyle name="Standard 257 2 3 6 2 2 5 3" xfId="18284"/>
    <cellStyle name="Standard 257 2 3 6 2 2 5 3 2" xfId="44756"/>
    <cellStyle name="Standard 257 2 3 6 2 2 5 4" xfId="29315"/>
    <cellStyle name="Standard 257 2 3 6 2 2 6" xfId="5048"/>
    <cellStyle name="Standard 257 2 3 6 2 2 6 2" xfId="9458"/>
    <cellStyle name="Standard 257 2 3 6 2 2 6 2 2" xfId="22694"/>
    <cellStyle name="Standard 257 2 3 6 2 2 6 2 2 2" xfId="49166"/>
    <cellStyle name="Standard 257 2 3 6 2 2 6 2 3" xfId="35930"/>
    <cellStyle name="Standard 257 2 3 6 2 2 6 3" xfId="16077"/>
    <cellStyle name="Standard 257 2 3 6 2 2 6 3 2" xfId="42549"/>
    <cellStyle name="Standard 257 2 3 6 2 2 6 4" xfId="31520"/>
    <cellStyle name="Standard 257 2 3 6 2 2 7" xfId="7253"/>
    <cellStyle name="Standard 257 2 3 6 2 2 7 2" xfId="20489"/>
    <cellStyle name="Standard 257 2 3 6 2 2 7 2 2" xfId="46961"/>
    <cellStyle name="Standard 257 2 3 6 2 2 7 3" xfId="33725"/>
    <cellStyle name="Standard 257 2 3 6 2 2 8" xfId="13872"/>
    <cellStyle name="Standard 257 2 3 6 2 2 8 2" xfId="40344"/>
    <cellStyle name="Standard 257 2 3 6 2 2 9" xfId="27108"/>
    <cellStyle name="Standard 257 2 3 6 2 3" xfId="815"/>
    <cellStyle name="Standard 257 2 3 6 2 3 2" xfId="1565"/>
    <cellStyle name="Standard 257 2 3 6 2 3 2 2" xfId="4508"/>
    <cellStyle name="Standard 257 2 3 6 2 3 2 2 2" xfId="13330"/>
    <cellStyle name="Standard 257 2 3 6 2 3 2 2 2 2" xfId="26566"/>
    <cellStyle name="Standard 257 2 3 6 2 3 2 2 2 2 2" xfId="53038"/>
    <cellStyle name="Standard 257 2 3 6 2 3 2 2 2 3" xfId="39802"/>
    <cellStyle name="Standard 257 2 3 6 2 3 2 2 3" xfId="19949"/>
    <cellStyle name="Standard 257 2 3 6 2 3 2 2 3 2" xfId="46421"/>
    <cellStyle name="Standard 257 2 3 6 2 3 2 2 4" xfId="30980"/>
    <cellStyle name="Standard 257 2 3 6 2 3 2 3" xfId="5979"/>
    <cellStyle name="Standard 257 2 3 6 2 3 2 3 2" xfId="10389"/>
    <cellStyle name="Standard 257 2 3 6 2 3 2 3 2 2" xfId="23625"/>
    <cellStyle name="Standard 257 2 3 6 2 3 2 3 2 2 2" xfId="50097"/>
    <cellStyle name="Standard 257 2 3 6 2 3 2 3 2 3" xfId="36861"/>
    <cellStyle name="Standard 257 2 3 6 2 3 2 3 3" xfId="17008"/>
    <cellStyle name="Standard 257 2 3 6 2 3 2 3 3 2" xfId="43480"/>
    <cellStyle name="Standard 257 2 3 6 2 3 2 3 4" xfId="32451"/>
    <cellStyle name="Standard 257 2 3 6 2 3 2 4" xfId="8918"/>
    <cellStyle name="Standard 257 2 3 6 2 3 2 4 2" xfId="22154"/>
    <cellStyle name="Standard 257 2 3 6 2 3 2 4 2 2" xfId="48626"/>
    <cellStyle name="Standard 257 2 3 6 2 3 2 4 3" xfId="35390"/>
    <cellStyle name="Standard 257 2 3 6 2 3 2 5" xfId="15537"/>
    <cellStyle name="Standard 257 2 3 6 2 3 2 5 2" xfId="42009"/>
    <cellStyle name="Standard 257 2 3 6 2 3 2 6" xfId="28039"/>
    <cellStyle name="Standard 257 2 3 6 2 3 3" xfId="2301"/>
    <cellStyle name="Standard 257 2 3 6 2 3 3 2" xfId="3772"/>
    <cellStyle name="Standard 257 2 3 6 2 3 3 2 2" xfId="12594"/>
    <cellStyle name="Standard 257 2 3 6 2 3 3 2 2 2" xfId="25830"/>
    <cellStyle name="Standard 257 2 3 6 2 3 3 2 2 2 2" xfId="52302"/>
    <cellStyle name="Standard 257 2 3 6 2 3 3 2 2 3" xfId="39066"/>
    <cellStyle name="Standard 257 2 3 6 2 3 3 2 3" xfId="19213"/>
    <cellStyle name="Standard 257 2 3 6 2 3 3 2 3 2" xfId="45685"/>
    <cellStyle name="Standard 257 2 3 6 2 3 3 2 4" xfId="30244"/>
    <cellStyle name="Standard 257 2 3 6 2 3 3 3" xfId="6714"/>
    <cellStyle name="Standard 257 2 3 6 2 3 3 3 2" xfId="11124"/>
    <cellStyle name="Standard 257 2 3 6 2 3 3 3 2 2" xfId="24360"/>
    <cellStyle name="Standard 257 2 3 6 2 3 3 3 2 2 2" xfId="50832"/>
    <cellStyle name="Standard 257 2 3 6 2 3 3 3 2 3" xfId="37596"/>
    <cellStyle name="Standard 257 2 3 6 2 3 3 3 3" xfId="17743"/>
    <cellStyle name="Standard 257 2 3 6 2 3 3 3 3 2" xfId="44215"/>
    <cellStyle name="Standard 257 2 3 6 2 3 3 3 4" xfId="33186"/>
    <cellStyle name="Standard 257 2 3 6 2 3 3 4" xfId="8182"/>
    <cellStyle name="Standard 257 2 3 6 2 3 3 4 2" xfId="21418"/>
    <cellStyle name="Standard 257 2 3 6 2 3 3 4 2 2" xfId="47890"/>
    <cellStyle name="Standard 257 2 3 6 2 3 3 4 3" xfId="34654"/>
    <cellStyle name="Standard 257 2 3 6 2 3 3 5" xfId="14801"/>
    <cellStyle name="Standard 257 2 3 6 2 3 3 5 2" xfId="41273"/>
    <cellStyle name="Standard 257 2 3 6 2 3 3 6" xfId="28774"/>
    <cellStyle name="Standard 257 2 3 6 2 3 4" xfId="3038"/>
    <cellStyle name="Standard 257 2 3 6 2 3 4 2" xfId="11860"/>
    <cellStyle name="Standard 257 2 3 6 2 3 4 2 2" xfId="25096"/>
    <cellStyle name="Standard 257 2 3 6 2 3 4 2 2 2" xfId="51568"/>
    <cellStyle name="Standard 257 2 3 6 2 3 4 2 3" xfId="38332"/>
    <cellStyle name="Standard 257 2 3 6 2 3 4 3" xfId="18479"/>
    <cellStyle name="Standard 257 2 3 6 2 3 4 3 2" xfId="44951"/>
    <cellStyle name="Standard 257 2 3 6 2 3 4 4" xfId="29510"/>
    <cellStyle name="Standard 257 2 3 6 2 3 5" xfId="5243"/>
    <cellStyle name="Standard 257 2 3 6 2 3 5 2" xfId="9653"/>
    <cellStyle name="Standard 257 2 3 6 2 3 5 2 2" xfId="22889"/>
    <cellStyle name="Standard 257 2 3 6 2 3 5 2 2 2" xfId="49361"/>
    <cellStyle name="Standard 257 2 3 6 2 3 5 2 3" xfId="36125"/>
    <cellStyle name="Standard 257 2 3 6 2 3 5 3" xfId="16272"/>
    <cellStyle name="Standard 257 2 3 6 2 3 5 3 2" xfId="42744"/>
    <cellStyle name="Standard 257 2 3 6 2 3 5 4" xfId="31715"/>
    <cellStyle name="Standard 257 2 3 6 2 3 6" xfId="7448"/>
    <cellStyle name="Standard 257 2 3 6 2 3 6 2" xfId="20684"/>
    <cellStyle name="Standard 257 2 3 6 2 3 6 2 2" xfId="47156"/>
    <cellStyle name="Standard 257 2 3 6 2 3 6 3" xfId="33920"/>
    <cellStyle name="Standard 257 2 3 6 2 3 7" xfId="14067"/>
    <cellStyle name="Standard 257 2 3 6 2 3 7 2" xfId="40539"/>
    <cellStyle name="Standard 257 2 3 6 2 3 8" xfId="27303"/>
    <cellStyle name="Standard 257 2 3 6 2 4" xfId="1199"/>
    <cellStyle name="Standard 257 2 3 6 2 4 2" xfId="4142"/>
    <cellStyle name="Standard 257 2 3 6 2 4 2 2" xfId="12964"/>
    <cellStyle name="Standard 257 2 3 6 2 4 2 2 2" xfId="26200"/>
    <cellStyle name="Standard 257 2 3 6 2 4 2 2 2 2" xfId="52672"/>
    <cellStyle name="Standard 257 2 3 6 2 4 2 2 3" xfId="39436"/>
    <cellStyle name="Standard 257 2 3 6 2 4 2 3" xfId="19583"/>
    <cellStyle name="Standard 257 2 3 6 2 4 2 3 2" xfId="46055"/>
    <cellStyle name="Standard 257 2 3 6 2 4 2 4" xfId="30614"/>
    <cellStyle name="Standard 257 2 3 6 2 4 3" xfId="5613"/>
    <cellStyle name="Standard 257 2 3 6 2 4 3 2" xfId="10023"/>
    <cellStyle name="Standard 257 2 3 6 2 4 3 2 2" xfId="23259"/>
    <cellStyle name="Standard 257 2 3 6 2 4 3 2 2 2" xfId="49731"/>
    <cellStyle name="Standard 257 2 3 6 2 4 3 2 3" xfId="36495"/>
    <cellStyle name="Standard 257 2 3 6 2 4 3 3" xfId="16642"/>
    <cellStyle name="Standard 257 2 3 6 2 4 3 3 2" xfId="43114"/>
    <cellStyle name="Standard 257 2 3 6 2 4 3 4" xfId="32085"/>
    <cellStyle name="Standard 257 2 3 6 2 4 4" xfId="8552"/>
    <cellStyle name="Standard 257 2 3 6 2 4 4 2" xfId="21788"/>
    <cellStyle name="Standard 257 2 3 6 2 4 4 2 2" xfId="48260"/>
    <cellStyle name="Standard 257 2 3 6 2 4 4 3" xfId="35024"/>
    <cellStyle name="Standard 257 2 3 6 2 4 5" xfId="15171"/>
    <cellStyle name="Standard 257 2 3 6 2 4 5 2" xfId="41643"/>
    <cellStyle name="Standard 257 2 3 6 2 4 6" xfId="27673"/>
    <cellStyle name="Standard 257 2 3 6 2 5" xfId="1935"/>
    <cellStyle name="Standard 257 2 3 6 2 5 2" xfId="3406"/>
    <cellStyle name="Standard 257 2 3 6 2 5 2 2" xfId="12228"/>
    <cellStyle name="Standard 257 2 3 6 2 5 2 2 2" xfId="25464"/>
    <cellStyle name="Standard 257 2 3 6 2 5 2 2 2 2" xfId="51936"/>
    <cellStyle name="Standard 257 2 3 6 2 5 2 2 3" xfId="38700"/>
    <cellStyle name="Standard 257 2 3 6 2 5 2 3" xfId="18847"/>
    <cellStyle name="Standard 257 2 3 6 2 5 2 3 2" xfId="45319"/>
    <cellStyle name="Standard 257 2 3 6 2 5 2 4" xfId="29878"/>
    <cellStyle name="Standard 257 2 3 6 2 5 3" xfId="6348"/>
    <cellStyle name="Standard 257 2 3 6 2 5 3 2" xfId="10758"/>
    <cellStyle name="Standard 257 2 3 6 2 5 3 2 2" xfId="23994"/>
    <cellStyle name="Standard 257 2 3 6 2 5 3 2 2 2" xfId="50466"/>
    <cellStyle name="Standard 257 2 3 6 2 5 3 2 3" xfId="37230"/>
    <cellStyle name="Standard 257 2 3 6 2 5 3 3" xfId="17377"/>
    <cellStyle name="Standard 257 2 3 6 2 5 3 3 2" xfId="43849"/>
    <cellStyle name="Standard 257 2 3 6 2 5 3 4" xfId="32820"/>
    <cellStyle name="Standard 257 2 3 6 2 5 4" xfId="7816"/>
    <cellStyle name="Standard 257 2 3 6 2 5 4 2" xfId="21052"/>
    <cellStyle name="Standard 257 2 3 6 2 5 4 2 2" xfId="47524"/>
    <cellStyle name="Standard 257 2 3 6 2 5 4 3" xfId="34288"/>
    <cellStyle name="Standard 257 2 3 6 2 5 5" xfId="14435"/>
    <cellStyle name="Standard 257 2 3 6 2 5 5 2" xfId="40907"/>
    <cellStyle name="Standard 257 2 3 6 2 5 6" xfId="28408"/>
    <cellStyle name="Standard 257 2 3 6 2 6" xfId="2672"/>
    <cellStyle name="Standard 257 2 3 6 2 6 2" xfId="11494"/>
    <cellStyle name="Standard 257 2 3 6 2 6 2 2" xfId="24730"/>
    <cellStyle name="Standard 257 2 3 6 2 6 2 2 2" xfId="51202"/>
    <cellStyle name="Standard 257 2 3 6 2 6 2 3" xfId="37966"/>
    <cellStyle name="Standard 257 2 3 6 2 6 3" xfId="18113"/>
    <cellStyle name="Standard 257 2 3 6 2 6 3 2" xfId="44585"/>
    <cellStyle name="Standard 257 2 3 6 2 6 4" xfId="29144"/>
    <cellStyle name="Standard 257 2 3 6 2 7" xfId="4877"/>
    <cellStyle name="Standard 257 2 3 6 2 7 2" xfId="9287"/>
    <cellStyle name="Standard 257 2 3 6 2 7 2 2" xfId="22523"/>
    <cellStyle name="Standard 257 2 3 6 2 7 2 2 2" xfId="48995"/>
    <cellStyle name="Standard 257 2 3 6 2 7 2 3" xfId="35759"/>
    <cellStyle name="Standard 257 2 3 6 2 7 3" xfId="15906"/>
    <cellStyle name="Standard 257 2 3 6 2 7 3 2" xfId="42378"/>
    <cellStyle name="Standard 257 2 3 6 2 7 4" xfId="31349"/>
    <cellStyle name="Standard 257 2 3 6 2 8" xfId="7082"/>
    <cellStyle name="Standard 257 2 3 6 2 8 2" xfId="20318"/>
    <cellStyle name="Standard 257 2 3 6 2 8 2 2" xfId="46790"/>
    <cellStyle name="Standard 257 2 3 6 2 8 3" xfId="33554"/>
    <cellStyle name="Standard 257 2 3 6 2 9" xfId="13701"/>
    <cellStyle name="Standard 257 2 3 6 2 9 2" xfId="40173"/>
    <cellStyle name="Standard 257 2 3 6 3" xfId="517"/>
    <cellStyle name="Standard 257 2 3 6 3 2" xfId="906"/>
    <cellStyle name="Standard 257 2 3 6 3 2 2" xfId="1655"/>
    <cellStyle name="Standard 257 2 3 6 3 2 2 2" xfId="4598"/>
    <cellStyle name="Standard 257 2 3 6 3 2 2 2 2" xfId="13420"/>
    <cellStyle name="Standard 257 2 3 6 3 2 2 2 2 2" xfId="26656"/>
    <cellStyle name="Standard 257 2 3 6 3 2 2 2 2 2 2" xfId="53128"/>
    <cellStyle name="Standard 257 2 3 6 3 2 2 2 2 3" xfId="39892"/>
    <cellStyle name="Standard 257 2 3 6 3 2 2 2 3" xfId="20039"/>
    <cellStyle name="Standard 257 2 3 6 3 2 2 2 3 2" xfId="46511"/>
    <cellStyle name="Standard 257 2 3 6 3 2 2 2 4" xfId="31070"/>
    <cellStyle name="Standard 257 2 3 6 3 2 2 3" xfId="6069"/>
    <cellStyle name="Standard 257 2 3 6 3 2 2 3 2" xfId="10479"/>
    <cellStyle name="Standard 257 2 3 6 3 2 2 3 2 2" xfId="23715"/>
    <cellStyle name="Standard 257 2 3 6 3 2 2 3 2 2 2" xfId="50187"/>
    <cellStyle name="Standard 257 2 3 6 3 2 2 3 2 3" xfId="36951"/>
    <cellStyle name="Standard 257 2 3 6 3 2 2 3 3" xfId="17098"/>
    <cellStyle name="Standard 257 2 3 6 3 2 2 3 3 2" xfId="43570"/>
    <cellStyle name="Standard 257 2 3 6 3 2 2 3 4" xfId="32541"/>
    <cellStyle name="Standard 257 2 3 6 3 2 2 4" xfId="9008"/>
    <cellStyle name="Standard 257 2 3 6 3 2 2 4 2" xfId="22244"/>
    <cellStyle name="Standard 257 2 3 6 3 2 2 4 2 2" xfId="48716"/>
    <cellStyle name="Standard 257 2 3 6 3 2 2 4 3" xfId="35480"/>
    <cellStyle name="Standard 257 2 3 6 3 2 2 5" xfId="15627"/>
    <cellStyle name="Standard 257 2 3 6 3 2 2 5 2" xfId="42099"/>
    <cellStyle name="Standard 257 2 3 6 3 2 2 6" xfId="28129"/>
    <cellStyle name="Standard 257 2 3 6 3 2 3" xfId="2391"/>
    <cellStyle name="Standard 257 2 3 6 3 2 3 2" xfId="3862"/>
    <cellStyle name="Standard 257 2 3 6 3 2 3 2 2" xfId="12684"/>
    <cellStyle name="Standard 257 2 3 6 3 2 3 2 2 2" xfId="25920"/>
    <cellStyle name="Standard 257 2 3 6 3 2 3 2 2 2 2" xfId="52392"/>
    <cellStyle name="Standard 257 2 3 6 3 2 3 2 2 3" xfId="39156"/>
    <cellStyle name="Standard 257 2 3 6 3 2 3 2 3" xfId="19303"/>
    <cellStyle name="Standard 257 2 3 6 3 2 3 2 3 2" xfId="45775"/>
    <cellStyle name="Standard 257 2 3 6 3 2 3 2 4" xfId="30334"/>
    <cellStyle name="Standard 257 2 3 6 3 2 3 3" xfId="6804"/>
    <cellStyle name="Standard 257 2 3 6 3 2 3 3 2" xfId="11214"/>
    <cellStyle name="Standard 257 2 3 6 3 2 3 3 2 2" xfId="24450"/>
    <cellStyle name="Standard 257 2 3 6 3 2 3 3 2 2 2" xfId="50922"/>
    <cellStyle name="Standard 257 2 3 6 3 2 3 3 2 3" xfId="37686"/>
    <cellStyle name="Standard 257 2 3 6 3 2 3 3 3" xfId="17833"/>
    <cellStyle name="Standard 257 2 3 6 3 2 3 3 3 2" xfId="44305"/>
    <cellStyle name="Standard 257 2 3 6 3 2 3 3 4" xfId="33276"/>
    <cellStyle name="Standard 257 2 3 6 3 2 3 4" xfId="8272"/>
    <cellStyle name="Standard 257 2 3 6 3 2 3 4 2" xfId="21508"/>
    <cellStyle name="Standard 257 2 3 6 3 2 3 4 2 2" xfId="47980"/>
    <cellStyle name="Standard 257 2 3 6 3 2 3 4 3" xfId="34744"/>
    <cellStyle name="Standard 257 2 3 6 3 2 3 5" xfId="14891"/>
    <cellStyle name="Standard 257 2 3 6 3 2 3 5 2" xfId="41363"/>
    <cellStyle name="Standard 257 2 3 6 3 2 3 6" xfId="28864"/>
    <cellStyle name="Standard 257 2 3 6 3 2 4" xfId="3128"/>
    <cellStyle name="Standard 257 2 3 6 3 2 4 2" xfId="11950"/>
    <cellStyle name="Standard 257 2 3 6 3 2 4 2 2" xfId="25186"/>
    <cellStyle name="Standard 257 2 3 6 3 2 4 2 2 2" xfId="51658"/>
    <cellStyle name="Standard 257 2 3 6 3 2 4 2 3" xfId="38422"/>
    <cellStyle name="Standard 257 2 3 6 3 2 4 3" xfId="18569"/>
    <cellStyle name="Standard 257 2 3 6 3 2 4 3 2" xfId="45041"/>
    <cellStyle name="Standard 257 2 3 6 3 2 4 4" xfId="29600"/>
    <cellStyle name="Standard 257 2 3 6 3 2 5" xfId="5333"/>
    <cellStyle name="Standard 257 2 3 6 3 2 5 2" xfId="9743"/>
    <cellStyle name="Standard 257 2 3 6 3 2 5 2 2" xfId="22979"/>
    <cellStyle name="Standard 257 2 3 6 3 2 5 2 2 2" xfId="49451"/>
    <cellStyle name="Standard 257 2 3 6 3 2 5 2 3" xfId="36215"/>
    <cellStyle name="Standard 257 2 3 6 3 2 5 3" xfId="16362"/>
    <cellStyle name="Standard 257 2 3 6 3 2 5 3 2" xfId="42834"/>
    <cellStyle name="Standard 257 2 3 6 3 2 5 4" xfId="31805"/>
    <cellStyle name="Standard 257 2 3 6 3 2 6" xfId="7538"/>
    <cellStyle name="Standard 257 2 3 6 3 2 6 2" xfId="20774"/>
    <cellStyle name="Standard 257 2 3 6 3 2 6 2 2" xfId="47246"/>
    <cellStyle name="Standard 257 2 3 6 3 2 6 3" xfId="34010"/>
    <cellStyle name="Standard 257 2 3 6 3 2 7" xfId="14157"/>
    <cellStyle name="Standard 257 2 3 6 3 2 7 2" xfId="40629"/>
    <cellStyle name="Standard 257 2 3 6 3 2 8" xfId="27393"/>
    <cellStyle name="Standard 257 2 3 6 3 3" xfId="1289"/>
    <cellStyle name="Standard 257 2 3 6 3 3 2" xfId="4232"/>
    <cellStyle name="Standard 257 2 3 6 3 3 2 2" xfId="13054"/>
    <cellStyle name="Standard 257 2 3 6 3 3 2 2 2" xfId="26290"/>
    <cellStyle name="Standard 257 2 3 6 3 3 2 2 2 2" xfId="52762"/>
    <cellStyle name="Standard 257 2 3 6 3 3 2 2 3" xfId="39526"/>
    <cellStyle name="Standard 257 2 3 6 3 3 2 3" xfId="19673"/>
    <cellStyle name="Standard 257 2 3 6 3 3 2 3 2" xfId="46145"/>
    <cellStyle name="Standard 257 2 3 6 3 3 2 4" xfId="30704"/>
    <cellStyle name="Standard 257 2 3 6 3 3 3" xfId="5703"/>
    <cellStyle name="Standard 257 2 3 6 3 3 3 2" xfId="10113"/>
    <cellStyle name="Standard 257 2 3 6 3 3 3 2 2" xfId="23349"/>
    <cellStyle name="Standard 257 2 3 6 3 3 3 2 2 2" xfId="49821"/>
    <cellStyle name="Standard 257 2 3 6 3 3 3 2 3" xfId="36585"/>
    <cellStyle name="Standard 257 2 3 6 3 3 3 3" xfId="16732"/>
    <cellStyle name="Standard 257 2 3 6 3 3 3 3 2" xfId="43204"/>
    <cellStyle name="Standard 257 2 3 6 3 3 3 4" xfId="32175"/>
    <cellStyle name="Standard 257 2 3 6 3 3 4" xfId="8642"/>
    <cellStyle name="Standard 257 2 3 6 3 3 4 2" xfId="21878"/>
    <cellStyle name="Standard 257 2 3 6 3 3 4 2 2" xfId="48350"/>
    <cellStyle name="Standard 257 2 3 6 3 3 4 3" xfId="35114"/>
    <cellStyle name="Standard 257 2 3 6 3 3 5" xfId="15261"/>
    <cellStyle name="Standard 257 2 3 6 3 3 5 2" xfId="41733"/>
    <cellStyle name="Standard 257 2 3 6 3 3 6" xfId="27763"/>
    <cellStyle name="Standard 257 2 3 6 3 4" xfId="2025"/>
    <cellStyle name="Standard 257 2 3 6 3 4 2" xfId="3496"/>
    <cellStyle name="Standard 257 2 3 6 3 4 2 2" xfId="12318"/>
    <cellStyle name="Standard 257 2 3 6 3 4 2 2 2" xfId="25554"/>
    <cellStyle name="Standard 257 2 3 6 3 4 2 2 2 2" xfId="52026"/>
    <cellStyle name="Standard 257 2 3 6 3 4 2 2 3" xfId="38790"/>
    <cellStyle name="Standard 257 2 3 6 3 4 2 3" xfId="18937"/>
    <cellStyle name="Standard 257 2 3 6 3 4 2 3 2" xfId="45409"/>
    <cellStyle name="Standard 257 2 3 6 3 4 2 4" xfId="29968"/>
    <cellStyle name="Standard 257 2 3 6 3 4 3" xfId="6438"/>
    <cellStyle name="Standard 257 2 3 6 3 4 3 2" xfId="10848"/>
    <cellStyle name="Standard 257 2 3 6 3 4 3 2 2" xfId="24084"/>
    <cellStyle name="Standard 257 2 3 6 3 4 3 2 2 2" xfId="50556"/>
    <cellStyle name="Standard 257 2 3 6 3 4 3 2 3" xfId="37320"/>
    <cellStyle name="Standard 257 2 3 6 3 4 3 3" xfId="17467"/>
    <cellStyle name="Standard 257 2 3 6 3 4 3 3 2" xfId="43939"/>
    <cellStyle name="Standard 257 2 3 6 3 4 3 4" xfId="32910"/>
    <cellStyle name="Standard 257 2 3 6 3 4 4" xfId="7906"/>
    <cellStyle name="Standard 257 2 3 6 3 4 4 2" xfId="21142"/>
    <cellStyle name="Standard 257 2 3 6 3 4 4 2 2" xfId="47614"/>
    <cellStyle name="Standard 257 2 3 6 3 4 4 3" xfId="34378"/>
    <cellStyle name="Standard 257 2 3 6 3 4 5" xfId="14525"/>
    <cellStyle name="Standard 257 2 3 6 3 4 5 2" xfId="40997"/>
    <cellStyle name="Standard 257 2 3 6 3 4 6" xfId="28498"/>
    <cellStyle name="Standard 257 2 3 6 3 5" xfId="2762"/>
    <cellStyle name="Standard 257 2 3 6 3 5 2" xfId="11584"/>
    <cellStyle name="Standard 257 2 3 6 3 5 2 2" xfId="24820"/>
    <cellStyle name="Standard 257 2 3 6 3 5 2 2 2" xfId="51292"/>
    <cellStyle name="Standard 257 2 3 6 3 5 2 3" xfId="38056"/>
    <cellStyle name="Standard 257 2 3 6 3 5 3" xfId="18203"/>
    <cellStyle name="Standard 257 2 3 6 3 5 3 2" xfId="44675"/>
    <cellStyle name="Standard 257 2 3 6 3 5 4" xfId="29234"/>
    <cellStyle name="Standard 257 2 3 6 3 6" xfId="4967"/>
    <cellStyle name="Standard 257 2 3 6 3 6 2" xfId="9377"/>
    <cellStyle name="Standard 257 2 3 6 3 6 2 2" xfId="22613"/>
    <cellStyle name="Standard 257 2 3 6 3 6 2 2 2" xfId="49085"/>
    <cellStyle name="Standard 257 2 3 6 3 6 2 3" xfId="35849"/>
    <cellStyle name="Standard 257 2 3 6 3 6 3" xfId="15996"/>
    <cellStyle name="Standard 257 2 3 6 3 6 3 2" xfId="42468"/>
    <cellStyle name="Standard 257 2 3 6 3 6 4" xfId="31439"/>
    <cellStyle name="Standard 257 2 3 6 3 7" xfId="7172"/>
    <cellStyle name="Standard 257 2 3 6 3 7 2" xfId="20408"/>
    <cellStyle name="Standard 257 2 3 6 3 7 2 2" xfId="46880"/>
    <cellStyle name="Standard 257 2 3 6 3 7 3" xfId="33644"/>
    <cellStyle name="Standard 257 2 3 6 3 8" xfId="13791"/>
    <cellStyle name="Standard 257 2 3 6 3 8 2" xfId="40263"/>
    <cellStyle name="Standard 257 2 3 6 3 9" xfId="27027"/>
    <cellStyle name="Standard 257 2 3 6 4" xfId="734"/>
    <cellStyle name="Standard 257 2 3 6 4 2" xfId="1484"/>
    <cellStyle name="Standard 257 2 3 6 4 2 2" xfId="4427"/>
    <cellStyle name="Standard 257 2 3 6 4 2 2 2" xfId="13249"/>
    <cellStyle name="Standard 257 2 3 6 4 2 2 2 2" xfId="26485"/>
    <cellStyle name="Standard 257 2 3 6 4 2 2 2 2 2" xfId="52957"/>
    <cellStyle name="Standard 257 2 3 6 4 2 2 2 3" xfId="39721"/>
    <cellStyle name="Standard 257 2 3 6 4 2 2 3" xfId="19868"/>
    <cellStyle name="Standard 257 2 3 6 4 2 2 3 2" xfId="46340"/>
    <cellStyle name="Standard 257 2 3 6 4 2 2 4" xfId="30899"/>
    <cellStyle name="Standard 257 2 3 6 4 2 3" xfId="5898"/>
    <cellStyle name="Standard 257 2 3 6 4 2 3 2" xfId="10308"/>
    <cellStyle name="Standard 257 2 3 6 4 2 3 2 2" xfId="23544"/>
    <cellStyle name="Standard 257 2 3 6 4 2 3 2 2 2" xfId="50016"/>
    <cellStyle name="Standard 257 2 3 6 4 2 3 2 3" xfId="36780"/>
    <cellStyle name="Standard 257 2 3 6 4 2 3 3" xfId="16927"/>
    <cellStyle name="Standard 257 2 3 6 4 2 3 3 2" xfId="43399"/>
    <cellStyle name="Standard 257 2 3 6 4 2 3 4" xfId="32370"/>
    <cellStyle name="Standard 257 2 3 6 4 2 4" xfId="8837"/>
    <cellStyle name="Standard 257 2 3 6 4 2 4 2" xfId="22073"/>
    <cellStyle name="Standard 257 2 3 6 4 2 4 2 2" xfId="48545"/>
    <cellStyle name="Standard 257 2 3 6 4 2 4 3" xfId="35309"/>
    <cellStyle name="Standard 257 2 3 6 4 2 5" xfId="15456"/>
    <cellStyle name="Standard 257 2 3 6 4 2 5 2" xfId="41928"/>
    <cellStyle name="Standard 257 2 3 6 4 2 6" xfId="27958"/>
    <cellStyle name="Standard 257 2 3 6 4 3" xfId="2220"/>
    <cellStyle name="Standard 257 2 3 6 4 3 2" xfId="3691"/>
    <cellStyle name="Standard 257 2 3 6 4 3 2 2" xfId="12513"/>
    <cellStyle name="Standard 257 2 3 6 4 3 2 2 2" xfId="25749"/>
    <cellStyle name="Standard 257 2 3 6 4 3 2 2 2 2" xfId="52221"/>
    <cellStyle name="Standard 257 2 3 6 4 3 2 2 3" xfId="38985"/>
    <cellStyle name="Standard 257 2 3 6 4 3 2 3" xfId="19132"/>
    <cellStyle name="Standard 257 2 3 6 4 3 2 3 2" xfId="45604"/>
    <cellStyle name="Standard 257 2 3 6 4 3 2 4" xfId="30163"/>
    <cellStyle name="Standard 257 2 3 6 4 3 3" xfId="6633"/>
    <cellStyle name="Standard 257 2 3 6 4 3 3 2" xfId="11043"/>
    <cellStyle name="Standard 257 2 3 6 4 3 3 2 2" xfId="24279"/>
    <cellStyle name="Standard 257 2 3 6 4 3 3 2 2 2" xfId="50751"/>
    <cellStyle name="Standard 257 2 3 6 4 3 3 2 3" xfId="37515"/>
    <cellStyle name="Standard 257 2 3 6 4 3 3 3" xfId="17662"/>
    <cellStyle name="Standard 257 2 3 6 4 3 3 3 2" xfId="44134"/>
    <cellStyle name="Standard 257 2 3 6 4 3 3 4" xfId="33105"/>
    <cellStyle name="Standard 257 2 3 6 4 3 4" xfId="8101"/>
    <cellStyle name="Standard 257 2 3 6 4 3 4 2" xfId="21337"/>
    <cellStyle name="Standard 257 2 3 6 4 3 4 2 2" xfId="47809"/>
    <cellStyle name="Standard 257 2 3 6 4 3 4 3" xfId="34573"/>
    <cellStyle name="Standard 257 2 3 6 4 3 5" xfId="14720"/>
    <cellStyle name="Standard 257 2 3 6 4 3 5 2" xfId="41192"/>
    <cellStyle name="Standard 257 2 3 6 4 3 6" xfId="28693"/>
    <cellStyle name="Standard 257 2 3 6 4 4" xfId="2957"/>
    <cellStyle name="Standard 257 2 3 6 4 4 2" xfId="11779"/>
    <cellStyle name="Standard 257 2 3 6 4 4 2 2" xfId="25015"/>
    <cellStyle name="Standard 257 2 3 6 4 4 2 2 2" xfId="51487"/>
    <cellStyle name="Standard 257 2 3 6 4 4 2 3" xfId="38251"/>
    <cellStyle name="Standard 257 2 3 6 4 4 3" xfId="18398"/>
    <cellStyle name="Standard 257 2 3 6 4 4 3 2" xfId="44870"/>
    <cellStyle name="Standard 257 2 3 6 4 4 4" xfId="29429"/>
    <cellStyle name="Standard 257 2 3 6 4 5" xfId="5162"/>
    <cellStyle name="Standard 257 2 3 6 4 5 2" xfId="9572"/>
    <cellStyle name="Standard 257 2 3 6 4 5 2 2" xfId="22808"/>
    <cellStyle name="Standard 257 2 3 6 4 5 2 2 2" xfId="49280"/>
    <cellStyle name="Standard 257 2 3 6 4 5 2 3" xfId="36044"/>
    <cellStyle name="Standard 257 2 3 6 4 5 3" xfId="16191"/>
    <cellStyle name="Standard 257 2 3 6 4 5 3 2" xfId="42663"/>
    <cellStyle name="Standard 257 2 3 6 4 5 4" xfId="31634"/>
    <cellStyle name="Standard 257 2 3 6 4 6" xfId="7367"/>
    <cellStyle name="Standard 257 2 3 6 4 6 2" xfId="20603"/>
    <cellStyle name="Standard 257 2 3 6 4 6 2 2" xfId="47075"/>
    <cellStyle name="Standard 257 2 3 6 4 6 3" xfId="33839"/>
    <cellStyle name="Standard 257 2 3 6 4 7" xfId="13986"/>
    <cellStyle name="Standard 257 2 3 6 4 7 2" xfId="40458"/>
    <cellStyle name="Standard 257 2 3 6 4 8" xfId="27222"/>
    <cellStyle name="Standard 257 2 3 6 5" xfId="1118"/>
    <cellStyle name="Standard 257 2 3 6 5 2" xfId="4061"/>
    <cellStyle name="Standard 257 2 3 6 5 2 2" xfId="12883"/>
    <cellStyle name="Standard 257 2 3 6 5 2 2 2" xfId="26119"/>
    <cellStyle name="Standard 257 2 3 6 5 2 2 2 2" xfId="52591"/>
    <cellStyle name="Standard 257 2 3 6 5 2 2 3" xfId="39355"/>
    <cellStyle name="Standard 257 2 3 6 5 2 3" xfId="19502"/>
    <cellStyle name="Standard 257 2 3 6 5 2 3 2" xfId="45974"/>
    <cellStyle name="Standard 257 2 3 6 5 2 4" xfId="30533"/>
    <cellStyle name="Standard 257 2 3 6 5 3" xfId="5532"/>
    <cellStyle name="Standard 257 2 3 6 5 3 2" xfId="9942"/>
    <cellStyle name="Standard 257 2 3 6 5 3 2 2" xfId="23178"/>
    <cellStyle name="Standard 257 2 3 6 5 3 2 2 2" xfId="49650"/>
    <cellStyle name="Standard 257 2 3 6 5 3 2 3" xfId="36414"/>
    <cellStyle name="Standard 257 2 3 6 5 3 3" xfId="16561"/>
    <cellStyle name="Standard 257 2 3 6 5 3 3 2" xfId="43033"/>
    <cellStyle name="Standard 257 2 3 6 5 3 4" xfId="32004"/>
    <cellStyle name="Standard 257 2 3 6 5 4" xfId="8471"/>
    <cellStyle name="Standard 257 2 3 6 5 4 2" xfId="21707"/>
    <cellStyle name="Standard 257 2 3 6 5 4 2 2" xfId="48179"/>
    <cellStyle name="Standard 257 2 3 6 5 4 3" xfId="34943"/>
    <cellStyle name="Standard 257 2 3 6 5 5" xfId="15090"/>
    <cellStyle name="Standard 257 2 3 6 5 5 2" xfId="41562"/>
    <cellStyle name="Standard 257 2 3 6 5 6" xfId="27592"/>
    <cellStyle name="Standard 257 2 3 6 6" xfId="1854"/>
    <cellStyle name="Standard 257 2 3 6 6 2" xfId="3325"/>
    <cellStyle name="Standard 257 2 3 6 6 2 2" xfId="12147"/>
    <cellStyle name="Standard 257 2 3 6 6 2 2 2" xfId="25383"/>
    <cellStyle name="Standard 257 2 3 6 6 2 2 2 2" xfId="51855"/>
    <cellStyle name="Standard 257 2 3 6 6 2 2 3" xfId="38619"/>
    <cellStyle name="Standard 257 2 3 6 6 2 3" xfId="18766"/>
    <cellStyle name="Standard 257 2 3 6 6 2 3 2" xfId="45238"/>
    <cellStyle name="Standard 257 2 3 6 6 2 4" xfId="29797"/>
    <cellStyle name="Standard 257 2 3 6 6 3" xfId="6267"/>
    <cellStyle name="Standard 257 2 3 6 6 3 2" xfId="10677"/>
    <cellStyle name="Standard 257 2 3 6 6 3 2 2" xfId="23913"/>
    <cellStyle name="Standard 257 2 3 6 6 3 2 2 2" xfId="50385"/>
    <cellStyle name="Standard 257 2 3 6 6 3 2 3" xfId="37149"/>
    <cellStyle name="Standard 257 2 3 6 6 3 3" xfId="17296"/>
    <cellStyle name="Standard 257 2 3 6 6 3 3 2" xfId="43768"/>
    <cellStyle name="Standard 257 2 3 6 6 3 4" xfId="32739"/>
    <cellStyle name="Standard 257 2 3 6 6 4" xfId="7735"/>
    <cellStyle name="Standard 257 2 3 6 6 4 2" xfId="20971"/>
    <cellStyle name="Standard 257 2 3 6 6 4 2 2" xfId="47443"/>
    <cellStyle name="Standard 257 2 3 6 6 4 3" xfId="34207"/>
    <cellStyle name="Standard 257 2 3 6 6 5" xfId="14354"/>
    <cellStyle name="Standard 257 2 3 6 6 5 2" xfId="40826"/>
    <cellStyle name="Standard 257 2 3 6 6 6" xfId="28327"/>
    <cellStyle name="Standard 257 2 3 6 7" xfId="2591"/>
    <cellStyle name="Standard 257 2 3 6 7 2" xfId="11413"/>
    <cellStyle name="Standard 257 2 3 6 7 2 2" xfId="24649"/>
    <cellStyle name="Standard 257 2 3 6 7 2 2 2" xfId="51121"/>
    <cellStyle name="Standard 257 2 3 6 7 2 3" xfId="37885"/>
    <cellStyle name="Standard 257 2 3 6 7 3" xfId="18032"/>
    <cellStyle name="Standard 257 2 3 6 7 3 2" xfId="44504"/>
    <cellStyle name="Standard 257 2 3 6 7 4" xfId="29063"/>
    <cellStyle name="Standard 257 2 3 6 8" xfId="4796"/>
    <cellStyle name="Standard 257 2 3 6 8 2" xfId="9206"/>
    <cellStyle name="Standard 257 2 3 6 8 2 2" xfId="22442"/>
    <cellStyle name="Standard 257 2 3 6 8 2 2 2" xfId="48914"/>
    <cellStyle name="Standard 257 2 3 6 8 2 3" xfId="35678"/>
    <cellStyle name="Standard 257 2 3 6 8 3" xfId="15825"/>
    <cellStyle name="Standard 257 2 3 6 8 3 2" xfId="42297"/>
    <cellStyle name="Standard 257 2 3 6 8 4" xfId="31268"/>
    <cellStyle name="Standard 257 2 3 6 9" xfId="7001"/>
    <cellStyle name="Standard 257 2 3 6 9 2" xfId="20237"/>
    <cellStyle name="Standard 257 2 3 6 9 2 2" xfId="46709"/>
    <cellStyle name="Standard 257 2 3 6 9 3" xfId="33473"/>
    <cellStyle name="Standard 257 2 3 7" xfId="382"/>
    <cellStyle name="Standard 257 2 3 7 10" xfId="26897"/>
    <cellStyle name="Standard 257 2 3 7 2" xfId="558"/>
    <cellStyle name="Standard 257 2 3 7 2 2" xfId="947"/>
    <cellStyle name="Standard 257 2 3 7 2 2 2" xfId="1696"/>
    <cellStyle name="Standard 257 2 3 7 2 2 2 2" xfId="4639"/>
    <cellStyle name="Standard 257 2 3 7 2 2 2 2 2" xfId="13461"/>
    <cellStyle name="Standard 257 2 3 7 2 2 2 2 2 2" xfId="26697"/>
    <cellStyle name="Standard 257 2 3 7 2 2 2 2 2 2 2" xfId="53169"/>
    <cellStyle name="Standard 257 2 3 7 2 2 2 2 2 3" xfId="39933"/>
    <cellStyle name="Standard 257 2 3 7 2 2 2 2 3" xfId="20080"/>
    <cellStyle name="Standard 257 2 3 7 2 2 2 2 3 2" xfId="46552"/>
    <cellStyle name="Standard 257 2 3 7 2 2 2 2 4" xfId="31111"/>
    <cellStyle name="Standard 257 2 3 7 2 2 2 3" xfId="6110"/>
    <cellStyle name="Standard 257 2 3 7 2 2 2 3 2" xfId="10520"/>
    <cellStyle name="Standard 257 2 3 7 2 2 2 3 2 2" xfId="23756"/>
    <cellStyle name="Standard 257 2 3 7 2 2 2 3 2 2 2" xfId="50228"/>
    <cellStyle name="Standard 257 2 3 7 2 2 2 3 2 3" xfId="36992"/>
    <cellStyle name="Standard 257 2 3 7 2 2 2 3 3" xfId="17139"/>
    <cellStyle name="Standard 257 2 3 7 2 2 2 3 3 2" xfId="43611"/>
    <cellStyle name="Standard 257 2 3 7 2 2 2 3 4" xfId="32582"/>
    <cellStyle name="Standard 257 2 3 7 2 2 2 4" xfId="9049"/>
    <cellStyle name="Standard 257 2 3 7 2 2 2 4 2" xfId="22285"/>
    <cellStyle name="Standard 257 2 3 7 2 2 2 4 2 2" xfId="48757"/>
    <cellStyle name="Standard 257 2 3 7 2 2 2 4 3" xfId="35521"/>
    <cellStyle name="Standard 257 2 3 7 2 2 2 5" xfId="15668"/>
    <cellStyle name="Standard 257 2 3 7 2 2 2 5 2" xfId="42140"/>
    <cellStyle name="Standard 257 2 3 7 2 2 2 6" xfId="28170"/>
    <cellStyle name="Standard 257 2 3 7 2 2 3" xfId="2432"/>
    <cellStyle name="Standard 257 2 3 7 2 2 3 2" xfId="3903"/>
    <cellStyle name="Standard 257 2 3 7 2 2 3 2 2" xfId="12725"/>
    <cellStyle name="Standard 257 2 3 7 2 2 3 2 2 2" xfId="25961"/>
    <cellStyle name="Standard 257 2 3 7 2 2 3 2 2 2 2" xfId="52433"/>
    <cellStyle name="Standard 257 2 3 7 2 2 3 2 2 3" xfId="39197"/>
    <cellStyle name="Standard 257 2 3 7 2 2 3 2 3" xfId="19344"/>
    <cellStyle name="Standard 257 2 3 7 2 2 3 2 3 2" xfId="45816"/>
    <cellStyle name="Standard 257 2 3 7 2 2 3 2 4" xfId="30375"/>
    <cellStyle name="Standard 257 2 3 7 2 2 3 3" xfId="6845"/>
    <cellStyle name="Standard 257 2 3 7 2 2 3 3 2" xfId="11255"/>
    <cellStyle name="Standard 257 2 3 7 2 2 3 3 2 2" xfId="24491"/>
    <cellStyle name="Standard 257 2 3 7 2 2 3 3 2 2 2" xfId="50963"/>
    <cellStyle name="Standard 257 2 3 7 2 2 3 3 2 3" xfId="37727"/>
    <cellStyle name="Standard 257 2 3 7 2 2 3 3 3" xfId="17874"/>
    <cellStyle name="Standard 257 2 3 7 2 2 3 3 3 2" xfId="44346"/>
    <cellStyle name="Standard 257 2 3 7 2 2 3 3 4" xfId="33317"/>
    <cellStyle name="Standard 257 2 3 7 2 2 3 4" xfId="8313"/>
    <cellStyle name="Standard 257 2 3 7 2 2 3 4 2" xfId="21549"/>
    <cellStyle name="Standard 257 2 3 7 2 2 3 4 2 2" xfId="48021"/>
    <cellStyle name="Standard 257 2 3 7 2 2 3 4 3" xfId="34785"/>
    <cellStyle name="Standard 257 2 3 7 2 2 3 5" xfId="14932"/>
    <cellStyle name="Standard 257 2 3 7 2 2 3 5 2" xfId="41404"/>
    <cellStyle name="Standard 257 2 3 7 2 2 3 6" xfId="28905"/>
    <cellStyle name="Standard 257 2 3 7 2 2 4" xfId="3169"/>
    <cellStyle name="Standard 257 2 3 7 2 2 4 2" xfId="11991"/>
    <cellStyle name="Standard 257 2 3 7 2 2 4 2 2" xfId="25227"/>
    <cellStyle name="Standard 257 2 3 7 2 2 4 2 2 2" xfId="51699"/>
    <cellStyle name="Standard 257 2 3 7 2 2 4 2 3" xfId="38463"/>
    <cellStyle name="Standard 257 2 3 7 2 2 4 3" xfId="18610"/>
    <cellStyle name="Standard 257 2 3 7 2 2 4 3 2" xfId="45082"/>
    <cellStyle name="Standard 257 2 3 7 2 2 4 4" xfId="29641"/>
    <cellStyle name="Standard 257 2 3 7 2 2 5" xfId="5374"/>
    <cellStyle name="Standard 257 2 3 7 2 2 5 2" xfId="9784"/>
    <cellStyle name="Standard 257 2 3 7 2 2 5 2 2" xfId="23020"/>
    <cellStyle name="Standard 257 2 3 7 2 2 5 2 2 2" xfId="49492"/>
    <cellStyle name="Standard 257 2 3 7 2 2 5 2 3" xfId="36256"/>
    <cellStyle name="Standard 257 2 3 7 2 2 5 3" xfId="16403"/>
    <cellStyle name="Standard 257 2 3 7 2 2 5 3 2" xfId="42875"/>
    <cellStyle name="Standard 257 2 3 7 2 2 5 4" xfId="31846"/>
    <cellStyle name="Standard 257 2 3 7 2 2 6" xfId="7579"/>
    <cellStyle name="Standard 257 2 3 7 2 2 6 2" xfId="20815"/>
    <cellStyle name="Standard 257 2 3 7 2 2 6 2 2" xfId="47287"/>
    <cellStyle name="Standard 257 2 3 7 2 2 6 3" xfId="34051"/>
    <cellStyle name="Standard 257 2 3 7 2 2 7" xfId="14198"/>
    <cellStyle name="Standard 257 2 3 7 2 2 7 2" xfId="40670"/>
    <cellStyle name="Standard 257 2 3 7 2 2 8" xfId="27434"/>
    <cellStyle name="Standard 257 2 3 7 2 3" xfId="1330"/>
    <cellStyle name="Standard 257 2 3 7 2 3 2" xfId="4273"/>
    <cellStyle name="Standard 257 2 3 7 2 3 2 2" xfId="13095"/>
    <cellStyle name="Standard 257 2 3 7 2 3 2 2 2" xfId="26331"/>
    <cellStyle name="Standard 257 2 3 7 2 3 2 2 2 2" xfId="52803"/>
    <cellStyle name="Standard 257 2 3 7 2 3 2 2 3" xfId="39567"/>
    <cellStyle name="Standard 257 2 3 7 2 3 2 3" xfId="19714"/>
    <cellStyle name="Standard 257 2 3 7 2 3 2 3 2" xfId="46186"/>
    <cellStyle name="Standard 257 2 3 7 2 3 2 4" xfId="30745"/>
    <cellStyle name="Standard 257 2 3 7 2 3 3" xfId="5744"/>
    <cellStyle name="Standard 257 2 3 7 2 3 3 2" xfId="10154"/>
    <cellStyle name="Standard 257 2 3 7 2 3 3 2 2" xfId="23390"/>
    <cellStyle name="Standard 257 2 3 7 2 3 3 2 2 2" xfId="49862"/>
    <cellStyle name="Standard 257 2 3 7 2 3 3 2 3" xfId="36626"/>
    <cellStyle name="Standard 257 2 3 7 2 3 3 3" xfId="16773"/>
    <cellStyle name="Standard 257 2 3 7 2 3 3 3 2" xfId="43245"/>
    <cellStyle name="Standard 257 2 3 7 2 3 3 4" xfId="32216"/>
    <cellStyle name="Standard 257 2 3 7 2 3 4" xfId="8683"/>
    <cellStyle name="Standard 257 2 3 7 2 3 4 2" xfId="21919"/>
    <cellStyle name="Standard 257 2 3 7 2 3 4 2 2" xfId="48391"/>
    <cellStyle name="Standard 257 2 3 7 2 3 4 3" xfId="35155"/>
    <cellStyle name="Standard 257 2 3 7 2 3 5" xfId="15302"/>
    <cellStyle name="Standard 257 2 3 7 2 3 5 2" xfId="41774"/>
    <cellStyle name="Standard 257 2 3 7 2 3 6" xfId="27804"/>
    <cellStyle name="Standard 257 2 3 7 2 4" xfId="2066"/>
    <cellStyle name="Standard 257 2 3 7 2 4 2" xfId="3537"/>
    <cellStyle name="Standard 257 2 3 7 2 4 2 2" xfId="12359"/>
    <cellStyle name="Standard 257 2 3 7 2 4 2 2 2" xfId="25595"/>
    <cellStyle name="Standard 257 2 3 7 2 4 2 2 2 2" xfId="52067"/>
    <cellStyle name="Standard 257 2 3 7 2 4 2 2 3" xfId="38831"/>
    <cellStyle name="Standard 257 2 3 7 2 4 2 3" xfId="18978"/>
    <cellStyle name="Standard 257 2 3 7 2 4 2 3 2" xfId="45450"/>
    <cellStyle name="Standard 257 2 3 7 2 4 2 4" xfId="30009"/>
    <cellStyle name="Standard 257 2 3 7 2 4 3" xfId="6479"/>
    <cellStyle name="Standard 257 2 3 7 2 4 3 2" xfId="10889"/>
    <cellStyle name="Standard 257 2 3 7 2 4 3 2 2" xfId="24125"/>
    <cellStyle name="Standard 257 2 3 7 2 4 3 2 2 2" xfId="50597"/>
    <cellStyle name="Standard 257 2 3 7 2 4 3 2 3" xfId="37361"/>
    <cellStyle name="Standard 257 2 3 7 2 4 3 3" xfId="17508"/>
    <cellStyle name="Standard 257 2 3 7 2 4 3 3 2" xfId="43980"/>
    <cellStyle name="Standard 257 2 3 7 2 4 3 4" xfId="32951"/>
    <cellStyle name="Standard 257 2 3 7 2 4 4" xfId="7947"/>
    <cellStyle name="Standard 257 2 3 7 2 4 4 2" xfId="21183"/>
    <cellStyle name="Standard 257 2 3 7 2 4 4 2 2" xfId="47655"/>
    <cellStyle name="Standard 257 2 3 7 2 4 4 3" xfId="34419"/>
    <cellStyle name="Standard 257 2 3 7 2 4 5" xfId="14566"/>
    <cellStyle name="Standard 257 2 3 7 2 4 5 2" xfId="41038"/>
    <cellStyle name="Standard 257 2 3 7 2 4 6" xfId="28539"/>
    <cellStyle name="Standard 257 2 3 7 2 5" xfId="2803"/>
    <cellStyle name="Standard 257 2 3 7 2 5 2" xfId="11625"/>
    <cellStyle name="Standard 257 2 3 7 2 5 2 2" xfId="24861"/>
    <cellStyle name="Standard 257 2 3 7 2 5 2 2 2" xfId="51333"/>
    <cellStyle name="Standard 257 2 3 7 2 5 2 3" xfId="38097"/>
    <cellStyle name="Standard 257 2 3 7 2 5 3" xfId="18244"/>
    <cellStyle name="Standard 257 2 3 7 2 5 3 2" xfId="44716"/>
    <cellStyle name="Standard 257 2 3 7 2 5 4" xfId="29275"/>
    <cellStyle name="Standard 257 2 3 7 2 6" xfId="5008"/>
    <cellStyle name="Standard 257 2 3 7 2 6 2" xfId="9418"/>
    <cellStyle name="Standard 257 2 3 7 2 6 2 2" xfId="22654"/>
    <cellStyle name="Standard 257 2 3 7 2 6 2 2 2" xfId="49126"/>
    <cellStyle name="Standard 257 2 3 7 2 6 2 3" xfId="35890"/>
    <cellStyle name="Standard 257 2 3 7 2 6 3" xfId="16037"/>
    <cellStyle name="Standard 257 2 3 7 2 6 3 2" xfId="42509"/>
    <cellStyle name="Standard 257 2 3 7 2 6 4" xfId="31480"/>
    <cellStyle name="Standard 257 2 3 7 2 7" xfId="7213"/>
    <cellStyle name="Standard 257 2 3 7 2 7 2" xfId="20449"/>
    <cellStyle name="Standard 257 2 3 7 2 7 2 2" xfId="46921"/>
    <cellStyle name="Standard 257 2 3 7 2 7 3" xfId="33685"/>
    <cellStyle name="Standard 257 2 3 7 2 8" xfId="13832"/>
    <cellStyle name="Standard 257 2 3 7 2 8 2" xfId="40304"/>
    <cellStyle name="Standard 257 2 3 7 2 9" xfId="27068"/>
    <cellStyle name="Standard 257 2 3 7 3" xfId="775"/>
    <cellStyle name="Standard 257 2 3 7 3 2" xfId="1525"/>
    <cellStyle name="Standard 257 2 3 7 3 2 2" xfId="4468"/>
    <cellStyle name="Standard 257 2 3 7 3 2 2 2" xfId="13290"/>
    <cellStyle name="Standard 257 2 3 7 3 2 2 2 2" xfId="26526"/>
    <cellStyle name="Standard 257 2 3 7 3 2 2 2 2 2" xfId="52998"/>
    <cellStyle name="Standard 257 2 3 7 3 2 2 2 3" xfId="39762"/>
    <cellStyle name="Standard 257 2 3 7 3 2 2 3" xfId="19909"/>
    <cellStyle name="Standard 257 2 3 7 3 2 2 3 2" xfId="46381"/>
    <cellStyle name="Standard 257 2 3 7 3 2 2 4" xfId="30940"/>
    <cellStyle name="Standard 257 2 3 7 3 2 3" xfId="5939"/>
    <cellStyle name="Standard 257 2 3 7 3 2 3 2" xfId="10349"/>
    <cellStyle name="Standard 257 2 3 7 3 2 3 2 2" xfId="23585"/>
    <cellStyle name="Standard 257 2 3 7 3 2 3 2 2 2" xfId="50057"/>
    <cellStyle name="Standard 257 2 3 7 3 2 3 2 3" xfId="36821"/>
    <cellStyle name="Standard 257 2 3 7 3 2 3 3" xfId="16968"/>
    <cellStyle name="Standard 257 2 3 7 3 2 3 3 2" xfId="43440"/>
    <cellStyle name="Standard 257 2 3 7 3 2 3 4" xfId="32411"/>
    <cellStyle name="Standard 257 2 3 7 3 2 4" xfId="8878"/>
    <cellStyle name="Standard 257 2 3 7 3 2 4 2" xfId="22114"/>
    <cellStyle name="Standard 257 2 3 7 3 2 4 2 2" xfId="48586"/>
    <cellStyle name="Standard 257 2 3 7 3 2 4 3" xfId="35350"/>
    <cellStyle name="Standard 257 2 3 7 3 2 5" xfId="15497"/>
    <cellStyle name="Standard 257 2 3 7 3 2 5 2" xfId="41969"/>
    <cellStyle name="Standard 257 2 3 7 3 2 6" xfId="27999"/>
    <cellStyle name="Standard 257 2 3 7 3 3" xfId="2261"/>
    <cellStyle name="Standard 257 2 3 7 3 3 2" xfId="3732"/>
    <cellStyle name="Standard 257 2 3 7 3 3 2 2" xfId="12554"/>
    <cellStyle name="Standard 257 2 3 7 3 3 2 2 2" xfId="25790"/>
    <cellStyle name="Standard 257 2 3 7 3 3 2 2 2 2" xfId="52262"/>
    <cellStyle name="Standard 257 2 3 7 3 3 2 2 3" xfId="39026"/>
    <cellStyle name="Standard 257 2 3 7 3 3 2 3" xfId="19173"/>
    <cellStyle name="Standard 257 2 3 7 3 3 2 3 2" xfId="45645"/>
    <cellStyle name="Standard 257 2 3 7 3 3 2 4" xfId="30204"/>
    <cellStyle name="Standard 257 2 3 7 3 3 3" xfId="6674"/>
    <cellStyle name="Standard 257 2 3 7 3 3 3 2" xfId="11084"/>
    <cellStyle name="Standard 257 2 3 7 3 3 3 2 2" xfId="24320"/>
    <cellStyle name="Standard 257 2 3 7 3 3 3 2 2 2" xfId="50792"/>
    <cellStyle name="Standard 257 2 3 7 3 3 3 2 3" xfId="37556"/>
    <cellStyle name="Standard 257 2 3 7 3 3 3 3" xfId="17703"/>
    <cellStyle name="Standard 257 2 3 7 3 3 3 3 2" xfId="44175"/>
    <cellStyle name="Standard 257 2 3 7 3 3 3 4" xfId="33146"/>
    <cellStyle name="Standard 257 2 3 7 3 3 4" xfId="8142"/>
    <cellStyle name="Standard 257 2 3 7 3 3 4 2" xfId="21378"/>
    <cellStyle name="Standard 257 2 3 7 3 3 4 2 2" xfId="47850"/>
    <cellStyle name="Standard 257 2 3 7 3 3 4 3" xfId="34614"/>
    <cellStyle name="Standard 257 2 3 7 3 3 5" xfId="14761"/>
    <cellStyle name="Standard 257 2 3 7 3 3 5 2" xfId="41233"/>
    <cellStyle name="Standard 257 2 3 7 3 3 6" xfId="28734"/>
    <cellStyle name="Standard 257 2 3 7 3 4" xfId="2998"/>
    <cellStyle name="Standard 257 2 3 7 3 4 2" xfId="11820"/>
    <cellStyle name="Standard 257 2 3 7 3 4 2 2" xfId="25056"/>
    <cellStyle name="Standard 257 2 3 7 3 4 2 2 2" xfId="51528"/>
    <cellStyle name="Standard 257 2 3 7 3 4 2 3" xfId="38292"/>
    <cellStyle name="Standard 257 2 3 7 3 4 3" xfId="18439"/>
    <cellStyle name="Standard 257 2 3 7 3 4 3 2" xfId="44911"/>
    <cellStyle name="Standard 257 2 3 7 3 4 4" xfId="29470"/>
    <cellStyle name="Standard 257 2 3 7 3 5" xfId="5203"/>
    <cellStyle name="Standard 257 2 3 7 3 5 2" xfId="9613"/>
    <cellStyle name="Standard 257 2 3 7 3 5 2 2" xfId="22849"/>
    <cellStyle name="Standard 257 2 3 7 3 5 2 2 2" xfId="49321"/>
    <cellStyle name="Standard 257 2 3 7 3 5 2 3" xfId="36085"/>
    <cellStyle name="Standard 257 2 3 7 3 5 3" xfId="16232"/>
    <cellStyle name="Standard 257 2 3 7 3 5 3 2" xfId="42704"/>
    <cellStyle name="Standard 257 2 3 7 3 5 4" xfId="31675"/>
    <cellStyle name="Standard 257 2 3 7 3 6" xfId="7408"/>
    <cellStyle name="Standard 257 2 3 7 3 6 2" xfId="20644"/>
    <cellStyle name="Standard 257 2 3 7 3 6 2 2" xfId="47116"/>
    <cellStyle name="Standard 257 2 3 7 3 6 3" xfId="33880"/>
    <cellStyle name="Standard 257 2 3 7 3 7" xfId="14027"/>
    <cellStyle name="Standard 257 2 3 7 3 7 2" xfId="40499"/>
    <cellStyle name="Standard 257 2 3 7 3 8" xfId="27263"/>
    <cellStyle name="Standard 257 2 3 7 4" xfId="1159"/>
    <cellStyle name="Standard 257 2 3 7 4 2" xfId="4102"/>
    <cellStyle name="Standard 257 2 3 7 4 2 2" xfId="12924"/>
    <cellStyle name="Standard 257 2 3 7 4 2 2 2" xfId="26160"/>
    <cellStyle name="Standard 257 2 3 7 4 2 2 2 2" xfId="52632"/>
    <cellStyle name="Standard 257 2 3 7 4 2 2 3" xfId="39396"/>
    <cellStyle name="Standard 257 2 3 7 4 2 3" xfId="19543"/>
    <cellStyle name="Standard 257 2 3 7 4 2 3 2" xfId="46015"/>
    <cellStyle name="Standard 257 2 3 7 4 2 4" xfId="30574"/>
    <cellStyle name="Standard 257 2 3 7 4 3" xfId="5573"/>
    <cellStyle name="Standard 257 2 3 7 4 3 2" xfId="9983"/>
    <cellStyle name="Standard 257 2 3 7 4 3 2 2" xfId="23219"/>
    <cellStyle name="Standard 257 2 3 7 4 3 2 2 2" xfId="49691"/>
    <cellStyle name="Standard 257 2 3 7 4 3 2 3" xfId="36455"/>
    <cellStyle name="Standard 257 2 3 7 4 3 3" xfId="16602"/>
    <cellStyle name="Standard 257 2 3 7 4 3 3 2" xfId="43074"/>
    <cellStyle name="Standard 257 2 3 7 4 3 4" xfId="32045"/>
    <cellStyle name="Standard 257 2 3 7 4 4" xfId="8512"/>
    <cellStyle name="Standard 257 2 3 7 4 4 2" xfId="21748"/>
    <cellStyle name="Standard 257 2 3 7 4 4 2 2" xfId="48220"/>
    <cellStyle name="Standard 257 2 3 7 4 4 3" xfId="34984"/>
    <cellStyle name="Standard 257 2 3 7 4 5" xfId="15131"/>
    <cellStyle name="Standard 257 2 3 7 4 5 2" xfId="41603"/>
    <cellStyle name="Standard 257 2 3 7 4 6" xfId="27633"/>
    <cellStyle name="Standard 257 2 3 7 5" xfId="1895"/>
    <cellStyle name="Standard 257 2 3 7 5 2" xfId="3366"/>
    <cellStyle name="Standard 257 2 3 7 5 2 2" xfId="12188"/>
    <cellStyle name="Standard 257 2 3 7 5 2 2 2" xfId="25424"/>
    <cellStyle name="Standard 257 2 3 7 5 2 2 2 2" xfId="51896"/>
    <cellStyle name="Standard 257 2 3 7 5 2 2 3" xfId="38660"/>
    <cellStyle name="Standard 257 2 3 7 5 2 3" xfId="18807"/>
    <cellStyle name="Standard 257 2 3 7 5 2 3 2" xfId="45279"/>
    <cellStyle name="Standard 257 2 3 7 5 2 4" xfId="29838"/>
    <cellStyle name="Standard 257 2 3 7 5 3" xfId="6308"/>
    <cellStyle name="Standard 257 2 3 7 5 3 2" xfId="10718"/>
    <cellStyle name="Standard 257 2 3 7 5 3 2 2" xfId="23954"/>
    <cellStyle name="Standard 257 2 3 7 5 3 2 2 2" xfId="50426"/>
    <cellStyle name="Standard 257 2 3 7 5 3 2 3" xfId="37190"/>
    <cellStyle name="Standard 257 2 3 7 5 3 3" xfId="17337"/>
    <cellStyle name="Standard 257 2 3 7 5 3 3 2" xfId="43809"/>
    <cellStyle name="Standard 257 2 3 7 5 3 4" xfId="32780"/>
    <cellStyle name="Standard 257 2 3 7 5 4" xfId="7776"/>
    <cellStyle name="Standard 257 2 3 7 5 4 2" xfId="21012"/>
    <cellStyle name="Standard 257 2 3 7 5 4 2 2" xfId="47484"/>
    <cellStyle name="Standard 257 2 3 7 5 4 3" xfId="34248"/>
    <cellStyle name="Standard 257 2 3 7 5 5" xfId="14395"/>
    <cellStyle name="Standard 257 2 3 7 5 5 2" xfId="40867"/>
    <cellStyle name="Standard 257 2 3 7 5 6" xfId="28368"/>
    <cellStyle name="Standard 257 2 3 7 6" xfId="2632"/>
    <cellStyle name="Standard 257 2 3 7 6 2" xfId="11454"/>
    <cellStyle name="Standard 257 2 3 7 6 2 2" xfId="24690"/>
    <cellStyle name="Standard 257 2 3 7 6 2 2 2" xfId="51162"/>
    <cellStyle name="Standard 257 2 3 7 6 2 3" xfId="37926"/>
    <cellStyle name="Standard 257 2 3 7 6 3" xfId="18073"/>
    <cellStyle name="Standard 257 2 3 7 6 3 2" xfId="44545"/>
    <cellStyle name="Standard 257 2 3 7 6 4" xfId="29104"/>
    <cellStyle name="Standard 257 2 3 7 7" xfId="4837"/>
    <cellStyle name="Standard 257 2 3 7 7 2" xfId="9247"/>
    <cellStyle name="Standard 257 2 3 7 7 2 2" xfId="22483"/>
    <cellStyle name="Standard 257 2 3 7 7 2 2 2" xfId="48955"/>
    <cellStyle name="Standard 257 2 3 7 7 2 3" xfId="35719"/>
    <cellStyle name="Standard 257 2 3 7 7 3" xfId="15866"/>
    <cellStyle name="Standard 257 2 3 7 7 3 2" xfId="42338"/>
    <cellStyle name="Standard 257 2 3 7 7 4" xfId="31309"/>
    <cellStyle name="Standard 257 2 3 7 8" xfId="7042"/>
    <cellStyle name="Standard 257 2 3 7 8 2" xfId="20278"/>
    <cellStyle name="Standard 257 2 3 7 8 2 2" xfId="46750"/>
    <cellStyle name="Standard 257 2 3 7 8 3" xfId="33514"/>
    <cellStyle name="Standard 257 2 3 7 9" xfId="13661"/>
    <cellStyle name="Standard 257 2 3 7 9 2" xfId="40133"/>
    <cellStyle name="Standard 257 2 3 8" xfId="474"/>
    <cellStyle name="Standard 257 2 3 8 2" xfId="864"/>
    <cellStyle name="Standard 257 2 3 8 2 2" xfId="1613"/>
    <cellStyle name="Standard 257 2 3 8 2 2 2" xfId="4556"/>
    <cellStyle name="Standard 257 2 3 8 2 2 2 2" xfId="13378"/>
    <cellStyle name="Standard 257 2 3 8 2 2 2 2 2" xfId="26614"/>
    <cellStyle name="Standard 257 2 3 8 2 2 2 2 2 2" xfId="53086"/>
    <cellStyle name="Standard 257 2 3 8 2 2 2 2 3" xfId="39850"/>
    <cellStyle name="Standard 257 2 3 8 2 2 2 3" xfId="19997"/>
    <cellStyle name="Standard 257 2 3 8 2 2 2 3 2" xfId="46469"/>
    <cellStyle name="Standard 257 2 3 8 2 2 2 4" xfId="31028"/>
    <cellStyle name="Standard 257 2 3 8 2 2 3" xfId="6027"/>
    <cellStyle name="Standard 257 2 3 8 2 2 3 2" xfId="10437"/>
    <cellStyle name="Standard 257 2 3 8 2 2 3 2 2" xfId="23673"/>
    <cellStyle name="Standard 257 2 3 8 2 2 3 2 2 2" xfId="50145"/>
    <cellStyle name="Standard 257 2 3 8 2 2 3 2 3" xfId="36909"/>
    <cellStyle name="Standard 257 2 3 8 2 2 3 3" xfId="17056"/>
    <cellStyle name="Standard 257 2 3 8 2 2 3 3 2" xfId="43528"/>
    <cellStyle name="Standard 257 2 3 8 2 2 3 4" xfId="32499"/>
    <cellStyle name="Standard 257 2 3 8 2 2 4" xfId="8966"/>
    <cellStyle name="Standard 257 2 3 8 2 2 4 2" xfId="22202"/>
    <cellStyle name="Standard 257 2 3 8 2 2 4 2 2" xfId="48674"/>
    <cellStyle name="Standard 257 2 3 8 2 2 4 3" xfId="35438"/>
    <cellStyle name="Standard 257 2 3 8 2 2 5" xfId="15585"/>
    <cellStyle name="Standard 257 2 3 8 2 2 5 2" xfId="42057"/>
    <cellStyle name="Standard 257 2 3 8 2 2 6" xfId="28087"/>
    <cellStyle name="Standard 257 2 3 8 2 3" xfId="2349"/>
    <cellStyle name="Standard 257 2 3 8 2 3 2" xfId="3820"/>
    <cellStyle name="Standard 257 2 3 8 2 3 2 2" xfId="12642"/>
    <cellStyle name="Standard 257 2 3 8 2 3 2 2 2" xfId="25878"/>
    <cellStyle name="Standard 257 2 3 8 2 3 2 2 2 2" xfId="52350"/>
    <cellStyle name="Standard 257 2 3 8 2 3 2 2 3" xfId="39114"/>
    <cellStyle name="Standard 257 2 3 8 2 3 2 3" xfId="19261"/>
    <cellStyle name="Standard 257 2 3 8 2 3 2 3 2" xfId="45733"/>
    <cellStyle name="Standard 257 2 3 8 2 3 2 4" xfId="30292"/>
    <cellStyle name="Standard 257 2 3 8 2 3 3" xfId="6762"/>
    <cellStyle name="Standard 257 2 3 8 2 3 3 2" xfId="11172"/>
    <cellStyle name="Standard 257 2 3 8 2 3 3 2 2" xfId="24408"/>
    <cellStyle name="Standard 257 2 3 8 2 3 3 2 2 2" xfId="50880"/>
    <cellStyle name="Standard 257 2 3 8 2 3 3 2 3" xfId="37644"/>
    <cellStyle name="Standard 257 2 3 8 2 3 3 3" xfId="17791"/>
    <cellStyle name="Standard 257 2 3 8 2 3 3 3 2" xfId="44263"/>
    <cellStyle name="Standard 257 2 3 8 2 3 3 4" xfId="33234"/>
    <cellStyle name="Standard 257 2 3 8 2 3 4" xfId="8230"/>
    <cellStyle name="Standard 257 2 3 8 2 3 4 2" xfId="21466"/>
    <cellStyle name="Standard 257 2 3 8 2 3 4 2 2" xfId="47938"/>
    <cellStyle name="Standard 257 2 3 8 2 3 4 3" xfId="34702"/>
    <cellStyle name="Standard 257 2 3 8 2 3 5" xfId="14849"/>
    <cellStyle name="Standard 257 2 3 8 2 3 5 2" xfId="41321"/>
    <cellStyle name="Standard 257 2 3 8 2 3 6" xfId="28822"/>
    <cellStyle name="Standard 257 2 3 8 2 4" xfId="3086"/>
    <cellStyle name="Standard 257 2 3 8 2 4 2" xfId="11908"/>
    <cellStyle name="Standard 257 2 3 8 2 4 2 2" xfId="25144"/>
    <cellStyle name="Standard 257 2 3 8 2 4 2 2 2" xfId="51616"/>
    <cellStyle name="Standard 257 2 3 8 2 4 2 3" xfId="38380"/>
    <cellStyle name="Standard 257 2 3 8 2 4 3" xfId="18527"/>
    <cellStyle name="Standard 257 2 3 8 2 4 3 2" xfId="44999"/>
    <cellStyle name="Standard 257 2 3 8 2 4 4" xfId="29558"/>
    <cellStyle name="Standard 257 2 3 8 2 5" xfId="5291"/>
    <cellStyle name="Standard 257 2 3 8 2 5 2" xfId="9701"/>
    <cellStyle name="Standard 257 2 3 8 2 5 2 2" xfId="22937"/>
    <cellStyle name="Standard 257 2 3 8 2 5 2 2 2" xfId="49409"/>
    <cellStyle name="Standard 257 2 3 8 2 5 2 3" xfId="36173"/>
    <cellStyle name="Standard 257 2 3 8 2 5 3" xfId="16320"/>
    <cellStyle name="Standard 257 2 3 8 2 5 3 2" xfId="42792"/>
    <cellStyle name="Standard 257 2 3 8 2 5 4" xfId="31763"/>
    <cellStyle name="Standard 257 2 3 8 2 6" xfId="7496"/>
    <cellStyle name="Standard 257 2 3 8 2 6 2" xfId="20732"/>
    <cellStyle name="Standard 257 2 3 8 2 6 2 2" xfId="47204"/>
    <cellStyle name="Standard 257 2 3 8 2 6 3" xfId="33968"/>
    <cellStyle name="Standard 257 2 3 8 2 7" xfId="14115"/>
    <cellStyle name="Standard 257 2 3 8 2 7 2" xfId="40587"/>
    <cellStyle name="Standard 257 2 3 8 2 8" xfId="27351"/>
    <cellStyle name="Standard 257 2 3 8 3" xfId="1247"/>
    <cellStyle name="Standard 257 2 3 8 3 2" xfId="4190"/>
    <cellStyle name="Standard 257 2 3 8 3 2 2" xfId="13012"/>
    <cellStyle name="Standard 257 2 3 8 3 2 2 2" xfId="26248"/>
    <cellStyle name="Standard 257 2 3 8 3 2 2 2 2" xfId="52720"/>
    <cellStyle name="Standard 257 2 3 8 3 2 2 3" xfId="39484"/>
    <cellStyle name="Standard 257 2 3 8 3 2 3" xfId="19631"/>
    <cellStyle name="Standard 257 2 3 8 3 2 3 2" xfId="46103"/>
    <cellStyle name="Standard 257 2 3 8 3 2 4" xfId="30662"/>
    <cellStyle name="Standard 257 2 3 8 3 3" xfId="5661"/>
    <cellStyle name="Standard 257 2 3 8 3 3 2" xfId="10071"/>
    <cellStyle name="Standard 257 2 3 8 3 3 2 2" xfId="23307"/>
    <cellStyle name="Standard 257 2 3 8 3 3 2 2 2" xfId="49779"/>
    <cellStyle name="Standard 257 2 3 8 3 3 2 3" xfId="36543"/>
    <cellStyle name="Standard 257 2 3 8 3 3 3" xfId="16690"/>
    <cellStyle name="Standard 257 2 3 8 3 3 3 2" xfId="43162"/>
    <cellStyle name="Standard 257 2 3 8 3 3 4" xfId="32133"/>
    <cellStyle name="Standard 257 2 3 8 3 4" xfId="8600"/>
    <cellStyle name="Standard 257 2 3 8 3 4 2" xfId="21836"/>
    <cellStyle name="Standard 257 2 3 8 3 4 2 2" xfId="48308"/>
    <cellStyle name="Standard 257 2 3 8 3 4 3" xfId="35072"/>
    <cellStyle name="Standard 257 2 3 8 3 5" xfId="15219"/>
    <cellStyle name="Standard 257 2 3 8 3 5 2" xfId="41691"/>
    <cellStyle name="Standard 257 2 3 8 3 6" xfId="27721"/>
    <cellStyle name="Standard 257 2 3 8 4" xfId="1983"/>
    <cellStyle name="Standard 257 2 3 8 4 2" xfId="3454"/>
    <cellStyle name="Standard 257 2 3 8 4 2 2" xfId="12276"/>
    <cellStyle name="Standard 257 2 3 8 4 2 2 2" xfId="25512"/>
    <cellStyle name="Standard 257 2 3 8 4 2 2 2 2" xfId="51984"/>
    <cellStyle name="Standard 257 2 3 8 4 2 2 3" xfId="38748"/>
    <cellStyle name="Standard 257 2 3 8 4 2 3" xfId="18895"/>
    <cellStyle name="Standard 257 2 3 8 4 2 3 2" xfId="45367"/>
    <cellStyle name="Standard 257 2 3 8 4 2 4" xfId="29926"/>
    <cellStyle name="Standard 257 2 3 8 4 3" xfId="6396"/>
    <cellStyle name="Standard 257 2 3 8 4 3 2" xfId="10806"/>
    <cellStyle name="Standard 257 2 3 8 4 3 2 2" xfId="24042"/>
    <cellStyle name="Standard 257 2 3 8 4 3 2 2 2" xfId="50514"/>
    <cellStyle name="Standard 257 2 3 8 4 3 2 3" xfId="37278"/>
    <cellStyle name="Standard 257 2 3 8 4 3 3" xfId="17425"/>
    <cellStyle name="Standard 257 2 3 8 4 3 3 2" xfId="43897"/>
    <cellStyle name="Standard 257 2 3 8 4 3 4" xfId="32868"/>
    <cellStyle name="Standard 257 2 3 8 4 4" xfId="7864"/>
    <cellStyle name="Standard 257 2 3 8 4 4 2" xfId="21100"/>
    <cellStyle name="Standard 257 2 3 8 4 4 2 2" xfId="47572"/>
    <cellStyle name="Standard 257 2 3 8 4 4 3" xfId="34336"/>
    <cellStyle name="Standard 257 2 3 8 4 5" xfId="14483"/>
    <cellStyle name="Standard 257 2 3 8 4 5 2" xfId="40955"/>
    <cellStyle name="Standard 257 2 3 8 4 6" xfId="28456"/>
    <cellStyle name="Standard 257 2 3 8 5" xfId="2720"/>
    <cellStyle name="Standard 257 2 3 8 5 2" xfId="11542"/>
    <cellStyle name="Standard 257 2 3 8 5 2 2" xfId="24778"/>
    <cellStyle name="Standard 257 2 3 8 5 2 2 2" xfId="51250"/>
    <cellStyle name="Standard 257 2 3 8 5 2 3" xfId="38014"/>
    <cellStyle name="Standard 257 2 3 8 5 3" xfId="18161"/>
    <cellStyle name="Standard 257 2 3 8 5 3 2" xfId="44633"/>
    <cellStyle name="Standard 257 2 3 8 5 4" xfId="29192"/>
    <cellStyle name="Standard 257 2 3 8 6" xfId="4925"/>
    <cellStyle name="Standard 257 2 3 8 6 2" xfId="9335"/>
    <cellStyle name="Standard 257 2 3 8 6 2 2" xfId="22571"/>
    <cellStyle name="Standard 257 2 3 8 6 2 2 2" xfId="49043"/>
    <cellStyle name="Standard 257 2 3 8 6 2 3" xfId="35807"/>
    <cellStyle name="Standard 257 2 3 8 6 3" xfId="15954"/>
    <cellStyle name="Standard 257 2 3 8 6 3 2" xfId="42426"/>
    <cellStyle name="Standard 257 2 3 8 6 4" xfId="31397"/>
    <cellStyle name="Standard 257 2 3 8 7" xfId="7130"/>
    <cellStyle name="Standard 257 2 3 8 7 2" xfId="20366"/>
    <cellStyle name="Standard 257 2 3 8 7 2 2" xfId="46838"/>
    <cellStyle name="Standard 257 2 3 8 7 3" xfId="33602"/>
    <cellStyle name="Standard 257 2 3 8 8" xfId="13749"/>
    <cellStyle name="Standard 257 2 3 8 8 2" xfId="40221"/>
    <cellStyle name="Standard 257 2 3 8 9" xfId="26985"/>
    <cellStyle name="Standard 257 2 3 9" xfId="671"/>
    <cellStyle name="Standard 257 2 3 9 2" xfId="1057"/>
    <cellStyle name="Standard 257 2 3 9 2 2" xfId="1799"/>
    <cellStyle name="Standard 257 2 3 9 2 2 2" xfId="4742"/>
    <cellStyle name="Standard 257 2 3 9 2 2 2 2" xfId="13564"/>
    <cellStyle name="Standard 257 2 3 9 2 2 2 2 2" xfId="26800"/>
    <cellStyle name="Standard 257 2 3 9 2 2 2 2 2 2" xfId="53272"/>
    <cellStyle name="Standard 257 2 3 9 2 2 2 2 3" xfId="40036"/>
    <cellStyle name="Standard 257 2 3 9 2 2 2 3" xfId="20183"/>
    <cellStyle name="Standard 257 2 3 9 2 2 2 3 2" xfId="46655"/>
    <cellStyle name="Standard 257 2 3 9 2 2 2 4" xfId="31214"/>
    <cellStyle name="Standard 257 2 3 9 2 2 3" xfId="6213"/>
    <cellStyle name="Standard 257 2 3 9 2 2 3 2" xfId="10623"/>
    <cellStyle name="Standard 257 2 3 9 2 2 3 2 2" xfId="23859"/>
    <cellStyle name="Standard 257 2 3 9 2 2 3 2 2 2" xfId="50331"/>
    <cellStyle name="Standard 257 2 3 9 2 2 3 2 3" xfId="37095"/>
    <cellStyle name="Standard 257 2 3 9 2 2 3 3" xfId="17242"/>
    <cellStyle name="Standard 257 2 3 9 2 2 3 3 2" xfId="43714"/>
    <cellStyle name="Standard 257 2 3 9 2 2 3 4" xfId="32685"/>
    <cellStyle name="Standard 257 2 3 9 2 2 4" xfId="9152"/>
    <cellStyle name="Standard 257 2 3 9 2 2 4 2" xfId="22388"/>
    <cellStyle name="Standard 257 2 3 9 2 2 4 2 2" xfId="48860"/>
    <cellStyle name="Standard 257 2 3 9 2 2 4 3" xfId="35624"/>
    <cellStyle name="Standard 257 2 3 9 2 2 5" xfId="15771"/>
    <cellStyle name="Standard 257 2 3 9 2 2 5 2" xfId="42243"/>
    <cellStyle name="Standard 257 2 3 9 2 2 6" xfId="28273"/>
    <cellStyle name="Standard 257 2 3 9 2 3" xfId="2535"/>
    <cellStyle name="Standard 257 2 3 9 2 3 2" xfId="4006"/>
    <cellStyle name="Standard 257 2 3 9 2 3 2 2" xfId="12828"/>
    <cellStyle name="Standard 257 2 3 9 2 3 2 2 2" xfId="26064"/>
    <cellStyle name="Standard 257 2 3 9 2 3 2 2 2 2" xfId="52536"/>
    <cellStyle name="Standard 257 2 3 9 2 3 2 2 3" xfId="39300"/>
    <cellStyle name="Standard 257 2 3 9 2 3 2 3" xfId="19447"/>
    <cellStyle name="Standard 257 2 3 9 2 3 2 3 2" xfId="45919"/>
    <cellStyle name="Standard 257 2 3 9 2 3 2 4" xfId="30478"/>
    <cellStyle name="Standard 257 2 3 9 2 3 3" xfId="6948"/>
    <cellStyle name="Standard 257 2 3 9 2 3 3 2" xfId="11358"/>
    <cellStyle name="Standard 257 2 3 9 2 3 3 2 2" xfId="24594"/>
    <cellStyle name="Standard 257 2 3 9 2 3 3 2 2 2" xfId="51066"/>
    <cellStyle name="Standard 257 2 3 9 2 3 3 2 3" xfId="37830"/>
    <cellStyle name="Standard 257 2 3 9 2 3 3 3" xfId="17977"/>
    <cellStyle name="Standard 257 2 3 9 2 3 3 3 2" xfId="44449"/>
    <cellStyle name="Standard 257 2 3 9 2 3 3 4" xfId="33420"/>
    <cellStyle name="Standard 257 2 3 9 2 3 4" xfId="8416"/>
    <cellStyle name="Standard 257 2 3 9 2 3 4 2" xfId="21652"/>
    <cellStyle name="Standard 257 2 3 9 2 3 4 2 2" xfId="48124"/>
    <cellStyle name="Standard 257 2 3 9 2 3 4 3" xfId="34888"/>
    <cellStyle name="Standard 257 2 3 9 2 3 5" xfId="15035"/>
    <cellStyle name="Standard 257 2 3 9 2 3 5 2" xfId="41507"/>
    <cellStyle name="Standard 257 2 3 9 2 3 6" xfId="29008"/>
    <cellStyle name="Standard 257 2 3 9 2 4" xfId="3272"/>
    <cellStyle name="Standard 257 2 3 9 2 4 2" xfId="12094"/>
    <cellStyle name="Standard 257 2 3 9 2 4 2 2" xfId="25330"/>
    <cellStyle name="Standard 257 2 3 9 2 4 2 2 2" xfId="51802"/>
    <cellStyle name="Standard 257 2 3 9 2 4 2 3" xfId="38566"/>
    <cellStyle name="Standard 257 2 3 9 2 4 3" xfId="18713"/>
    <cellStyle name="Standard 257 2 3 9 2 4 3 2" xfId="45185"/>
    <cellStyle name="Standard 257 2 3 9 2 4 4" xfId="29744"/>
    <cellStyle name="Standard 257 2 3 9 2 5" xfId="5477"/>
    <cellStyle name="Standard 257 2 3 9 2 5 2" xfId="9887"/>
    <cellStyle name="Standard 257 2 3 9 2 5 2 2" xfId="23123"/>
    <cellStyle name="Standard 257 2 3 9 2 5 2 2 2" xfId="49595"/>
    <cellStyle name="Standard 257 2 3 9 2 5 2 3" xfId="36359"/>
    <cellStyle name="Standard 257 2 3 9 2 5 3" xfId="16506"/>
    <cellStyle name="Standard 257 2 3 9 2 5 3 2" xfId="42978"/>
    <cellStyle name="Standard 257 2 3 9 2 5 4" xfId="31949"/>
    <cellStyle name="Standard 257 2 3 9 2 6" xfId="7682"/>
    <cellStyle name="Standard 257 2 3 9 2 6 2" xfId="20918"/>
    <cellStyle name="Standard 257 2 3 9 2 6 2 2" xfId="47390"/>
    <cellStyle name="Standard 257 2 3 9 2 6 3" xfId="34154"/>
    <cellStyle name="Standard 257 2 3 9 2 7" xfId="14301"/>
    <cellStyle name="Standard 257 2 3 9 2 7 2" xfId="40773"/>
    <cellStyle name="Standard 257 2 3 9 2 8" xfId="27537"/>
    <cellStyle name="Standard 257 2 3 9 3" xfId="1433"/>
    <cellStyle name="Standard 257 2 3 9 3 2" xfId="4376"/>
    <cellStyle name="Standard 257 2 3 9 3 2 2" xfId="13198"/>
    <cellStyle name="Standard 257 2 3 9 3 2 2 2" xfId="26434"/>
    <cellStyle name="Standard 257 2 3 9 3 2 2 2 2" xfId="52906"/>
    <cellStyle name="Standard 257 2 3 9 3 2 2 3" xfId="39670"/>
    <cellStyle name="Standard 257 2 3 9 3 2 3" xfId="19817"/>
    <cellStyle name="Standard 257 2 3 9 3 2 3 2" xfId="46289"/>
    <cellStyle name="Standard 257 2 3 9 3 2 4" xfId="30848"/>
    <cellStyle name="Standard 257 2 3 9 3 3" xfId="5847"/>
    <cellStyle name="Standard 257 2 3 9 3 3 2" xfId="10257"/>
    <cellStyle name="Standard 257 2 3 9 3 3 2 2" xfId="23493"/>
    <cellStyle name="Standard 257 2 3 9 3 3 2 2 2" xfId="49965"/>
    <cellStyle name="Standard 257 2 3 9 3 3 2 3" xfId="36729"/>
    <cellStyle name="Standard 257 2 3 9 3 3 3" xfId="16876"/>
    <cellStyle name="Standard 257 2 3 9 3 3 3 2" xfId="43348"/>
    <cellStyle name="Standard 257 2 3 9 3 3 4" xfId="32319"/>
    <cellStyle name="Standard 257 2 3 9 3 4" xfId="8786"/>
    <cellStyle name="Standard 257 2 3 9 3 4 2" xfId="22022"/>
    <cellStyle name="Standard 257 2 3 9 3 4 2 2" xfId="48494"/>
    <cellStyle name="Standard 257 2 3 9 3 4 3" xfId="35258"/>
    <cellStyle name="Standard 257 2 3 9 3 5" xfId="15405"/>
    <cellStyle name="Standard 257 2 3 9 3 5 2" xfId="41877"/>
    <cellStyle name="Standard 257 2 3 9 3 6" xfId="27907"/>
    <cellStyle name="Standard 257 2 3 9 4" xfId="2169"/>
    <cellStyle name="Standard 257 2 3 9 4 2" xfId="3640"/>
    <cellStyle name="Standard 257 2 3 9 4 2 2" xfId="12462"/>
    <cellStyle name="Standard 257 2 3 9 4 2 2 2" xfId="25698"/>
    <cellStyle name="Standard 257 2 3 9 4 2 2 2 2" xfId="52170"/>
    <cellStyle name="Standard 257 2 3 9 4 2 2 3" xfId="38934"/>
    <cellStyle name="Standard 257 2 3 9 4 2 3" xfId="19081"/>
    <cellStyle name="Standard 257 2 3 9 4 2 3 2" xfId="45553"/>
    <cellStyle name="Standard 257 2 3 9 4 2 4" xfId="30112"/>
    <cellStyle name="Standard 257 2 3 9 4 3" xfId="6582"/>
    <cellStyle name="Standard 257 2 3 9 4 3 2" xfId="10992"/>
    <cellStyle name="Standard 257 2 3 9 4 3 2 2" xfId="24228"/>
    <cellStyle name="Standard 257 2 3 9 4 3 2 2 2" xfId="50700"/>
    <cellStyle name="Standard 257 2 3 9 4 3 2 3" xfId="37464"/>
    <cellStyle name="Standard 257 2 3 9 4 3 3" xfId="17611"/>
    <cellStyle name="Standard 257 2 3 9 4 3 3 2" xfId="44083"/>
    <cellStyle name="Standard 257 2 3 9 4 3 4" xfId="33054"/>
    <cellStyle name="Standard 257 2 3 9 4 4" xfId="8050"/>
    <cellStyle name="Standard 257 2 3 9 4 4 2" xfId="21286"/>
    <cellStyle name="Standard 257 2 3 9 4 4 2 2" xfId="47758"/>
    <cellStyle name="Standard 257 2 3 9 4 4 3" xfId="34522"/>
    <cellStyle name="Standard 257 2 3 9 4 5" xfId="14669"/>
    <cellStyle name="Standard 257 2 3 9 4 5 2" xfId="41141"/>
    <cellStyle name="Standard 257 2 3 9 4 6" xfId="28642"/>
    <cellStyle name="Standard 257 2 3 9 5" xfId="2906"/>
    <cellStyle name="Standard 257 2 3 9 5 2" xfId="11728"/>
    <cellStyle name="Standard 257 2 3 9 5 2 2" xfId="24964"/>
    <cellStyle name="Standard 257 2 3 9 5 2 2 2" xfId="51436"/>
    <cellStyle name="Standard 257 2 3 9 5 2 3" xfId="38200"/>
    <cellStyle name="Standard 257 2 3 9 5 3" xfId="18347"/>
    <cellStyle name="Standard 257 2 3 9 5 3 2" xfId="44819"/>
    <cellStyle name="Standard 257 2 3 9 5 4" xfId="29378"/>
    <cellStyle name="Standard 257 2 3 9 6" xfId="5111"/>
    <cellStyle name="Standard 257 2 3 9 6 2" xfId="9521"/>
    <cellStyle name="Standard 257 2 3 9 6 2 2" xfId="22757"/>
    <cellStyle name="Standard 257 2 3 9 6 2 2 2" xfId="49229"/>
    <cellStyle name="Standard 257 2 3 9 6 2 3" xfId="35993"/>
    <cellStyle name="Standard 257 2 3 9 6 3" xfId="16140"/>
    <cellStyle name="Standard 257 2 3 9 6 3 2" xfId="42612"/>
    <cellStyle name="Standard 257 2 3 9 6 4" xfId="31583"/>
    <cellStyle name="Standard 257 2 3 9 7" xfId="7316"/>
    <cellStyle name="Standard 257 2 3 9 7 2" xfId="20552"/>
    <cellStyle name="Standard 257 2 3 9 7 2 2" xfId="47024"/>
    <cellStyle name="Standard 257 2 3 9 7 3" xfId="33788"/>
    <cellStyle name="Standard 257 2 3 9 8" xfId="13935"/>
    <cellStyle name="Standard 257 2 3 9 8 2" xfId="40407"/>
    <cellStyle name="Standard 257 2 3 9 9" xfId="27171"/>
    <cellStyle name="Standard 257 2 4" xfId="304"/>
    <cellStyle name="Standard 257 2 4 10" xfId="4776"/>
    <cellStyle name="Standard 257 2 4 10 2" xfId="9186"/>
    <cellStyle name="Standard 257 2 4 10 2 2" xfId="22422"/>
    <cellStyle name="Standard 257 2 4 10 2 2 2" xfId="48894"/>
    <cellStyle name="Standard 257 2 4 10 2 3" xfId="35658"/>
    <cellStyle name="Standard 257 2 4 10 3" xfId="15805"/>
    <cellStyle name="Standard 257 2 4 10 3 2" xfId="42277"/>
    <cellStyle name="Standard 257 2 4 10 4" xfId="31248"/>
    <cellStyle name="Standard 257 2 4 11" xfId="6981"/>
    <cellStyle name="Standard 257 2 4 11 2" xfId="20217"/>
    <cellStyle name="Standard 257 2 4 11 2 2" xfId="46689"/>
    <cellStyle name="Standard 257 2 4 11 3" xfId="33453"/>
    <cellStyle name="Standard 257 2 4 12" xfId="13600"/>
    <cellStyle name="Standard 257 2 4 12 2" xfId="40072"/>
    <cellStyle name="Standard 257 2 4 13" xfId="26836"/>
    <cellStyle name="Standard 257 2 4 2" xfId="354"/>
    <cellStyle name="Standard 257 2 4 2 10" xfId="13640"/>
    <cellStyle name="Standard 257 2 4 2 10 2" xfId="40112"/>
    <cellStyle name="Standard 257 2 4 2 11" xfId="26876"/>
    <cellStyle name="Standard 257 2 4 2 2" xfId="442"/>
    <cellStyle name="Standard 257 2 4 2 2 10" xfId="26957"/>
    <cellStyle name="Standard 257 2 4 2 2 2" xfId="618"/>
    <cellStyle name="Standard 257 2 4 2 2 2 2" xfId="1007"/>
    <cellStyle name="Standard 257 2 4 2 2 2 2 2" xfId="1756"/>
    <cellStyle name="Standard 257 2 4 2 2 2 2 2 2" xfId="4699"/>
    <cellStyle name="Standard 257 2 4 2 2 2 2 2 2 2" xfId="13521"/>
    <cellStyle name="Standard 257 2 4 2 2 2 2 2 2 2 2" xfId="26757"/>
    <cellStyle name="Standard 257 2 4 2 2 2 2 2 2 2 2 2" xfId="53229"/>
    <cellStyle name="Standard 257 2 4 2 2 2 2 2 2 2 3" xfId="39993"/>
    <cellStyle name="Standard 257 2 4 2 2 2 2 2 2 3" xfId="20140"/>
    <cellStyle name="Standard 257 2 4 2 2 2 2 2 2 3 2" xfId="46612"/>
    <cellStyle name="Standard 257 2 4 2 2 2 2 2 2 4" xfId="31171"/>
    <cellStyle name="Standard 257 2 4 2 2 2 2 2 3" xfId="6170"/>
    <cellStyle name="Standard 257 2 4 2 2 2 2 2 3 2" xfId="10580"/>
    <cellStyle name="Standard 257 2 4 2 2 2 2 2 3 2 2" xfId="23816"/>
    <cellStyle name="Standard 257 2 4 2 2 2 2 2 3 2 2 2" xfId="50288"/>
    <cellStyle name="Standard 257 2 4 2 2 2 2 2 3 2 3" xfId="37052"/>
    <cellStyle name="Standard 257 2 4 2 2 2 2 2 3 3" xfId="17199"/>
    <cellStyle name="Standard 257 2 4 2 2 2 2 2 3 3 2" xfId="43671"/>
    <cellStyle name="Standard 257 2 4 2 2 2 2 2 3 4" xfId="32642"/>
    <cellStyle name="Standard 257 2 4 2 2 2 2 2 4" xfId="9109"/>
    <cellStyle name="Standard 257 2 4 2 2 2 2 2 4 2" xfId="22345"/>
    <cellStyle name="Standard 257 2 4 2 2 2 2 2 4 2 2" xfId="48817"/>
    <cellStyle name="Standard 257 2 4 2 2 2 2 2 4 3" xfId="35581"/>
    <cellStyle name="Standard 257 2 4 2 2 2 2 2 5" xfId="15728"/>
    <cellStyle name="Standard 257 2 4 2 2 2 2 2 5 2" xfId="42200"/>
    <cellStyle name="Standard 257 2 4 2 2 2 2 2 6" xfId="28230"/>
    <cellStyle name="Standard 257 2 4 2 2 2 2 3" xfId="2492"/>
    <cellStyle name="Standard 257 2 4 2 2 2 2 3 2" xfId="3963"/>
    <cellStyle name="Standard 257 2 4 2 2 2 2 3 2 2" xfId="12785"/>
    <cellStyle name="Standard 257 2 4 2 2 2 2 3 2 2 2" xfId="26021"/>
    <cellStyle name="Standard 257 2 4 2 2 2 2 3 2 2 2 2" xfId="52493"/>
    <cellStyle name="Standard 257 2 4 2 2 2 2 3 2 2 3" xfId="39257"/>
    <cellStyle name="Standard 257 2 4 2 2 2 2 3 2 3" xfId="19404"/>
    <cellStyle name="Standard 257 2 4 2 2 2 2 3 2 3 2" xfId="45876"/>
    <cellStyle name="Standard 257 2 4 2 2 2 2 3 2 4" xfId="30435"/>
    <cellStyle name="Standard 257 2 4 2 2 2 2 3 3" xfId="6905"/>
    <cellStyle name="Standard 257 2 4 2 2 2 2 3 3 2" xfId="11315"/>
    <cellStyle name="Standard 257 2 4 2 2 2 2 3 3 2 2" xfId="24551"/>
    <cellStyle name="Standard 257 2 4 2 2 2 2 3 3 2 2 2" xfId="51023"/>
    <cellStyle name="Standard 257 2 4 2 2 2 2 3 3 2 3" xfId="37787"/>
    <cellStyle name="Standard 257 2 4 2 2 2 2 3 3 3" xfId="17934"/>
    <cellStyle name="Standard 257 2 4 2 2 2 2 3 3 3 2" xfId="44406"/>
    <cellStyle name="Standard 257 2 4 2 2 2 2 3 3 4" xfId="33377"/>
    <cellStyle name="Standard 257 2 4 2 2 2 2 3 4" xfId="8373"/>
    <cellStyle name="Standard 257 2 4 2 2 2 2 3 4 2" xfId="21609"/>
    <cellStyle name="Standard 257 2 4 2 2 2 2 3 4 2 2" xfId="48081"/>
    <cellStyle name="Standard 257 2 4 2 2 2 2 3 4 3" xfId="34845"/>
    <cellStyle name="Standard 257 2 4 2 2 2 2 3 5" xfId="14992"/>
    <cellStyle name="Standard 257 2 4 2 2 2 2 3 5 2" xfId="41464"/>
    <cellStyle name="Standard 257 2 4 2 2 2 2 3 6" xfId="28965"/>
    <cellStyle name="Standard 257 2 4 2 2 2 2 4" xfId="3229"/>
    <cellStyle name="Standard 257 2 4 2 2 2 2 4 2" xfId="12051"/>
    <cellStyle name="Standard 257 2 4 2 2 2 2 4 2 2" xfId="25287"/>
    <cellStyle name="Standard 257 2 4 2 2 2 2 4 2 2 2" xfId="51759"/>
    <cellStyle name="Standard 257 2 4 2 2 2 2 4 2 3" xfId="38523"/>
    <cellStyle name="Standard 257 2 4 2 2 2 2 4 3" xfId="18670"/>
    <cellStyle name="Standard 257 2 4 2 2 2 2 4 3 2" xfId="45142"/>
    <cellStyle name="Standard 257 2 4 2 2 2 2 4 4" xfId="29701"/>
    <cellStyle name="Standard 257 2 4 2 2 2 2 5" xfId="5434"/>
    <cellStyle name="Standard 257 2 4 2 2 2 2 5 2" xfId="9844"/>
    <cellStyle name="Standard 257 2 4 2 2 2 2 5 2 2" xfId="23080"/>
    <cellStyle name="Standard 257 2 4 2 2 2 2 5 2 2 2" xfId="49552"/>
    <cellStyle name="Standard 257 2 4 2 2 2 2 5 2 3" xfId="36316"/>
    <cellStyle name="Standard 257 2 4 2 2 2 2 5 3" xfId="16463"/>
    <cellStyle name="Standard 257 2 4 2 2 2 2 5 3 2" xfId="42935"/>
    <cellStyle name="Standard 257 2 4 2 2 2 2 5 4" xfId="31906"/>
    <cellStyle name="Standard 257 2 4 2 2 2 2 6" xfId="7639"/>
    <cellStyle name="Standard 257 2 4 2 2 2 2 6 2" xfId="20875"/>
    <cellStyle name="Standard 257 2 4 2 2 2 2 6 2 2" xfId="47347"/>
    <cellStyle name="Standard 257 2 4 2 2 2 2 6 3" xfId="34111"/>
    <cellStyle name="Standard 257 2 4 2 2 2 2 7" xfId="14258"/>
    <cellStyle name="Standard 257 2 4 2 2 2 2 7 2" xfId="40730"/>
    <cellStyle name="Standard 257 2 4 2 2 2 2 8" xfId="27494"/>
    <cellStyle name="Standard 257 2 4 2 2 2 3" xfId="1390"/>
    <cellStyle name="Standard 257 2 4 2 2 2 3 2" xfId="4333"/>
    <cellStyle name="Standard 257 2 4 2 2 2 3 2 2" xfId="13155"/>
    <cellStyle name="Standard 257 2 4 2 2 2 3 2 2 2" xfId="26391"/>
    <cellStyle name="Standard 257 2 4 2 2 2 3 2 2 2 2" xfId="52863"/>
    <cellStyle name="Standard 257 2 4 2 2 2 3 2 2 3" xfId="39627"/>
    <cellStyle name="Standard 257 2 4 2 2 2 3 2 3" xfId="19774"/>
    <cellStyle name="Standard 257 2 4 2 2 2 3 2 3 2" xfId="46246"/>
    <cellStyle name="Standard 257 2 4 2 2 2 3 2 4" xfId="30805"/>
    <cellStyle name="Standard 257 2 4 2 2 2 3 3" xfId="5804"/>
    <cellStyle name="Standard 257 2 4 2 2 2 3 3 2" xfId="10214"/>
    <cellStyle name="Standard 257 2 4 2 2 2 3 3 2 2" xfId="23450"/>
    <cellStyle name="Standard 257 2 4 2 2 2 3 3 2 2 2" xfId="49922"/>
    <cellStyle name="Standard 257 2 4 2 2 2 3 3 2 3" xfId="36686"/>
    <cellStyle name="Standard 257 2 4 2 2 2 3 3 3" xfId="16833"/>
    <cellStyle name="Standard 257 2 4 2 2 2 3 3 3 2" xfId="43305"/>
    <cellStyle name="Standard 257 2 4 2 2 2 3 3 4" xfId="32276"/>
    <cellStyle name="Standard 257 2 4 2 2 2 3 4" xfId="8743"/>
    <cellStyle name="Standard 257 2 4 2 2 2 3 4 2" xfId="21979"/>
    <cellStyle name="Standard 257 2 4 2 2 2 3 4 2 2" xfId="48451"/>
    <cellStyle name="Standard 257 2 4 2 2 2 3 4 3" xfId="35215"/>
    <cellStyle name="Standard 257 2 4 2 2 2 3 5" xfId="15362"/>
    <cellStyle name="Standard 257 2 4 2 2 2 3 5 2" xfId="41834"/>
    <cellStyle name="Standard 257 2 4 2 2 2 3 6" xfId="27864"/>
    <cellStyle name="Standard 257 2 4 2 2 2 4" xfId="2126"/>
    <cellStyle name="Standard 257 2 4 2 2 2 4 2" xfId="3597"/>
    <cellStyle name="Standard 257 2 4 2 2 2 4 2 2" xfId="12419"/>
    <cellStyle name="Standard 257 2 4 2 2 2 4 2 2 2" xfId="25655"/>
    <cellStyle name="Standard 257 2 4 2 2 2 4 2 2 2 2" xfId="52127"/>
    <cellStyle name="Standard 257 2 4 2 2 2 4 2 2 3" xfId="38891"/>
    <cellStyle name="Standard 257 2 4 2 2 2 4 2 3" xfId="19038"/>
    <cellStyle name="Standard 257 2 4 2 2 2 4 2 3 2" xfId="45510"/>
    <cellStyle name="Standard 257 2 4 2 2 2 4 2 4" xfId="30069"/>
    <cellStyle name="Standard 257 2 4 2 2 2 4 3" xfId="6539"/>
    <cellStyle name="Standard 257 2 4 2 2 2 4 3 2" xfId="10949"/>
    <cellStyle name="Standard 257 2 4 2 2 2 4 3 2 2" xfId="24185"/>
    <cellStyle name="Standard 257 2 4 2 2 2 4 3 2 2 2" xfId="50657"/>
    <cellStyle name="Standard 257 2 4 2 2 2 4 3 2 3" xfId="37421"/>
    <cellStyle name="Standard 257 2 4 2 2 2 4 3 3" xfId="17568"/>
    <cellStyle name="Standard 257 2 4 2 2 2 4 3 3 2" xfId="44040"/>
    <cellStyle name="Standard 257 2 4 2 2 2 4 3 4" xfId="33011"/>
    <cellStyle name="Standard 257 2 4 2 2 2 4 4" xfId="8007"/>
    <cellStyle name="Standard 257 2 4 2 2 2 4 4 2" xfId="21243"/>
    <cellStyle name="Standard 257 2 4 2 2 2 4 4 2 2" xfId="47715"/>
    <cellStyle name="Standard 257 2 4 2 2 2 4 4 3" xfId="34479"/>
    <cellStyle name="Standard 257 2 4 2 2 2 4 5" xfId="14626"/>
    <cellStyle name="Standard 257 2 4 2 2 2 4 5 2" xfId="41098"/>
    <cellStyle name="Standard 257 2 4 2 2 2 4 6" xfId="28599"/>
    <cellStyle name="Standard 257 2 4 2 2 2 5" xfId="2863"/>
    <cellStyle name="Standard 257 2 4 2 2 2 5 2" xfId="11685"/>
    <cellStyle name="Standard 257 2 4 2 2 2 5 2 2" xfId="24921"/>
    <cellStyle name="Standard 257 2 4 2 2 2 5 2 2 2" xfId="51393"/>
    <cellStyle name="Standard 257 2 4 2 2 2 5 2 3" xfId="38157"/>
    <cellStyle name="Standard 257 2 4 2 2 2 5 3" xfId="18304"/>
    <cellStyle name="Standard 257 2 4 2 2 2 5 3 2" xfId="44776"/>
    <cellStyle name="Standard 257 2 4 2 2 2 5 4" xfId="29335"/>
    <cellStyle name="Standard 257 2 4 2 2 2 6" xfId="5068"/>
    <cellStyle name="Standard 257 2 4 2 2 2 6 2" xfId="9478"/>
    <cellStyle name="Standard 257 2 4 2 2 2 6 2 2" xfId="22714"/>
    <cellStyle name="Standard 257 2 4 2 2 2 6 2 2 2" xfId="49186"/>
    <cellStyle name="Standard 257 2 4 2 2 2 6 2 3" xfId="35950"/>
    <cellStyle name="Standard 257 2 4 2 2 2 6 3" xfId="16097"/>
    <cellStyle name="Standard 257 2 4 2 2 2 6 3 2" xfId="42569"/>
    <cellStyle name="Standard 257 2 4 2 2 2 6 4" xfId="31540"/>
    <cellStyle name="Standard 257 2 4 2 2 2 7" xfId="7273"/>
    <cellStyle name="Standard 257 2 4 2 2 2 7 2" xfId="20509"/>
    <cellStyle name="Standard 257 2 4 2 2 2 7 2 2" xfId="46981"/>
    <cellStyle name="Standard 257 2 4 2 2 2 7 3" xfId="33745"/>
    <cellStyle name="Standard 257 2 4 2 2 2 8" xfId="13892"/>
    <cellStyle name="Standard 257 2 4 2 2 2 8 2" xfId="40364"/>
    <cellStyle name="Standard 257 2 4 2 2 2 9" xfId="27128"/>
    <cellStyle name="Standard 257 2 4 2 2 3" xfId="835"/>
    <cellStyle name="Standard 257 2 4 2 2 3 2" xfId="1585"/>
    <cellStyle name="Standard 257 2 4 2 2 3 2 2" xfId="4528"/>
    <cellStyle name="Standard 257 2 4 2 2 3 2 2 2" xfId="13350"/>
    <cellStyle name="Standard 257 2 4 2 2 3 2 2 2 2" xfId="26586"/>
    <cellStyle name="Standard 257 2 4 2 2 3 2 2 2 2 2" xfId="53058"/>
    <cellStyle name="Standard 257 2 4 2 2 3 2 2 2 3" xfId="39822"/>
    <cellStyle name="Standard 257 2 4 2 2 3 2 2 3" xfId="19969"/>
    <cellStyle name="Standard 257 2 4 2 2 3 2 2 3 2" xfId="46441"/>
    <cellStyle name="Standard 257 2 4 2 2 3 2 2 4" xfId="31000"/>
    <cellStyle name="Standard 257 2 4 2 2 3 2 3" xfId="5999"/>
    <cellStyle name="Standard 257 2 4 2 2 3 2 3 2" xfId="10409"/>
    <cellStyle name="Standard 257 2 4 2 2 3 2 3 2 2" xfId="23645"/>
    <cellStyle name="Standard 257 2 4 2 2 3 2 3 2 2 2" xfId="50117"/>
    <cellStyle name="Standard 257 2 4 2 2 3 2 3 2 3" xfId="36881"/>
    <cellStyle name="Standard 257 2 4 2 2 3 2 3 3" xfId="17028"/>
    <cellStyle name="Standard 257 2 4 2 2 3 2 3 3 2" xfId="43500"/>
    <cellStyle name="Standard 257 2 4 2 2 3 2 3 4" xfId="32471"/>
    <cellStyle name="Standard 257 2 4 2 2 3 2 4" xfId="8938"/>
    <cellStyle name="Standard 257 2 4 2 2 3 2 4 2" xfId="22174"/>
    <cellStyle name="Standard 257 2 4 2 2 3 2 4 2 2" xfId="48646"/>
    <cellStyle name="Standard 257 2 4 2 2 3 2 4 3" xfId="35410"/>
    <cellStyle name="Standard 257 2 4 2 2 3 2 5" xfId="15557"/>
    <cellStyle name="Standard 257 2 4 2 2 3 2 5 2" xfId="42029"/>
    <cellStyle name="Standard 257 2 4 2 2 3 2 6" xfId="28059"/>
    <cellStyle name="Standard 257 2 4 2 2 3 3" xfId="2321"/>
    <cellStyle name="Standard 257 2 4 2 2 3 3 2" xfId="3792"/>
    <cellStyle name="Standard 257 2 4 2 2 3 3 2 2" xfId="12614"/>
    <cellStyle name="Standard 257 2 4 2 2 3 3 2 2 2" xfId="25850"/>
    <cellStyle name="Standard 257 2 4 2 2 3 3 2 2 2 2" xfId="52322"/>
    <cellStyle name="Standard 257 2 4 2 2 3 3 2 2 3" xfId="39086"/>
    <cellStyle name="Standard 257 2 4 2 2 3 3 2 3" xfId="19233"/>
    <cellStyle name="Standard 257 2 4 2 2 3 3 2 3 2" xfId="45705"/>
    <cellStyle name="Standard 257 2 4 2 2 3 3 2 4" xfId="30264"/>
    <cellStyle name="Standard 257 2 4 2 2 3 3 3" xfId="6734"/>
    <cellStyle name="Standard 257 2 4 2 2 3 3 3 2" xfId="11144"/>
    <cellStyle name="Standard 257 2 4 2 2 3 3 3 2 2" xfId="24380"/>
    <cellStyle name="Standard 257 2 4 2 2 3 3 3 2 2 2" xfId="50852"/>
    <cellStyle name="Standard 257 2 4 2 2 3 3 3 2 3" xfId="37616"/>
    <cellStyle name="Standard 257 2 4 2 2 3 3 3 3" xfId="17763"/>
    <cellStyle name="Standard 257 2 4 2 2 3 3 3 3 2" xfId="44235"/>
    <cellStyle name="Standard 257 2 4 2 2 3 3 3 4" xfId="33206"/>
    <cellStyle name="Standard 257 2 4 2 2 3 3 4" xfId="8202"/>
    <cellStyle name="Standard 257 2 4 2 2 3 3 4 2" xfId="21438"/>
    <cellStyle name="Standard 257 2 4 2 2 3 3 4 2 2" xfId="47910"/>
    <cellStyle name="Standard 257 2 4 2 2 3 3 4 3" xfId="34674"/>
    <cellStyle name="Standard 257 2 4 2 2 3 3 5" xfId="14821"/>
    <cellStyle name="Standard 257 2 4 2 2 3 3 5 2" xfId="41293"/>
    <cellStyle name="Standard 257 2 4 2 2 3 3 6" xfId="28794"/>
    <cellStyle name="Standard 257 2 4 2 2 3 4" xfId="3058"/>
    <cellStyle name="Standard 257 2 4 2 2 3 4 2" xfId="11880"/>
    <cellStyle name="Standard 257 2 4 2 2 3 4 2 2" xfId="25116"/>
    <cellStyle name="Standard 257 2 4 2 2 3 4 2 2 2" xfId="51588"/>
    <cellStyle name="Standard 257 2 4 2 2 3 4 2 3" xfId="38352"/>
    <cellStyle name="Standard 257 2 4 2 2 3 4 3" xfId="18499"/>
    <cellStyle name="Standard 257 2 4 2 2 3 4 3 2" xfId="44971"/>
    <cellStyle name="Standard 257 2 4 2 2 3 4 4" xfId="29530"/>
    <cellStyle name="Standard 257 2 4 2 2 3 5" xfId="5263"/>
    <cellStyle name="Standard 257 2 4 2 2 3 5 2" xfId="9673"/>
    <cellStyle name="Standard 257 2 4 2 2 3 5 2 2" xfId="22909"/>
    <cellStyle name="Standard 257 2 4 2 2 3 5 2 2 2" xfId="49381"/>
    <cellStyle name="Standard 257 2 4 2 2 3 5 2 3" xfId="36145"/>
    <cellStyle name="Standard 257 2 4 2 2 3 5 3" xfId="16292"/>
    <cellStyle name="Standard 257 2 4 2 2 3 5 3 2" xfId="42764"/>
    <cellStyle name="Standard 257 2 4 2 2 3 5 4" xfId="31735"/>
    <cellStyle name="Standard 257 2 4 2 2 3 6" xfId="7468"/>
    <cellStyle name="Standard 257 2 4 2 2 3 6 2" xfId="20704"/>
    <cellStyle name="Standard 257 2 4 2 2 3 6 2 2" xfId="47176"/>
    <cellStyle name="Standard 257 2 4 2 2 3 6 3" xfId="33940"/>
    <cellStyle name="Standard 257 2 4 2 2 3 7" xfId="14087"/>
    <cellStyle name="Standard 257 2 4 2 2 3 7 2" xfId="40559"/>
    <cellStyle name="Standard 257 2 4 2 2 3 8" xfId="27323"/>
    <cellStyle name="Standard 257 2 4 2 2 4" xfId="1219"/>
    <cellStyle name="Standard 257 2 4 2 2 4 2" xfId="4162"/>
    <cellStyle name="Standard 257 2 4 2 2 4 2 2" xfId="12984"/>
    <cellStyle name="Standard 257 2 4 2 2 4 2 2 2" xfId="26220"/>
    <cellStyle name="Standard 257 2 4 2 2 4 2 2 2 2" xfId="52692"/>
    <cellStyle name="Standard 257 2 4 2 2 4 2 2 3" xfId="39456"/>
    <cellStyle name="Standard 257 2 4 2 2 4 2 3" xfId="19603"/>
    <cellStyle name="Standard 257 2 4 2 2 4 2 3 2" xfId="46075"/>
    <cellStyle name="Standard 257 2 4 2 2 4 2 4" xfId="30634"/>
    <cellStyle name="Standard 257 2 4 2 2 4 3" xfId="5633"/>
    <cellStyle name="Standard 257 2 4 2 2 4 3 2" xfId="10043"/>
    <cellStyle name="Standard 257 2 4 2 2 4 3 2 2" xfId="23279"/>
    <cellStyle name="Standard 257 2 4 2 2 4 3 2 2 2" xfId="49751"/>
    <cellStyle name="Standard 257 2 4 2 2 4 3 2 3" xfId="36515"/>
    <cellStyle name="Standard 257 2 4 2 2 4 3 3" xfId="16662"/>
    <cellStyle name="Standard 257 2 4 2 2 4 3 3 2" xfId="43134"/>
    <cellStyle name="Standard 257 2 4 2 2 4 3 4" xfId="32105"/>
    <cellStyle name="Standard 257 2 4 2 2 4 4" xfId="8572"/>
    <cellStyle name="Standard 257 2 4 2 2 4 4 2" xfId="21808"/>
    <cellStyle name="Standard 257 2 4 2 2 4 4 2 2" xfId="48280"/>
    <cellStyle name="Standard 257 2 4 2 2 4 4 3" xfId="35044"/>
    <cellStyle name="Standard 257 2 4 2 2 4 5" xfId="15191"/>
    <cellStyle name="Standard 257 2 4 2 2 4 5 2" xfId="41663"/>
    <cellStyle name="Standard 257 2 4 2 2 4 6" xfId="27693"/>
    <cellStyle name="Standard 257 2 4 2 2 5" xfId="1955"/>
    <cellStyle name="Standard 257 2 4 2 2 5 2" xfId="3426"/>
    <cellStyle name="Standard 257 2 4 2 2 5 2 2" xfId="12248"/>
    <cellStyle name="Standard 257 2 4 2 2 5 2 2 2" xfId="25484"/>
    <cellStyle name="Standard 257 2 4 2 2 5 2 2 2 2" xfId="51956"/>
    <cellStyle name="Standard 257 2 4 2 2 5 2 2 3" xfId="38720"/>
    <cellStyle name="Standard 257 2 4 2 2 5 2 3" xfId="18867"/>
    <cellStyle name="Standard 257 2 4 2 2 5 2 3 2" xfId="45339"/>
    <cellStyle name="Standard 257 2 4 2 2 5 2 4" xfId="29898"/>
    <cellStyle name="Standard 257 2 4 2 2 5 3" xfId="6368"/>
    <cellStyle name="Standard 257 2 4 2 2 5 3 2" xfId="10778"/>
    <cellStyle name="Standard 257 2 4 2 2 5 3 2 2" xfId="24014"/>
    <cellStyle name="Standard 257 2 4 2 2 5 3 2 2 2" xfId="50486"/>
    <cellStyle name="Standard 257 2 4 2 2 5 3 2 3" xfId="37250"/>
    <cellStyle name="Standard 257 2 4 2 2 5 3 3" xfId="17397"/>
    <cellStyle name="Standard 257 2 4 2 2 5 3 3 2" xfId="43869"/>
    <cellStyle name="Standard 257 2 4 2 2 5 3 4" xfId="32840"/>
    <cellStyle name="Standard 257 2 4 2 2 5 4" xfId="7836"/>
    <cellStyle name="Standard 257 2 4 2 2 5 4 2" xfId="21072"/>
    <cellStyle name="Standard 257 2 4 2 2 5 4 2 2" xfId="47544"/>
    <cellStyle name="Standard 257 2 4 2 2 5 4 3" xfId="34308"/>
    <cellStyle name="Standard 257 2 4 2 2 5 5" xfId="14455"/>
    <cellStyle name="Standard 257 2 4 2 2 5 5 2" xfId="40927"/>
    <cellStyle name="Standard 257 2 4 2 2 5 6" xfId="28428"/>
    <cellStyle name="Standard 257 2 4 2 2 6" xfId="2692"/>
    <cellStyle name="Standard 257 2 4 2 2 6 2" xfId="11514"/>
    <cellStyle name="Standard 257 2 4 2 2 6 2 2" xfId="24750"/>
    <cellStyle name="Standard 257 2 4 2 2 6 2 2 2" xfId="51222"/>
    <cellStyle name="Standard 257 2 4 2 2 6 2 3" xfId="37986"/>
    <cellStyle name="Standard 257 2 4 2 2 6 3" xfId="18133"/>
    <cellStyle name="Standard 257 2 4 2 2 6 3 2" xfId="44605"/>
    <cellStyle name="Standard 257 2 4 2 2 6 4" xfId="29164"/>
    <cellStyle name="Standard 257 2 4 2 2 7" xfId="4897"/>
    <cellStyle name="Standard 257 2 4 2 2 7 2" xfId="9307"/>
    <cellStyle name="Standard 257 2 4 2 2 7 2 2" xfId="22543"/>
    <cellStyle name="Standard 257 2 4 2 2 7 2 2 2" xfId="49015"/>
    <cellStyle name="Standard 257 2 4 2 2 7 2 3" xfId="35779"/>
    <cellStyle name="Standard 257 2 4 2 2 7 3" xfId="15926"/>
    <cellStyle name="Standard 257 2 4 2 2 7 3 2" xfId="42398"/>
    <cellStyle name="Standard 257 2 4 2 2 7 4" xfId="31369"/>
    <cellStyle name="Standard 257 2 4 2 2 8" xfId="7102"/>
    <cellStyle name="Standard 257 2 4 2 2 8 2" xfId="20338"/>
    <cellStyle name="Standard 257 2 4 2 2 8 2 2" xfId="46810"/>
    <cellStyle name="Standard 257 2 4 2 2 8 3" xfId="33574"/>
    <cellStyle name="Standard 257 2 4 2 2 9" xfId="13721"/>
    <cellStyle name="Standard 257 2 4 2 2 9 2" xfId="40193"/>
    <cellStyle name="Standard 257 2 4 2 3" xfId="537"/>
    <cellStyle name="Standard 257 2 4 2 3 2" xfId="926"/>
    <cellStyle name="Standard 257 2 4 2 3 2 2" xfId="1675"/>
    <cellStyle name="Standard 257 2 4 2 3 2 2 2" xfId="4618"/>
    <cellStyle name="Standard 257 2 4 2 3 2 2 2 2" xfId="13440"/>
    <cellStyle name="Standard 257 2 4 2 3 2 2 2 2 2" xfId="26676"/>
    <cellStyle name="Standard 257 2 4 2 3 2 2 2 2 2 2" xfId="53148"/>
    <cellStyle name="Standard 257 2 4 2 3 2 2 2 2 3" xfId="39912"/>
    <cellStyle name="Standard 257 2 4 2 3 2 2 2 3" xfId="20059"/>
    <cellStyle name="Standard 257 2 4 2 3 2 2 2 3 2" xfId="46531"/>
    <cellStyle name="Standard 257 2 4 2 3 2 2 2 4" xfId="31090"/>
    <cellStyle name="Standard 257 2 4 2 3 2 2 3" xfId="6089"/>
    <cellStyle name="Standard 257 2 4 2 3 2 2 3 2" xfId="10499"/>
    <cellStyle name="Standard 257 2 4 2 3 2 2 3 2 2" xfId="23735"/>
    <cellStyle name="Standard 257 2 4 2 3 2 2 3 2 2 2" xfId="50207"/>
    <cellStyle name="Standard 257 2 4 2 3 2 2 3 2 3" xfId="36971"/>
    <cellStyle name="Standard 257 2 4 2 3 2 2 3 3" xfId="17118"/>
    <cellStyle name="Standard 257 2 4 2 3 2 2 3 3 2" xfId="43590"/>
    <cellStyle name="Standard 257 2 4 2 3 2 2 3 4" xfId="32561"/>
    <cellStyle name="Standard 257 2 4 2 3 2 2 4" xfId="9028"/>
    <cellStyle name="Standard 257 2 4 2 3 2 2 4 2" xfId="22264"/>
    <cellStyle name="Standard 257 2 4 2 3 2 2 4 2 2" xfId="48736"/>
    <cellStyle name="Standard 257 2 4 2 3 2 2 4 3" xfId="35500"/>
    <cellStyle name="Standard 257 2 4 2 3 2 2 5" xfId="15647"/>
    <cellStyle name="Standard 257 2 4 2 3 2 2 5 2" xfId="42119"/>
    <cellStyle name="Standard 257 2 4 2 3 2 2 6" xfId="28149"/>
    <cellStyle name="Standard 257 2 4 2 3 2 3" xfId="2411"/>
    <cellStyle name="Standard 257 2 4 2 3 2 3 2" xfId="3882"/>
    <cellStyle name="Standard 257 2 4 2 3 2 3 2 2" xfId="12704"/>
    <cellStyle name="Standard 257 2 4 2 3 2 3 2 2 2" xfId="25940"/>
    <cellStyle name="Standard 257 2 4 2 3 2 3 2 2 2 2" xfId="52412"/>
    <cellStyle name="Standard 257 2 4 2 3 2 3 2 2 3" xfId="39176"/>
    <cellStyle name="Standard 257 2 4 2 3 2 3 2 3" xfId="19323"/>
    <cellStyle name="Standard 257 2 4 2 3 2 3 2 3 2" xfId="45795"/>
    <cellStyle name="Standard 257 2 4 2 3 2 3 2 4" xfId="30354"/>
    <cellStyle name="Standard 257 2 4 2 3 2 3 3" xfId="6824"/>
    <cellStyle name="Standard 257 2 4 2 3 2 3 3 2" xfId="11234"/>
    <cellStyle name="Standard 257 2 4 2 3 2 3 3 2 2" xfId="24470"/>
    <cellStyle name="Standard 257 2 4 2 3 2 3 3 2 2 2" xfId="50942"/>
    <cellStyle name="Standard 257 2 4 2 3 2 3 3 2 3" xfId="37706"/>
    <cellStyle name="Standard 257 2 4 2 3 2 3 3 3" xfId="17853"/>
    <cellStyle name="Standard 257 2 4 2 3 2 3 3 3 2" xfId="44325"/>
    <cellStyle name="Standard 257 2 4 2 3 2 3 3 4" xfId="33296"/>
    <cellStyle name="Standard 257 2 4 2 3 2 3 4" xfId="8292"/>
    <cellStyle name="Standard 257 2 4 2 3 2 3 4 2" xfId="21528"/>
    <cellStyle name="Standard 257 2 4 2 3 2 3 4 2 2" xfId="48000"/>
    <cellStyle name="Standard 257 2 4 2 3 2 3 4 3" xfId="34764"/>
    <cellStyle name="Standard 257 2 4 2 3 2 3 5" xfId="14911"/>
    <cellStyle name="Standard 257 2 4 2 3 2 3 5 2" xfId="41383"/>
    <cellStyle name="Standard 257 2 4 2 3 2 3 6" xfId="28884"/>
    <cellStyle name="Standard 257 2 4 2 3 2 4" xfId="3148"/>
    <cellStyle name="Standard 257 2 4 2 3 2 4 2" xfId="11970"/>
    <cellStyle name="Standard 257 2 4 2 3 2 4 2 2" xfId="25206"/>
    <cellStyle name="Standard 257 2 4 2 3 2 4 2 2 2" xfId="51678"/>
    <cellStyle name="Standard 257 2 4 2 3 2 4 2 3" xfId="38442"/>
    <cellStyle name="Standard 257 2 4 2 3 2 4 3" xfId="18589"/>
    <cellStyle name="Standard 257 2 4 2 3 2 4 3 2" xfId="45061"/>
    <cellStyle name="Standard 257 2 4 2 3 2 4 4" xfId="29620"/>
    <cellStyle name="Standard 257 2 4 2 3 2 5" xfId="5353"/>
    <cellStyle name="Standard 257 2 4 2 3 2 5 2" xfId="9763"/>
    <cellStyle name="Standard 257 2 4 2 3 2 5 2 2" xfId="22999"/>
    <cellStyle name="Standard 257 2 4 2 3 2 5 2 2 2" xfId="49471"/>
    <cellStyle name="Standard 257 2 4 2 3 2 5 2 3" xfId="36235"/>
    <cellStyle name="Standard 257 2 4 2 3 2 5 3" xfId="16382"/>
    <cellStyle name="Standard 257 2 4 2 3 2 5 3 2" xfId="42854"/>
    <cellStyle name="Standard 257 2 4 2 3 2 5 4" xfId="31825"/>
    <cellStyle name="Standard 257 2 4 2 3 2 6" xfId="7558"/>
    <cellStyle name="Standard 257 2 4 2 3 2 6 2" xfId="20794"/>
    <cellStyle name="Standard 257 2 4 2 3 2 6 2 2" xfId="47266"/>
    <cellStyle name="Standard 257 2 4 2 3 2 6 3" xfId="34030"/>
    <cellStyle name="Standard 257 2 4 2 3 2 7" xfId="14177"/>
    <cellStyle name="Standard 257 2 4 2 3 2 7 2" xfId="40649"/>
    <cellStyle name="Standard 257 2 4 2 3 2 8" xfId="27413"/>
    <cellStyle name="Standard 257 2 4 2 3 3" xfId="1309"/>
    <cellStyle name="Standard 257 2 4 2 3 3 2" xfId="4252"/>
    <cellStyle name="Standard 257 2 4 2 3 3 2 2" xfId="13074"/>
    <cellStyle name="Standard 257 2 4 2 3 3 2 2 2" xfId="26310"/>
    <cellStyle name="Standard 257 2 4 2 3 3 2 2 2 2" xfId="52782"/>
    <cellStyle name="Standard 257 2 4 2 3 3 2 2 3" xfId="39546"/>
    <cellStyle name="Standard 257 2 4 2 3 3 2 3" xfId="19693"/>
    <cellStyle name="Standard 257 2 4 2 3 3 2 3 2" xfId="46165"/>
    <cellStyle name="Standard 257 2 4 2 3 3 2 4" xfId="30724"/>
    <cellStyle name="Standard 257 2 4 2 3 3 3" xfId="5723"/>
    <cellStyle name="Standard 257 2 4 2 3 3 3 2" xfId="10133"/>
    <cellStyle name="Standard 257 2 4 2 3 3 3 2 2" xfId="23369"/>
    <cellStyle name="Standard 257 2 4 2 3 3 3 2 2 2" xfId="49841"/>
    <cellStyle name="Standard 257 2 4 2 3 3 3 2 3" xfId="36605"/>
    <cellStyle name="Standard 257 2 4 2 3 3 3 3" xfId="16752"/>
    <cellStyle name="Standard 257 2 4 2 3 3 3 3 2" xfId="43224"/>
    <cellStyle name="Standard 257 2 4 2 3 3 3 4" xfId="32195"/>
    <cellStyle name="Standard 257 2 4 2 3 3 4" xfId="8662"/>
    <cellStyle name="Standard 257 2 4 2 3 3 4 2" xfId="21898"/>
    <cellStyle name="Standard 257 2 4 2 3 3 4 2 2" xfId="48370"/>
    <cellStyle name="Standard 257 2 4 2 3 3 4 3" xfId="35134"/>
    <cellStyle name="Standard 257 2 4 2 3 3 5" xfId="15281"/>
    <cellStyle name="Standard 257 2 4 2 3 3 5 2" xfId="41753"/>
    <cellStyle name="Standard 257 2 4 2 3 3 6" xfId="27783"/>
    <cellStyle name="Standard 257 2 4 2 3 4" xfId="2045"/>
    <cellStyle name="Standard 257 2 4 2 3 4 2" xfId="3516"/>
    <cellStyle name="Standard 257 2 4 2 3 4 2 2" xfId="12338"/>
    <cellStyle name="Standard 257 2 4 2 3 4 2 2 2" xfId="25574"/>
    <cellStyle name="Standard 257 2 4 2 3 4 2 2 2 2" xfId="52046"/>
    <cellStyle name="Standard 257 2 4 2 3 4 2 2 3" xfId="38810"/>
    <cellStyle name="Standard 257 2 4 2 3 4 2 3" xfId="18957"/>
    <cellStyle name="Standard 257 2 4 2 3 4 2 3 2" xfId="45429"/>
    <cellStyle name="Standard 257 2 4 2 3 4 2 4" xfId="29988"/>
    <cellStyle name="Standard 257 2 4 2 3 4 3" xfId="6458"/>
    <cellStyle name="Standard 257 2 4 2 3 4 3 2" xfId="10868"/>
    <cellStyle name="Standard 257 2 4 2 3 4 3 2 2" xfId="24104"/>
    <cellStyle name="Standard 257 2 4 2 3 4 3 2 2 2" xfId="50576"/>
    <cellStyle name="Standard 257 2 4 2 3 4 3 2 3" xfId="37340"/>
    <cellStyle name="Standard 257 2 4 2 3 4 3 3" xfId="17487"/>
    <cellStyle name="Standard 257 2 4 2 3 4 3 3 2" xfId="43959"/>
    <cellStyle name="Standard 257 2 4 2 3 4 3 4" xfId="32930"/>
    <cellStyle name="Standard 257 2 4 2 3 4 4" xfId="7926"/>
    <cellStyle name="Standard 257 2 4 2 3 4 4 2" xfId="21162"/>
    <cellStyle name="Standard 257 2 4 2 3 4 4 2 2" xfId="47634"/>
    <cellStyle name="Standard 257 2 4 2 3 4 4 3" xfId="34398"/>
    <cellStyle name="Standard 257 2 4 2 3 4 5" xfId="14545"/>
    <cellStyle name="Standard 257 2 4 2 3 4 5 2" xfId="41017"/>
    <cellStyle name="Standard 257 2 4 2 3 4 6" xfId="28518"/>
    <cellStyle name="Standard 257 2 4 2 3 5" xfId="2782"/>
    <cellStyle name="Standard 257 2 4 2 3 5 2" xfId="11604"/>
    <cellStyle name="Standard 257 2 4 2 3 5 2 2" xfId="24840"/>
    <cellStyle name="Standard 257 2 4 2 3 5 2 2 2" xfId="51312"/>
    <cellStyle name="Standard 257 2 4 2 3 5 2 3" xfId="38076"/>
    <cellStyle name="Standard 257 2 4 2 3 5 3" xfId="18223"/>
    <cellStyle name="Standard 257 2 4 2 3 5 3 2" xfId="44695"/>
    <cellStyle name="Standard 257 2 4 2 3 5 4" xfId="29254"/>
    <cellStyle name="Standard 257 2 4 2 3 6" xfId="4987"/>
    <cellStyle name="Standard 257 2 4 2 3 6 2" xfId="9397"/>
    <cellStyle name="Standard 257 2 4 2 3 6 2 2" xfId="22633"/>
    <cellStyle name="Standard 257 2 4 2 3 6 2 2 2" xfId="49105"/>
    <cellStyle name="Standard 257 2 4 2 3 6 2 3" xfId="35869"/>
    <cellStyle name="Standard 257 2 4 2 3 6 3" xfId="16016"/>
    <cellStyle name="Standard 257 2 4 2 3 6 3 2" xfId="42488"/>
    <cellStyle name="Standard 257 2 4 2 3 6 4" xfId="31459"/>
    <cellStyle name="Standard 257 2 4 2 3 7" xfId="7192"/>
    <cellStyle name="Standard 257 2 4 2 3 7 2" xfId="20428"/>
    <cellStyle name="Standard 257 2 4 2 3 7 2 2" xfId="46900"/>
    <cellStyle name="Standard 257 2 4 2 3 7 3" xfId="33664"/>
    <cellStyle name="Standard 257 2 4 2 3 8" xfId="13811"/>
    <cellStyle name="Standard 257 2 4 2 3 8 2" xfId="40283"/>
    <cellStyle name="Standard 257 2 4 2 3 9" xfId="27047"/>
    <cellStyle name="Standard 257 2 4 2 4" xfId="754"/>
    <cellStyle name="Standard 257 2 4 2 4 2" xfId="1504"/>
    <cellStyle name="Standard 257 2 4 2 4 2 2" xfId="4447"/>
    <cellStyle name="Standard 257 2 4 2 4 2 2 2" xfId="13269"/>
    <cellStyle name="Standard 257 2 4 2 4 2 2 2 2" xfId="26505"/>
    <cellStyle name="Standard 257 2 4 2 4 2 2 2 2 2" xfId="52977"/>
    <cellStyle name="Standard 257 2 4 2 4 2 2 2 3" xfId="39741"/>
    <cellStyle name="Standard 257 2 4 2 4 2 2 3" xfId="19888"/>
    <cellStyle name="Standard 257 2 4 2 4 2 2 3 2" xfId="46360"/>
    <cellStyle name="Standard 257 2 4 2 4 2 2 4" xfId="30919"/>
    <cellStyle name="Standard 257 2 4 2 4 2 3" xfId="5918"/>
    <cellStyle name="Standard 257 2 4 2 4 2 3 2" xfId="10328"/>
    <cellStyle name="Standard 257 2 4 2 4 2 3 2 2" xfId="23564"/>
    <cellStyle name="Standard 257 2 4 2 4 2 3 2 2 2" xfId="50036"/>
    <cellStyle name="Standard 257 2 4 2 4 2 3 2 3" xfId="36800"/>
    <cellStyle name="Standard 257 2 4 2 4 2 3 3" xfId="16947"/>
    <cellStyle name="Standard 257 2 4 2 4 2 3 3 2" xfId="43419"/>
    <cellStyle name="Standard 257 2 4 2 4 2 3 4" xfId="32390"/>
    <cellStyle name="Standard 257 2 4 2 4 2 4" xfId="8857"/>
    <cellStyle name="Standard 257 2 4 2 4 2 4 2" xfId="22093"/>
    <cellStyle name="Standard 257 2 4 2 4 2 4 2 2" xfId="48565"/>
    <cellStyle name="Standard 257 2 4 2 4 2 4 3" xfId="35329"/>
    <cellStyle name="Standard 257 2 4 2 4 2 5" xfId="15476"/>
    <cellStyle name="Standard 257 2 4 2 4 2 5 2" xfId="41948"/>
    <cellStyle name="Standard 257 2 4 2 4 2 6" xfId="27978"/>
    <cellStyle name="Standard 257 2 4 2 4 3" xfId="2240"/>
    <cellStyle name="Standard 257 2 4 2 4 3 2" xfId="3711"/>
    <cellStyle name="Standard 257 2 4 2 4 3 2 2" xfId="12533"/>
    <cellStyle name="Standard 257 2 4 2 4 3 2 2 2" xfId="25769"/>
    <cellStyle name="Standard 257 2 4 2 4 3 2 2 2 2" xfId="52241"/>
    <cellStyle name="Standard 257 2 4 2 4 3 2 2 3" xfId="39005"/>
    <cellStyle name="Standard 257 2 4 2 4 3 2 3" xfId="19152"/>
    <cellStyle name="Standard 257 2 4 2 4 3 2 3 2" xfId="45624"/>
    <cellStyle name="Standard 257 2 4 2 4 3 2 4" xfId="30183"/>
    <cellStyle name="Standard 257 2 4 2 4 3 3" xfId="6653"/>
    <cellStyle name="Standard 257 2 4 2 4 3 3 2" xfId="11063"/>
    <cellStyle name="Standard 257 2 4 2 4 3 3 2 2" xfId="24299"/>
    <cellStyle name="Standard 257 2 4 2 4 3 3 2 2 2" xfId="50771"/>
    <cellStyle name="Standard 257 2 4 2 4 3 3 2 3" xfId="37535"/>
    <cellStyle name="Standard 257 2 4 2 4 3 3 3" xfId="17682"/>
    <cellStyle name="Standard 257 2 4 2 4 3 3 3 2" xfId="44154"/>
    <cellStyle name="Standard 257 2 4 2 4 3 3 4" xfId="33125"/>
    <cellStyle name="Standard 257 2 4 2 4 3 4" xfId="8121"/>
    <cellStyle name="Standard 257 2 4 2 4 3 4 2" xfId="21357"/>
    <cellStyle name="Standard 257 2 4 2 4 3 4 2 2" xfId="47829"/>
    <cellStyle name="Standard 257 2 4 2 4 3 4 3" xfId="34593"/>
    <cellStyle name="Standard 257 2 4 2 4 3 5" xfId="14740"/>
    <cellStyle name="Standard 257 2 4 2 4 3 5 2" xfId="41212"/>
    <cellStyle name="Standard 257 2 4 2 4 3 6" xfId="28713"/>
    <cellStyle name="Standard 257 2 4 2 4 4" xfId="2977"/>
    <cellStyle name="Standard 257 2 4 2 4 4 2" xfId="11799"/>
    <cellStyle name="Standard 257 2 4 2 4 4 2 2" xfId="25035"/>
    <cellStyle name="Standard 257 2 4 2 4 4 2 2 2" xfId="51507"/>
    <cellStyle name="Standard 257 2 4 2 4 4 2 3" xfId="38271"/>
    <cellStyle name="Standard 257 2 4 2 4 4 3" xfId="18418"/>
    <cellStyle name="Standard 257 2 4 2 4 4 3 2" xfId="44890"/>
    <cellStyle name="Standard 257 2 4 2 4 4 4" xfId="29449"/>
    <cellStyle name="Standard 257 2 4 2 4 5" xfId="5182"/>
    <cellStyle name="Standard 257 2 4 2 4 5 2" xfId="9592"/>
    <cellStyle name="Standard 257 2 4 2 4 5 2 2" xfId="22828"/>
    <cellStyle name="Standard 257 2 4 2 4 5 2 2 2" xfId="49300"/>
    <cellStyle name="Standard 257 2 4 2 4 5 2 3" xfId="36064"/>
    <cellStyle name="Standard 257 2 4 2 4 5 3" xfId="16211"/>
    <cellStyle name="Standard 257 2 4 2 4 5 3 2" xfId="42683"/>
    <cellStyle name="Standard 257 2 4 2 4 5 4" xfId="31654"/>
    <cellStyle name="Standard 257 2 4 2 4 6" xfId="7387"/>
    <cellStyle name="Standard 257 2 4 2 4 6 2" xfId="20623"/>
    <cellStyle name="Standard 257 2 4 2 4 6 2 2" xfId="47095"/>
    <cellStyle name="Standard 257 2 4 2 4 6 3" xfId="33859"/>
    <cellStyle name="Standard 257 2 4 2 4 7" xfId="14006"/>
    <cellStyle name="Standard 257 2 4 2 4 7 2" xfId="40478"/>
    <cellStyle name="Standard 257 2 4 2 4 8" xfId="27242"/>
    <cellStyle name="Standard 257 2 4 2 5" xfId="1138"/>
    <cellStyle name="Standard 257 2 4 2 5 2" xfId="4081"/>
    <cellStyle name="Standard 257 2 4 2 5 2 2" xfId="12903"/>
    <cellStyle name="Standard 257 2 4 2 5 2 2 2" xfId="26139"/>
    <cellStyle name="Standard 257 2 4 2 5 2 2 2 2" xfId="52611"/>
    <cellStyle name="Standard 257 2 4 2 5 2 2 3" xfId="39375"/>
    <cellStyle name="Standard 257 2 4 2 5 2 3" xfId="19522"/>
    <cellStyle name="Standard 257 2 4 2 5 2 3 2" xfId="45994"/>
    <cellStyle name="Standard 257 2 4 2 5 2 4" xfId="30553"/>
    <cellStyle name="Standard 257 2 4 2 5 3" xfId="5552"/>
    <cellStyle name="Standard 257 2 4 2 5 3 2" xfId="9962"/>
    <cellStyle name="Standard 257 2 4 2 5 3 2 2" xfId="23198"/>
    <cellStyle name="Standard 257 2 4 2 5 3 2 2 2" xfId="49670"/>
    <cellStyle name="Standard 257 2 4 2 5 3 2 3" xfId="36434"/>
    <cellStyle name="Standard 257 2 4 2 5 3 3" xfId="16581"/>
    <cellStyle name="Standard 257 2 4 2 5 3 3 2" xfId="43053"/>
    <cellStyle name="Standard 257 2 4 2 5 3 4" xfId="32024"/>
    <cellStyle name="Standard 257 2 4 2 5 4" xfId="8491"/>
    <cellStyle name="Standard 257 2 4 2 5 4 2" xfId="21727"/>
    <cellStyle name="Standard 257 2 4 2 5 4 2 2" xfId="48199"/>
    <cellStyle name="Standard 257 2 4 2 5 4 3" xfId="34963"/>
    <cellStyle name="Standard 257 2 4 2 5 5" xfId="15110"/>
    <cellStyle name="Standard 257 2 4 2 5 5 2" xfId="41582"/>
    <cellStyle name="Standard 257 2 4 2 5 6" xfId="27612"/>
    <cellStyle name="Standard 257 2 4 2 6" xfId="1874"/>
    <cellStyle name="Standard 257 2 4 2 6 2" xfId="3345"/>
    <cellStyle name="Standard 257 2 4 2 6 2 2" xfId="12167"/>
    <cellStyle name="Standard 257 2 4 2 6 2 2 2" xfId="25403"/>
    <cellStyle name="Standard 257 2 4 2 6 2 2 2 2" xfId="51875"/>
    <cellStyle name="Standard 257 2 4 2 6 2 2 3" xfId="38639"/>
    <cellStyle name="Standard 257 2 4 2 6 2 3" xfId="18786"/>
    <cellStyle name="Standard 257 2 4 2 6 2 3 2" xfId="45258"/>
    <cellStyle name="Standard 257 2 4 2 6 2 4" xfId="29817"/>
    <cellStyle name="Standard 257 2 4 2 6 3" xfId="6287"/>
    <cellStyle name="Standard 257 2 4 2 6 3 2" xfId="10697"/>
    <cellStyle name="Standard 257 2 4 2 6 3 2 2" xfId="23933"/>
    <cellStyle name="Standard 257 2 4 2 6 3 2 2 2" xfId="50405"/>
    <cellStyle name="Standard 257 2 4 2 6 3 2 3" xfId="37169"/>
    <cellStyle name="Standard 257 2 4 2 6 3 3" xfId="17316"/>
    <cellStyle name="Standard 257 2 4 2 6 3 3 2" xfId="43788"/>
    <cellStyle name="Standard 257 2 4 2 6 3 4" xfId="32759"/>
    <cellStyle name="Standard 257 2 4 2 6 4" xfId="7755"/>
    <cellStyle name="Standard 257 2 4 2 6 4 2" xfId="20991"/>
    <cellStyle name="Standard 257 2 4 2 6 4 2 2" xfId="47463"/>
    <cellStyle name="Standard 257 2 4 2 6 4 3" xfId="34227"/>
    <cellStyle name="Standard 257 2 4 2 6 5" xfId="14374"/>
    <cellStyle name="Standard 257 2 4 2 6 5 2" xfId="40846"/>
    <cellStyle name="Standard 257 2 4 2 6 6" xfId="28347"/>
    <cellStyle name="Standard 257 2 4 2 7" xfId="2611"/>
    <cellStyle name="Standard 257 2 4 2 7 2" xfId="11433"/>
    <cellStyle name="Standard 257 2 4 2 7 2 2" xfId="24669"/>
    <cellStyle name="Standard 257 2 4 2 7 2 2 2" xfId="51141"/>
    <cellStyle name="Standard 257 2 4 2 7 2 3" xfId="37905"/>
    <cellStyle name="Standard 257 2 4 2 7 3" xfId="18052"/>
    <cellStyle name="Standard 257 2 4 2 7 3 2" xfId="44524"/>
    <cellStyle name="Standard 257 2 4 2 7 4" xfId="29083"/>
    <cellStyle name="Standard 257 2 4 2 8" xfId="4816"/>
    <cellStyle name="Standard 257 2 4 2 8 2" xfId="9226"/>
    <cellStyle name="Standard 257 2 4 2 8 2 2" xfId="22462"/>
    <cellStyle name="Standard 257 2 4 2 8 2 2 2" xfId="48934"/>
    <cellStyle name="Standard 257 2 4 2 8 2 3" xfId="35698"/>
    <cellStyle name="Standard 257 2 4 2 8 3" xfId="15845"/>
    <cellStyle name="Standard 257 2 4 2 8 3 2" xfId="42317"/>
    <cellStyle name="Standard 257 2 4 2 8 4" xfId="31288"/>
    <cellStyle name="Standard 257 2 4 2 9" xfId="7021"/>
    <cellStyle name="Standard 257 2 4 2 9 2" xfId="20257"/>
    <cellStyle name="Standard 257 2 4 2 9 2 2" xfId="46729"/>
    <cellStyle name="Standard 257 2 4 2 9 3" xfId="33493"/>
    <cellStyle name="Standard 257 2 4 3" xfId="402"/>
    <cellStyle name="Standard 257 2 4 3 10" xfId="26917"/>
    <cellStyle name="Standard 257 2 4 3 2" xfId="578"/>
    <cellStyle name="Standard 257 2 4 3 2 2" xfId="967"/>
    <cellStyle name="Standard 257 2 4 3 2 2 2" xfId="1716"/>
    <cellStyle name="Standard 257 2 4 3 2 2 2 2" xfId="4659"/>
    <cellStyle name="Standard 257 2 4 3 2 2 2 2 2" xfId="13481"/>
    <cellStyle name="Standard 257 2 4 3 2 2 2 2 2 2" xfId="26717"/>
    <cellStyle name="Standard 257 2 4 3 2 2 2 2 2 2 2" xfId="53189"/>
    <cellStyle name="Standard 257 2 4 3 2 2 2 2 2 3" xfId="39953"/>
    <cellStyle name="Standard 257 2 4 3 2 2 2 2 3" xfId="20100"/>
    <cellStyle name="Standard 257 2 4 3 2 2 2 2 3 2" xfId="46572"/>
    <cellStyle name="Standard 257 2 4 3 2 2 2 2 4" xfId="31131"/>
    <cellStyle name="Standard 257 2 4 3 2 2 2 3" xfId="6130"/>
    <cellStyle name="Standard 257 2 4 3 2 2 2 3 2" xfId="10540"/>
    <cellStyle name="Standard 257 2 4 3 2 2 2 3 2 2" xfId="23776"/>
    <cellStyle name="Standard 257 2 4 3 2 2 2 3 2 2 2" xfId="50248"/>
    <cellStyle name="Standard 257 2 4 3 2 2 2 3 2 3" xfId="37012"/>
    <cellStyle name="Standard 257 2 4 3 2 2 2 3 3" xfId="17159"/>
    <cellStyle name="Standard 257 2 4 3 2 2 2 3 3 2" xfId="43631"/>
    <cellStyle name="Standard 257 2 4 3 2 2 2 3 4" xfId="32602"/>
    <cellStyle name="Standard 257 2 4 3 2 2 2 4" xfId="9069"/>
    <cellStyle name="Standard 257 2 4 3 2 2 2 4 2" xfId="22305"/>
    <cellStyle name="Standard 257 2 4 3 2 2 2 4 2 2" xfId="48777"/>
    <cellStyle name="Standard 257 2 4 3 2 2 2 4 3" xfId="35541"/>
    <cellStyle name="Standard 257 2 4 3 2 2 2 5" xfId="15688"/>
    <cellStyle name="Standard 257 2 4 3 2 2 2 5 2" xfId="42160"/>
    <cellStyle name="Standard 257 2 4 3 2 2 2 6" xfId="28190"/>
    <cellStyle name="Standard 257 2 4 3 2 2 3" xfId="2452"/>
    <cellStyle name="Standard 257 2 4 3 2 2 3 2" xfId="3923"/>
    <cellStyle name="Standard 257 2 4 3 2 2 3 2 2" xfId="12745"/>
    <cellStyle name="Standard 257 2 4 3 2 2 3 2 2 2" xfId="25981"/>
    <cellStyle name="Standard 257 2 4 3 2 2 3 2 2 2 2" xfId="52453"/>
    <cellStyle name="Standard 257 2 4 3 2 2 3 2 2 3" xfId="39217"/>
    <cellStyle name="Standard 257 2 4 3 2 2 3 2 3" xfId="19364"/>
    <cellStyle name="Standard 257 2 4 3 2 2 3 2 3 2" xfId="45836"/>
    <cellStyle name="Standard 257 2 4 3 2 2 3 2 4" xfId="30395"/>
    <cellStyle name="Standard 257 2 4 3 2 2 3 3" xfId="6865"/>
    <cellStyle name="Standard 257 2 4 3 2 2 3 3 2" xfId="11275"/>
    <cellStyle name="Standard 257 2 4 3 2 2 3 3 2 2" xfId="24511"/>
    <cellStyle name="Standard 257 2 4 3 2 2 3 3 2 2 2" xfId="50983"/>
    <cellStyle name="Standard 257 2 4 3 2 2 3 3 2 3" xfId="37747"/>
    <cellStyle name="Standard 257 2 4 3 2 2 3 3 3" xfId="17894"/>
    <cellStyle name="Standard 257 2 4 3 2 2 3 3 3 2" xfId="44366"/>
    <cellStyle name="Standard 257 2 4 3 2 2 3 3 4" xfId="33337"/>
    <cellStyle name="Standard 257 2 4 3 2 2 3 4" xfId="8333"/>
    <cellStyle name="Standard 257 2 4 3 2 2 3 4 2" xfId="21569"/>
    <cellStyle name="Standard 257 2 4 3 2 2 3 4 2 2" xfId="48041"/>
    <cellStyle name="Standard 257 2 4 3 2 2 3 4 3" xfId="34805"/>
    <cellStyle name="Standard 257 2 4 3 2 2 3 5" xfId="14952"/>
    <cellStyle name="Standard 257 2 4 3 2 2 3 5 2" xfId="41424"/>
    <cellStyle name="Standard 257 2 4 3 2 2 3 6" xfId="28925"/>
    <cellStyle name="Standard 257 2 4 3 2 2 4" xfId="3189"/>
    <cellStyle name="Standard 257 2 4 3 2 2 4 2" xfId="12011"/>
    <cellStyle name="Standard 257 2 4 3 2 2 4 2 2" xfId="25247"/>
    <cellStyle name="Standard 257 2 4 3 2 2 4 2 2 2" xfId="51719"/>
    <cellStyle name="Standard 257 2 4 3 2 2 4 2 3" xfId="38483"/>
    <cellStyle name="Standard 257 2 4 3 2 2 4 3" xfId="18630"/>
    <cellStyle name="Standard 257 2 4 3 2 2 4 3 2" xfId="45102"/>
    <cellStyle name="Standard 257 2 4 3 2 2 4 4" xfId="29661"/>
    <cellStyle name="Standard 257 2 4 3 2 2 5" xfId="5394"/>
    <cellStyle name="Standard 257 2 4 3 2 2 5 2" xfId="9804"/>
    <cellStyle name="Standard 257 2 4 3 2 2 5 2 2" xfId="23040"/>
    <cellStyle name="Standard 257 2 4 3 2 2 5 2 2 2" xfId="49512"/>
    <cellStyle name="Standard 257 2 4 3 2 2 5 2 3" xfId="36276"/>
    <cellStyle name="Standard 257 2 4 3 2 2 5 3" xfId="16423"/>
    <cellStyle name="Standard 257 2 4 3 2 2 5 3 2" xfId="42895"/>
    <cellStyle name="Standard 257 2 4 3 2 2 5 4" xfId="31866"/>
    <cellStyle name="Standard 257 2 4 3 2 2 6" xfId="7599"/>
    <cellStyle name="Standard 257 2 4 3 2 2 6 2" xfId="20835"/>
    <cellStyle name="Standard 257 2 4 3 2 2 6 2 2" xfId="47307"/>
    <cellStyle name="Standard 257 2 4 3 2 2 6 3" xfId="34071"/>
    <cellStyle name="Standard 257 2 4 3 2 2 7" xfId="14218"/>
    <cellStyle name="Standard 257 2 4 3 2 2 7 2" xfId="40690"/>
    <cellStyle name="Standard 257 2 4 3 2 2 8" xfId="27454"/>
    <cellStyle name="Standard 257 2 4 3 2 3" xfId="1350"/>
    <cellStyle name="Standard 257 2 4 3 2 3 2" xfId="4293"/>
    <cellStyle name="Standard 257 2 4 3 2 3 2 2" xfId="13115"/>
    <cellStyle name="Standard 257 2 4 3 2 3 2 2 2" xfId="26351"/>
    <cellStyle name="Standard 257 2 4 3 2 3 2 2 2 2" xfId="52823"/>
    <cellStyle name="Standard 257 2 4 3 2 3 2 2 3" xfId="39587"/>
    <cellStyle name="Standard 257 2 4 3 2 3 2 3" xfId="19734"/>
    <cellStyle name="Standard 257 2 4 3 2 3 2 3 2" xfId="46206"/>
    <cellStyle name="Standard 257 2 4 3 2 3 2 4" xfId="30765"/>
    <cellStyle name="Standard 257 2 4 3 2 3 3" xfId="5764"/>
    <cellStyle name="Standard 257 2 4 3 2 3 3 2" xfId="10174"/>
    <cellStyle name="Standard 257 2 4 3 2 3 3 2 2" xfId="23410"/>
    <cellStyle name="Standard 257 2 4 3 2 3 3 2 2 2" xfId="49882"/>
    <cellStyle name="Standard 257 2 4 3 2 3 3 2 3" xfId="36646"/>
    <cellStyle name="Standard 257 2 4 3 2 3 3 3" xfId="16793"/>
    <cellStyle name="Standard 257 2 4 3 2 3 3 3 2" xfId="43265"/>
    <cellStyle name="Standard 257 2 4 3 2 3 3 4" xfId="32236"/>
    <cellStyle name="Standard 257 2 4 3 2 3 4" xfId="8703"/>
    <cellStyle name="Standard 257 2 4 3 2 3 4 2" xfId="21939"/>
    <cellStyle name="Standard 257 2 4 3 2 3 4 2 2" xfId="48411"/>
    <cellStyle name="Standard 257 2 4 3 2 3 4 3" xfId="35175"/>
    <cellStyle name="Standard 257 2 4 3 2 3 5" xfId="15322"/>
    <cellStyle name="Standard 257 2 4 3 2 3 5 2" xfId="41794"/>
    <cellStyle name="Standard 257 2 4 3 2 3 6" xfId="27824"/>
    <cellStyle name="Standard 257 2 4 3 2 4" xfId="2086"/>
    <cellStyle name="Standard 257 2 4 3 2 4 2" xfId="3557"/>
    <cellStyle name="Standard 257 2 4 3 2 4 2 2" xfId="12379"/>
    <cellStyle name="Standard 257 2 4 3 2 4 2 2 2" xfId="25615"/>
    <cellStyle name="Standard 257 2 4 3 2 4 2 2 2 2" xfId="52087"/>
    <cellStyle name="Standard 257 2 4 3 2 4 2 2 3" xfId="38851"/>
    <cellStyle name="Standard 257 2 4 3 2 4 2 3" xfId="18998"/>
    <cellStyle name="Standard 257 2 4 3 2 4 2 3 2" xfId="45470"/>
    <cellStyle name="Standard 257 2 4 3 2 4 2 4" xfId="30029"/>
    <cellStyle name="Standard 257 2 4 3 2 4 3" xfId="6499"/>
    <cellStyle name="Standard 257 2 4 3 2 4 3 2" xfId="10909"/>
    <cellStyle name="Standard 257 2 4 3 2 4 3 2 2" xfId="24145"/>
    <cellStyle name="Standard 257 2 4 3 2 4 3 2 2 2" xfId="50617"/>
    <cellStyle name="Standard 257 2 4 3 2 4 3 2 3" xfId="37381"/>
    <cellStyle name="Standard 257 2 4 3 2 4 3 3" xfId="17528"/>
    <cellStyle name="Standard 257 2 4 3 2 4 3 3 2" xfId="44000"/>
    <cellStyle name="Standard 257 2 4 3 2 4 3 4" xfId="32971"/>
    <cellStyle name="Standard 257 2 4 3 2 4 4" xfId="7967"/>
    <cellStyle name="Standard 257 2 4 3 2 4 4 2" xfId="21203"/>
    <cellStyle name="Standard 257 2 4 3 2 4 4 2 2" xfId="47675"/>
    <cellStyle name="Standard 257 2 4 3 2 4 4 3" xfId="34439"/>
    <cellStyle name="Standard 257 2 4 3 2 4 5" xfId="14586"/>
    <cellStyle name="Standard 257 2 4 3 2 4 5 2" xfId="41058"/>
    <cellStyle name="Standard 257 2 4 3 2 4 6" xfId="28559"/>
    <cellStyle name="Standard 257 2 4 3 2 5" xfId="2823"/>
    <cellStyle name="Standard 257 2 4 3 2 5 2" xfId="11645"/>
    <cellStyle name="Standard 257 2 4 3 2 5 2 2" xfId="24881"/>
    <cellStyle name="Standard 257 2 4 3 2 5 2 2 2" xfId="51353"/>
    <cellStyle name="Standard 257 2 4 3 2 5 2 3" xfId="38117"/>
    <cellStyle name="Standard 257 2 4 3 2 5 3" xfId="18264"/>
    <cellStyle name="Standard 257 2 4 3 2 5 3 2" xfId="44736"/>
    <cellStyle name="Standard 257 2 4 3 2 5 4" xfId="29295"/>
    <cellStyle name="Standard 257 2 4 3 2 6" xfId="5028"/>
    <cellStyle name="Standard 257 2 4 3 2 6 2" xfId="9438"/>
    <cellStyle name="Standard 257 2 4 3 2 6 2 2" xfId="22674"/>
    <cellStyle name="Standard 257 2 4 3 2 6 2 2 2" xfId="49146"/>
    <cellStyle name="Standard 257 2 4 3 2 6 2 3" xfId="35910"/>
    <cellStyle name="Standard 257 2 4 3 2 6 3" xfId="16057"/>
    <cellStyle name="Standard 257 2 4 3 2 6 3 2" xfId="42529"/>
    <cellStyle name="Standard 257 2 4 3 2 6 4" xfId="31500"/>
    <cellStyle name="Standard 257 2 4 3 2 7" xfId="7233"/>
    <cellStyle name="Standard 257 2 4 3 2 7 2" xfId="20469"/>
    <cellStyle name="Standard 257 2 4 3 2 7 2 2" xfId="46941"/>
    <cellStyle name="Standard 257 2 4 3 2 7 3" xfId="33705"/>
    <cellStyle name="Standard 257 2 4 3 2 8" xfId="13852"/>
    <cellStyle name="Standard 257 2 4 3 2 8 2" xfId="40324"/>
    <cellStyle name="Standard 257 2 4 3 2 9" xfId="27088"/>
    <cellStyle name="Standard 257 2 4 3 3" xfId="795"/>
    <cellStyle name="Standard 257 2 4 3 3 2" xfId="1545"/>
    <cellStyle name="Standard 257 2 4 3 3 2 2" xfId="4488"/>
    <cellStyle name="Standard 257 2 4 3 3 2 2 2" xfId="13310"/>
    <cellStyle name="Standard 257 2 4 3 3 2 2 2 2" xfId="26546"/>
    <cellStyle name="Standard 257 2 4 3 3 2 2 2 2 2" xfId="53018"/>
    <cellStyle name="Standard 257 2 4 3 3 2 2 2 3" xfId="39782"/>
    <cellStyle name="Standard 257 2 4 3 3 2 2 3" xfId="19929"/>
    <cellStyle name="Standard 257 2 4 3 3 2 2 3 2" xfId="46401"/>
    <cellStyle name="Standard 257 2 4 3 3 2 2 4" xfId="30960"/>
    <cellStyle name="Standard 257 2 4 3 3 2 3" xfId="5959"/>
    <cellStyle name="Standard 257 2 4 3 3 2 3 2" xfId="10369"/>
    <cellStyle name="Standard 257 2 4 3 3 2 3 2 2" xfId="23605"/>
    <cellStyle name="Standard 257 2 4 3 3 2 3 2 2 2" xfId="50077"/>
    <cellStyle name="Standard 257 2 4 3 3 2 3 2 3" xfId="36841"/>
    <cellStyle name="Standard 257 2 4 3 3 2 3 3" xfId="16988"/>
    <cellStyle name="Standard 257 2 4 3 3 2 3 3 2" xfId="43460"/>
    <cellStyle name="Standard 257 2 4 3 3 2 3 4" xfId="32431"/>
    <cellStyle name="Standard 257 2 4 3 3 2 4" xfId="8898"/>
    <cellStyle name="Standard 257 2 4 3 3 2 4 2" xfId="22134"/>
    <cellStyle name="Standard 257 2 4 3 3 2 4 2 2" xfId="48606"/>
    <cellStyle name="Standard 257 2 4 3 3 2 4 3" xfId="35370"/>
    <cellStyle name="Standard 257 2 4 3 3 2 5" xfId="15517"/>
    <cellStyle name="Standard 257 2 4 3 3 2 5 2" xfId="41989"/>
    <cellStyle name="Standard 257 2 4 3 3 2 6" xfId="28019"/>
    <cellStyle name="Standard 257 2 4 3 3 3" xfId="2281"/>
    <cellStyle name="Standard 257 2 4 3 3 3 2" xfId="3752"/>
    <cellStyle name="Standard 257 2 4 3 3 3 2 2" xfId="12574"/>
    <cellStyle name="Standard 257 2 4 3 3 3 2 2 2" xfId="25810"/>
    <cellStyle name="Standard 257 2 4 3 3 3 2 2 2 2" xfId="52282"/>
    <cellStyle name="Standard 257 2 4 3 3 3 2 2 3" xfId="39046"/>
    <cellStyle name="Standard 257 2 4 3 3 3 2 3" xfId="19193"/>
    <cellStyle name="Standard 257 2 4 3 3 3 2 3 2" xfId="45665"/>
    <cellStyle name="Standard 257 2 4 3 3 3 2 4" xfId="30224"/>
    <cellStyle name="Standard 257 2 4 3 3 3 3" xfId="6694"/>
    <cellStyle name="Standard 257 2 4 3 3 3 3 2" xfId="11104"/>
    <cellStyle name="Standard 257 2 4 3 3 3 3 2 2" xfId="24340"/>
    <cellStyle name="Standard 257 2 4 3 3 3 3 2 2 2" xfId="50812"/>
    <cellStyle name="Standard 257 2 4 3 3 3 3 2 3" xfId="37576"/>
    <cellStyle name="Standard 257 2 4 3 3 3 3 3" xfId="17723"/>
    <cellStyle name="Standard 257 2 4 3 3 3 3 3 2" xfId="44195"/>
    <cellStyle name="Standard 257 2 4 3 3 3 3 4" xfId="33166"/>
    <cellStyle name="Standard 257 2 4 3 3 3 4" xfId="8162"/>
    <cellStyle name="Standard 257 2 4 3 3 3 4 2" xfId="21398"/>
    <cellStyle name="Standard 257 2 4 3 3 3 4 2 2" xfId="47870"/>
    <cellStyle name="Standard 257 2 4 3 3 3 4 3" xfId="34634"/>
    <cellStyle name="Standard 257 2 4 3 3 3 5" xfId="14781"/>
    <cellStyle name="Standard 257 2 4 3 3 3 5 2" xfId="41253"/>
    <cellStyle name="Standard 257 2 4 3 3 3 6" xfId="28754"/>
    <cellStyle name="Standard 257 2 4 3 3 4" xfId="3018"/>
    <cellStyle name="Standard 257 2 4 3 3 4 2" xfId="11840"/>
    <cellStyle name="Standard 257 2 4 3 3 4 2 2" xfId="25076"/>
    <cellStyle name="Standard 257 2 4 3 3 4 2 2 2" xfId="51548"/>
    <cellStyle name="Standard 257 2 4 3 3 4 2 3" xfId="38312"/>
    <cellStyle name="Standard 257 2 4 3 3 4 3" xfId="18459"/>
    <cellStyle name="Standard 257 2 4 3 3 4 3 2" xfId="44931"/>
    <cellStyle name="Standard 257 2 4 3 3 4 4" xfId="29490"/>
    <cellStyle name="Standard 257 2 4 3 3 5" xfId="5223"/>
    <cellStyle name="Standard 257 2 4 3 3 5 2" xfId="9633"/>
    <cellStyle name="Standard 257 2 4 3 3 5 2 2" xfId="22869"/>
    <cellStyle name="Standard 257 2 4 3 3 5 2 2 2" xfId="49341"/>
    <cellStyle name="Standard 257 2 4 3 3 5 2 3" xfId="36105"/>
    <cellStyle name="Standard 257 2 4 3 3 5 3" xfId="16252"/>
    <cellStyle name="Standard 257 2 4 3 3 5 3 2" xfId="42724"/>
    <cellStyle name="Standard 257 2 4 3 3 5 4" xfId="31695"/>
    <cellStyle name="Standard 257 2 4 3 3 6" xfId="7428"/>
    <cellStyle name="Standard 257 2 4 3 3 6 2" xfId="20664"/>
    <cellStyle name="Standard 257 2 4 3 3 6 2 2" xfId="47136"/>
    <cellStyle name="Standard 257 2 4 3 3 6 3" xfId="33900"/>
    <cellStyle name="Standard 257 2 4 3 3 7" xfId="14047"/>
    <cellStyle name="Standard 257 2 4 3 3 7 2" xfId="40519"/>
    <cellStyle name="Standard 257 2 4 3 3 8" xfId="27283"/>
    <cellStyle name="Standard 257 2 4 3 4" xfId="1179"/>
    <cellStyle name="Standard 257 2 4 3 4 2" xfId="4122"/>
    <cellStyle name="Standard 257 2 4 3 4 2 2" xfId="12944"/>
    <cellStyle name="Standard 257 2 4 3 4 2 2 2" xfId="26180"/>
    <cellStyle name="Standard 257 2 4 3 4 2 2 2 2" xfId="52652"/>
    <cellStyle name="Standard 257 2 4 3 4 2 2 3" xfId="39416"/>
    <cellStyle name="Standard 257 2 4 3 4 2 3" xfId="19563"/>
    <cellStyle name="Standard 257 2 4 3 4 2 3 2" xfId="46035"/>
    <cellStyle name="Standard 257 2 4 3 4 2 4" xfId="30594"/>
    <cellStyle name="Standard 257 2 4 3 4 3" xfId="5593"/>
    <cellStyle name="Standard 257 2 4 3 4 3 2" xfId="10003"/>
    <cellStyle name="Standard 257 2 4 3 4 3 2 2" xfId="23239"/>
    <cellStyle name="Standard 257 2 4 3 4 3 2 2 2" xfId="49711"/>
    <cellStyle name="Standard 257 2 4 3 4 3 2 3" xfId="36475"/>
    <cellStyle name="Standard 257 2 4 3 4 3 3" xfId="16622"/>
    <cellStyle name="Standard 257 2 4 3 4 3 3 2" xfId="43094"/>
    <cellStyle name="Standard 257 2 4 3 4 3 4" xfId="32065"/>
    <cellStyle name="Standard 257 2 4 3 4 4" xfId="8532"/>
    <cellStyle name="Standard 257 2 4 3 4 4 2" xfId="21768"/>
    <cellStyle name="Standard 257 2 4 3 4 4 2 2" xfId="48240"/>
    <cellStyle name="Standard 257 2 4 3 4 4 3" xfId="35004"/>
    <cellStyle name="Standard 257 2 4 3 4 5" xfId="15151"/>
    <cellStyle name="Standard 257 2 4 3 4 5 2" xfId="41623"/>
    <cellStyle name="Standard 257 2 4 3 4 6" xfId="27653"/>
    <cellStyle name="Standard 257 2 4 3 5" xfId="1915"/>
    <cellStyle name="Standard 257 2 4 3 5 2" xfId="3386"/>
    <cellStyle name="Standard 257 2 4 3 5 2 2" xfId="12208"/>
    <cellStyle name="Standard 257 2 4 3 5 2 2 2" xfId="25444"/>
    <cellStyle name="Standard 257 2 4 3 5 2 2 2 2" xfId="51916"/>
    <cellStyle name="Standard 257 2 4 3 5 2 2 3" xfId="38680"/>
    <cellStyle name="Standard 257 2 4 3 5 2 3" xfId="18827"/>
    <cellStyle name="Standard 257 2 4 3 5 2 3 2" xfId="45299"/>
    <cellStyle name="Standard 257 2 4 3 5 2 4" xfId="29858"/>
    <cellStyle name="Standard 257 2 4 3 5 3" xfId="6328"/>
    <cellStyle name="Standard 257 2 4 3 5 3 2" xfId="10738"/>
    <cellStyle name="Standard 257 2 4 3 5 3 2 2" xfId="23974"/>
    <cellStyle name="Standard 257 2 4 3 5 3 2 2 2" xfId="50446"/>
    <cellStyle name="Standard 257 2 4 3 5 3 2 3" xfId="37210"/>
    <cellStyle name="Standard 257 2 4 3 5 3 3" xfId="17357"/>
    <cellStyle name="Standard 257 2 4 3 5 3 3 2" xfId="43829"/>
    <cellStyle name="Standard 257 2 4 3 5 3 4" xfId="32800"/>
    <cellStyle name="Standard 257 2 4 3 5 4" xfId="7796"/>
    <cellStyle name="Standard 257 2 4 3 5 4 2" xfId="21032"/>
    <cellStyle name="Standard 257 2 4 3 5 4 2 2" xfId="47504"/>
    <cellStyle name="Standard 257 2 4 3 5 4 3" xfId="34268"/>
    <cellStyle name="Standard 257 2 4 3 5 5" xfId="14415"/>
    <cellStyle name="Standard 257 2 4 3 5 5 2" xfId="40887"/>
    <cellStyle name="Standard 257 2 4 3 5 6" xfId="28388"/>
    <cellStyle name="Standard 257 2 4 3 6" xfId="2652"/>
    <cellStyle name="Standard 257 2 4 3 6 2" xfId="11474"/>
    <cellStyle name="Standard 257 2 4 3 6 2 2" xfId="24710"/>
    <cellStyle name="Standard 257 2 4 3 6 2 2 2" xfId="51182"/>
    <cellStyle name="Standard 257 2 4 3 6 2 3" xfId="37946"/>
    <cellStyle name="Standard 257 2 4 3 6 3" xfId="18093"/>
    <cellStyle name="Standard 257 2 4 3 6 3 2" xfId="44565"/>
    <cellStyle name="Standard 257 2 4 3 6 4" xfId="29124"/>
    <cellStyle name="Standard 257 2 4 3 7" xfId="4857"/>
    <cellStyle name="Standard 257 2 4 3 7 2" xfId="9267"/>
    <cellStyle name="Standard 257 2 4 3 7 2 2" xfId="22503"/>
    <cellStyle name="Standard 257 2 4 3 7 2 2 2" xfId="48975"/>
    <cellStyle name="Standard 257 2 4 3 7 2 3" xfId="35739"/>
    <cellStyle name="Standard 257 2 4 3 7 3" xfId="15886"/>
    <cellStyle name="Standard 257 2 4 3 7 3 2" xfId="42358"/>
    <cellStyle name="Standard 257 2 4 3 7 4" xfId="31329"/>
    <cellStyle name="Standard 257 2 4 3 8" xfId="7062"/>
    <cellStyle name="Standard 257 2 4 3 8 2" xfId="20298"/>
    <cellStyle name="Standard 257 2 4 3 8 2 2" xfId="46770"/>
    <cellStyle name="Standard 257 2 4 3 8 3" xfId="33534"/>
    <cellStyle name="Standard 257 2 4 3 9" xfId="13681"/>
    <cellStyle name="Standard 257 2 4 3 9 2" xfId="40153"/>
    <cellStyle name="Standard 257 2 4 4" xfId="496"/>
    <cellStyle name="Standard 257 2 4 4 2" xfId="885"/>
    <cellStyle name="Standard 257 2 4 4 2 2" xfId="1634"/>
    <cellStyle name="Standard 257 2 4 4 2 2 2" xfId="4577"/>
    <cellStyle name="Standard 257 2 4 4 2 2 2 2" xfId="13399"/>
    <cellStyle name="Standard 257 2 4 4 2 2 2 2 2" xfId="26635"/>
    <cellStyle name="Standard 257 2 4 4 2 2 2 2 2 2" xfId="53107"/>
    <cellStyle name="Standard 257 2 4 4 2 2 2 2 3" xfId="39871"/>
    <cellStyle name="Standard 257 2 4 4 2 2 2 3" xfId="20018"/>
    <cellStyle name="Standard 257 2 4 4 2 2 2 3 2" xfId="46490"/>
    <cellStyle name="Standard 257 2 4 4 2 2 2 4" xfId="31049"/>
    <cellStyle name="Standard 257 2 4 4 2 2 3" xfId="6048"/>
    <cellStyle name="Standard 257 2 4 4 2 2 3 2" xfId="10458"/>
    <cellStyle name="Standard 257 2 4 4 2 2 3 2 2" xfId="23694"/>
    <cellStyle name="Standard 257 2 4 4 2 2 3 2 2 2" xfId="50166"/>
    <cellStyle name="Standard 257 2 4 4 2 2 3 2 3" xfId="36930"/>
    <cellStyle name="Standard 257 2 4 4 2 2 3 3" xfId="17077"/>
    <cellStyle name="Standard 257 2 4 4 2 2 3 3 2" xfId="43549"/>
    <cellStyle name="Standard 257 2 4 4 2 2 3 4" xfId="32520"/>
    <cellStyle name="Standard 257 2 4 4 2 2 4" xfId="8987"/>
    <cellStyle name="Standard 257 2 4 4 2 2 4 2" xfId="22223"/>
    <cellStyle name="Standard 257 2 4 4 2 2 4 2 2" xfId="48695"/>
    <cellStyle name="Standard 257 2 4 4 2 2 4 3" xfId="35459"/>
    <cellStyle name="Standard 257 2 4 4 2 2 5" xfId="15606"/>
    <cellStyle name="Standard 257 2 4 4 2 2 5 2" xfId="42078"/>
    <cellStyle name="Standard 257 2 4 4 2 2 6" xfId="28108"/>
    <cellStyle name="Standard 257 2 4 4 2 3" xfId="2370"/>
    <cellStyle name="Standard 257 2 4 4 2 3 2" xfId="3841"/>
    <cellStyle name="Standard 257 2 4 4 2 3 2 2" xfId="12663"/>
    <cellStyle name="Standard 257 2 4 4 2 3 2 2 2" xfId="25899"/>
    <cellStyle name="Standard 257 2 4 4 2 3 2 2 2 2" xfId="52371"/>
    <cellStyle name="Standard 257 2 4 4 2 3 2 2 3" xfId="39135"/>
    <cellStyle name="Standard 257 2 4 4 2 3 2 3" xfId="19282"/>
    <cellStyle name="Standard 257 2 4 4 2 3 2 3 2" xfId="45754"/>
    <cellStyle name="Standard 257 2 4 4 2 3 2 4" xfId="30313"/>
    <cellStyle name="Standard 257 2 4 4 2 3 3" xfId="6783"/>
    <cellStyle name="Standard 257 2 4 4 2 3 3 2" xfId="11193"/>
    <cellStyle name="Standard 257 2 4 4 2 3 3 2 2" xfId="24429"/>
    <cellStyle name="Standard 257 2 4 4 2 3 3 2 2 2" xfId="50901"/>
    <cellStyle name="Standard 257 2 4 4 2 3 3 2 3" xfId="37665"/>
    <cellStyle name="Standard 257 2 4 4 2 3 3 3" xfId="17812"/>
    <cellStyle name="Standard 257 2 4 4 2 3 3 3 2" xfId="44284"/>
    <cellStyle name="Standard 257 2 4 4 2 3 3 4" xfId="33255"/>
    <cellStyle name="Standard 257 2 4 4 2 3 4" xfId="8251"/>
    <cellStyle name="Standard 257 2 4 4 2 3 4 2" xfId="21487"/>
    <cellStyle name="Standard 257 2 4 4 2 3 4 2 2" xfId="47959"/>
    <cellStyle name="Standard 257 2 4 4 2 3 4 3" xfId="34723"/>
    <cellStyle name="Standard 257 2 4 4 2 3 5" xfId="14870"/>
    <cellStyle name="Standard 257 2 4 4 2 3 5 2" xfId="41342"/>
    <cellStyle name="Standard 257 2 4 4 2 3 6" xfId="28843"/>
    <cellStyle name="Standard 257 2 4 4 2 4" xfId="3107"/>
    <cellStyle name="Standard 257 2 4 4 2 4 2" xfId="11929"/>
    <cellStyle name="Standard 257 2 4 4 2 4 2 2" xfId="25165"/>
    <cellStyle name="Standard 257 2 4 4 2 4 2 2 2" xfId="51637"/>
    <cellStyle name="Standard 257 2 4 4 2 4 2 3" xfId="38401"/>
    <cellStyle name="Standard 257 2 4 4 2 4 3" xfId="18548"/>
    <cellStyle name="Standard 257 2 4 4 2 4 3 2" xfId="45020"/>
    <cellStyle name="Standard 257 2 4 4 2 4 4" xfId="29579"/>
    <cellStyle name="Standard 257 2 4 4 2 5" xfId="5312"/>
    <cellStyle name="Standard 257 2 4 4 2 5 2" xfId="9722"/>
    <cellStyle name="Standard 257 2 4 4 2 5 2 2" xfId="22958"/>
    <cellStyle name="Standard 257 2 4 4 2 5 2 2 2" xfId="49430"/>
    <cellStyle name="Standard 257 2 4 4 2 5 2 3" xfId="36194"/>
    <cellStyle name="Standard 257 2 4 4 2 5 3" xfId="16341"/>
    <cellStyle name="Standard 257 2 4 4 2 5 3 2" xfId="42813"/>
    <cellStyle name="Standard 257 2 4 4 2 5 4" xfId="31784"/>
    <cellStyle name="Standard 257 2 4 4 2 6" xfId="7517"/>
    <cellStyle name="Standard 257 2 4 4 2 6 2" xfId="20753"/>
    <cellStyle name="Standard 257 2 4 4 2 6 2 2" xfId="47225"/>
    <cellStyle name="Standard 257 2 4 4 2 6 3" xfId="33989"/>
    <cellStyle name="Standard 257 2 4 4 2 7" xfId="14136"/>
    <cellStyle name="Standard 257 2 4 4 2 7 2" xfId="40608"/>
    <cellStyle name="Standard 257 2 4 4 2 8" xfId="27372"/>
    <cellStyle name="Standard 257 2 4 4 3" xfId="1268"/>
    <cellStyle name="Standard 257 2 4 4 3 2" xfId="4211"/>
    <cellStyle name="Standard 257 2 4 4 3 2 2" xfId="13033"/>
    <cellStyle name="Standard 257 2 4 4 3 2 2 2" xfId="26269"/>
    <cellStyle name="Standard 257 2 4 4 3 2 2 2 2" xfId="52741"/>
    <cellStyle name="Standard 257 2 4 4 3 2 2 3" xfId="39505"/>
    <cellStyle name="Standard 257 2 4 4 3 2 3" xfId="19652"/>
    <cellStyle name="Standard 257 2 4 4 3 2 3 2" xfId="46124"/>
    <cellStyle name="Standard 257 2 4 4 3 2 4" xfId="30683"/>
    <cellStyle name="Standard 257 2 4 4 3 3" xfId="5682"/>
    <cellStyle name="Standard 257 2 4 4 3 3 2" xfId="10092"/>
    <cellStyle name="Standard 257 2 4 4 3 3 2 2" xfId="23328"/>
    <cellStyle name="Standard 257 2 4 4 3 3 2 2 2" xfId="49800"/>
    <cellStyle name="Standard 257 2 4 4 3 3 2 3" xfId="36564"/>
    <cellStyle name="Standard 257 2 4 4 3 3 3" xfId="16711"/>
    <cellStyle name="Standard 257 2 4 4 3 3 3 2" xfId="43183"/>
    <cellStyle name="Standard 257 2 4 4 3 3 4" xfId="32154"/>
    <cellStyle name="Standard 257 2 4 4 3 4" xfId="8621"/>
    <cellStyle name="Standard 257 2 4 4 3 4 2" xfId="21857"/>
    <cellStyle name="Standard 257 2 4 4 3 4 2 2" xfId="48329"/>
    <cellStyle name="Standard 257 2 4 4 3 4 3" xfId="35093"/>
    <cellStyle name="Standard 257 2 4 4 3 5" xfId="15240"/>
    <cellStyle name="Standard 257 2 4 4 3 5 2" xfId="41712"/>
    <cellStyle name="Standard 257 2 4 4 3 6" xfId="27742"/>
    <cellStyle name="Standard 257 2 4 4 4" xfId="2004"/>
    <cellStyle name="Standard 257 2 4 4 4 2" xfId="3475"/>
    <cellStyle name="Standard 257 2 4 4 4 2 2" xfId="12297"/>
    <cellStyle name="Standard 257 2 4 4 4 2 2 2" xfId="25533"/>
    <cellStyle name="Standard 257 2 4 4 4 2 2 2 2" xfId="52005"/>
    <cellStyle name="Standard 257 2 4 4 4 2 2 3" xfId="38769"/>
    <cellStyle name="Standard 257 2 4 4 4 2 3" xfId="18916"/>
    <cellStyle name="Standard 257 2 4 4 4 2 3 2" xfId="45388"/>
    <cellStyle name="Standard 257 2 4 4 4 2 4" xfId="29947"/>
    <cellStyle name="Standard 257 2 4 4 4 3" xfId="6417"/>
    <cellStyle name="Standard 257 2 4 4 4 3 2" xfId="10827"/>
    <cellStyle name="Standard 257 2 4 4 4 3 2 2" xfId="24063"/>
    <cellStyle name="Standard 257 2 4 4 4 3 2 2 2" xfId="50535"/>
    <cellStyle name="Standard 257 2 4 4 4 3 2 3" xfId="37299"/>
    <cellStyle name="Standard 257 2 4 4 4 3 3" xfId="17446"/>
    <cellStyle name="Standard 257 2 4 4 4 3 3 2" xfId="43918"/>
    <cellStyle name="Standard 257 2 4 4 4 3 4" xfId="32889"/>
    <cellStyle name="Standard 257 2 4 4 4 4" xfId="7885"/>
    <cellStyle name="Standard 257 2 4 4 4 4 2" xfId="21121"/>
    <cellStyle name="Standard 257 2 4 4 4 4 2 2" xfId="47593"/>
    <cellStyle name="Standard 257 2 4 4 4 4 3" xfId="34357"/>
    <cellStyle name="Standard 257 2 4 4 4 5" xfId="14504"/>
    <cellStyle name="Standard 257 2 4 4 4 5 2" xfId="40976"/>
    <cellStyle name="Standard 257 2 4 4 4 6" xfId="28477"/>
    <cellStyle name="Standard 257 2 4 4 5" xfId="2741"/>
    <cellStyle name="Standard 257 2 4 4 5 2" xfId="11563"/>
    <cellStyle name="Standard 257 2 4 4 5 2 2" xfId="24799"/>
    <cellStyle name="Standard 257 2 4 4 5 2 2 2" xfId="51271"/>
    <cellStyle name="Standard 257 2 4 4 5 2 3" xfId="38035"/>
    <cellStyle name="Standard 257 2 4 4 5 3" xfId="18182"/>
    <cellStyle name="Standard 257 2 4 4 5 3 2" xfId="44654"/>
    <cellStyle name="Standard 257 2 4 4 5 4" xfId="29213"/>
    <cellStyle name="Standard 257 2 4 4 6" xfId="4946"/>
    <cellStyle name="Standard 257 2 4 4 6 2" xfId="9356"/>
    <cellStyle name="Standard 257 2 4 4 6 2 2" xfId="22592"/>
    <cellStyle name="Standard 257 2 4 4 6 2 2 2" xfId="49064"/>
    <cellStyle name="Standard 257 2 4 4 6 2 3" xfId="35828"/>
    <cellStyle name="Standard 257 2 4 4 6 3" xfId="15975"/>
    <cellStyle name="Standard 257 2 4 4 6 3 2" xfId="42447"/>
    <cellStyle name="Standard 257 2 4 4 6 4" xfId="31418"/>
    <cellStyle name="Standard 257 2 4 4 7" xfId="7151"/>
    <cellStyle name="Standard 257 2 4 4 7 2" xfId="20387"/>
    <cellStyle name="Standard 257 2 4 4 7 2 2" xfId="46859"/>
    <cellStyle name="Standard 257 2 4 4 7 3" xfId="33623"/>
    <cellStyle name="Standard 257 2 4 4 8" xfId="13770"/>
    <cellStyle name="Standard 257 2 4 4 8 2" xfId="40242"/>
    <cellStyle name="Standard 257 2 4 4 9" xfId="27006"/>
    <cellStyle name="Standard 257 2 4 5" xfId="646"/>
    <cellStyle name="Standard 257 2 4 5 2" xfId="1035"/>
    <cellStyle name="Standard 257 2 4 5 2 2" xfId="1783"/>
    <cellStyle name="Standard 257 2 4 5 2 2 2" xfId="4726"/>
    <cellStyle name="Standard 257 2 4 5 2 2 2 2" xfId="13548"/>
    <cellStyle name="Standard 257 2 4 5 2 2 2 2 2" xfId="26784"/>
    <cellStyle name="Standard 257 2 4 5 2 2 2 2 2 2" xfId="53256"/>
    <cellStyle name="Standard 257 2 4 5 2 2 2 2 3" xfId="40020"/>
    <cellStyle name="Standard 257 2 4 5 2 2 2 3" xfId="20167"/>
    <cellStyle name="Standard 257 2 4 5 2 2 2 3 2" xfId="46639"/>
    <cellStyle name="Standard 257 2 4 5 2 2 2 4" xfId="31198"/>
    <cellStyle name="Standard 257 2 4 5 2 2 3" xfId="6197"/>
    <cellStyle name="Standard 257 2 4 5 2 2 3 2" xfId="10607"/>
    <cellStyle name="Standard 257 2 4 5 2 2 3 2 2" xfId="23843"/>
    <cellStyle name="Standard 257 2 4 5 2 2 3 2 2 2" xfId="50315"/>
    <cellStyle name="Standard 257 2 4 5 2 2 3 2 3" xfId="37079"/>
    <cellStyle name="Standard 257 2 4 5 2 2 3 3" xfId="17226"/>
    <cellStyle name="Standard 257 2 4 5 2 2 3 3 2" xfId="43698"/>
    <cellStyle name="Standard 257 2 4 5 2 2 3 4" xfId="32669"/>
    <cellStyle name="Standard 257 2 4 5 2 2 4" xfId="9136"/>
    <cellStyle name="Standard 257 2 4 5 2 2 4 2" xfId="22372"/>
    <cellStyle name="Standard 257 2 4 5 2 2 4 2 2" xfId="48844"/>
    <cellStyle name="Standard 257 2 4 5 2 2 4 3" xfId="35608"/>
    <cellStyle name="Standard 257 2 4 5 2 2 5" xfId="15755"/>
    <cellStyle name="Standard 257 2 4 5 2 2 5 2" xfId="42227"/>
    <cellStyle name="Standard 257 2 4 5 2 2 6" xfId="28257"/>
    <cellStyle name="Standard 257 2 4 5 2 3" xfId="2519"/>
    <cellStyle name="Standard 257 2 4 5 2 3 2" xfId="3990"/>
    <cellStyle name="Standard 257 2 4 5 2 3 2 2" xfId="12812"/>
    <cellStyle name="Standard 257 2 4 5 2 3 2 2 2" xfId="26048"/>
    <cellStyle name="Standard 257 2 4 5 2 3 2 2 2 2" xfId="52520"/>
    <cellStyle name="Standard 257 2 4 5 2 3 2 2 3" xfId="39284"/>
    <cellStyle name="Standard 257 2 4 5 2 3 2 3" xfId="19431"/>
    <cellStyle name="Standard 257 2 4 5 2 3 2 3 2" xfId="45903"/>
    <cellStyle name="Standard 257 2 4 5 2 3 2 4" xfId="30462"/>
    <cellStyle name="Standard 257 2 4 5 2 3 3" xfId="6932"/>
    <cellStyle name="Standard 257 2 4 5 2 3 3 2" xfId="11342"/>
    <cellStyle name="Standard 257 2 4 5 2 3 3 2 2" xfId="24578"/>
    <cellStyle name="Standard 257 2 4 5 2 3 3 2 2 2" xfId="51050"/>
    <cellStyle name="Standard 257 2 4 5 2 3 3 2 3" xfId="37814"/>
    <cellStyle name="Standard 257 2 4 5 2 3 3 3" xfId="17961"/>
    <cellStyle name="Standard 257 2 4 5 2 3 3 3 2" xfId="44433"/>
    <cellStyle name="Standard 257 2 4 5 2 3 3 4" xfId="33404"/>
    <cellStyle name="Standard 257 2 4 5 2 3 4" xfId="8400"/>
    <cellStyle name="Standard 257 2 4 5 2 3 4 2" xfId="21636"/>
    <cellStyle name="Standard 257 2 4 5 2 3 4 2 2" xfId="48108"/>
    <cellStyle name="Standard 257 2 4 5 2 3 4 3" xfId="34872"/>
    <cellStyle name="Standard 257 2 4 5 2 3 5" xfId="15019"/>
    <cellStyle name="Standard 257 2 4 5 2 3 5 2" xfId="41491"/>
    <cellStyle name="Standard 257 2 4 5 2 3 6" xfId="28992"/>
    <cellStyle name="Standard 257 2 4 5 2 4" xfId="3256"/>
    <cellStyle name="Standard 257 2 4 5 2 4 2" xfId="12078"/>
    <cellStyle name="Standard 257 2 4 5 2 4 2 2" xfId="25314"/>
    <cellStyle name="Standard 257 2 4 5 2 4 2 2 2" xfId="51786"/>
    <cellStyle name="Standard 257 2 4 5 2 4 2 3" xfId="38550"/>
    <cellStyle name="Standard 257 2 4 5 2 4 3" xfId="18697"/>
    <cellStyle name="Standard 257 2 4 5 2 4 3 2" xfId="45169"/>
    <cellStyle name="Standard 257 2 4 5 2 4 4" xfId="29728"/>
    <cellStyle name="Standard 257 2 4 5 2 5" xfId="5461"/>
    <cellStyle name="Standard 257 2 4 5 2 5 2" xfId="9871"/>
    <cellStyle name="Standard 257 2 4 5 2 5 2 2" xfId="23107"/>
    <cellStyle name="Standard 257 2 4 5 2 5 2 2 2" xfId="49579"/>
    <cellStyle name="Standard 257 2 4 5 2 5 2 3" xfId="36343"/>
    <cellStyle name="Standard 257 2 4 5 2 5 3" xfId="16490"/>
    <cellStyle name="Standard 257 2 4 5 2 5 3 2" xfId="42962"/>
    <cellStyle name="Standard 257 2 4 5 2 5 4" xfId="31933"/>
    <cellStyle name="Standard 257 2 4 5 2 6" xfId="7666"/>
    <cellStyle name="Standard 257 2 4 5 2 6 2" xfId="20902"/>
    <cellStyle name="Standard 257 2 4 5 2 6 2 2" xfId="47374"/>
    <cellStyle name="Standard 257 2 4 5 2 6 3" xfId="34138"/>
    <cellStyle name="Standard 257 2 4 5 2 7" xfId="14285"/>
    <cellStyle name="Standard 257 2 4 5 2 7 2" xfId="40757"/>
    <cellStyle name="Standard 257 2 4 5 2 8" xfId="27521"/>
    <cellStyle name="Standard 257 2 4 5 3" xfId="1417"/>
    <cellStyle name="Standard 257 2 4 5 3 2" xfId="4360"/>
    <cellStyle name="Standard 257 2 4 5 3 2 2" xfId="13182"/>
    <cellStyle name="Standard 257 2 4 5 3 2 2 2" xfId="26418"/>
    <cellStyle name="Standard 257 2 4 5 3 2 2 2 2" xfId="52890"/>
    <cellStyle name="Standard 257 2 4 5 3 2 2 3" xfId="39654"/>
    <cellStyle name="Standard 257 2 4 5 3 2 3" xfId="19801"/>
    <cellStyle name="Standard 257 2 4 5 3 2 3 2" xfId="46273"/>
    <cellStyle name="Standard 257 2 4 5 3 2 4" xfId="30832"/>
    <cellStyle name="Standard 257 2 4 5 3 3" xfId="5831"/>
    <cellStyle name="Standard 257 2 4 5 3 3 2" xfId="10241"/>
    <cellStyle name="Standard 257 2 4 5 3 3 2 2" xfId="23477"/>
    <cellStyle name="Standard 257 2 4 5 3 3 2 2 2" xfId="49949"/>
    <cellStyle name="Standard 257 2 4 5 3 3 2 3" xfId="36713"/>
    <cellStyle name="Standard 257 2 4 5 3 3 3" xfId="16860"/>
    <cellStyle name="Standard 257 2 4 5 3 3 3 2" xfId="43332"/>
    <cellStyle name="Standard 257 2 4 5 3 3 4" xfId="32303"/>
    <cellStyle name="Standard 257 2 4 5 3 4" xfId="8770"/>
    <cellStyle name="Standard 257 2 4 5 3 4 2" xfId="22006"/>
    <cellStyle name="Standard 257 2 4 5 3 4 2 2" xfId="48478"/>
    <cellStyle name="Standard 257 2 4 5 3 4 3" xfId="35242"/>
    <cellStyle name="Standard 257 2 4 5 3 5" xfId="15389"/>
    <cellStyle name="Standard 257 2 4 5 3 5 2" xfId="41861"/>
    <cellStyle name="Standard 257 2 4 5 3 6" xfId="27891"/>
    <cellStyle name="Standard 257 2 4 5 4" xfId="2153"/>
    <cellStyle name="Standard 257 2 4 5 4 2" xfId="3624"/>
    <cellStyle name="Standard 257 2 4 5 4 2 2" xfId="12446"/>
    <cellStyle name="Standard 257 2 4 5 4 2 2 2" xfId="25682"/>
    <cellStyle name="Standard 257 2 4 5 4 2 2 2 2" xfId="52154"/>
    <cellStyle name="Standard 257 2 4 5 4 2 2 3" xfId="38918"/>
    <cellStyle name="Standard 257 2 4 5 4 2 3" xfId="19065"/>
    <cellStyle name="Standard 257 2 4 5 4 2 3 2" xfId="45537"/>
    <cellStyle name="Standard 257 2 4 5 4 2 4" xfId="30096"/>
    <cellStyle name="Standard 257 2 4 5 4 3" xfId="6566"/>
    <cellStyle name="Standard 257 2 4 5 4 3 2" xfId="10976"/>
    <cellStyle name="Standard 257 2 4 5 4 3 2 2" xfId="24212"/>
    <cellStyle name="Standard 257 2 4 5 4 3 2 2 2" xfId="50684"/>
    <cellStyle name="Standard 257 2 4 5 4 3 2 3" xfId="37448"/>
    <cellStyle name="Standard 257 2 4 5 4 3 3" xfId="17595"/>
    <cellStyle name="Standard 257 2 4 5 4 3 3 2" xfId="44067"/>
    <cellStyle name="Standard 257 2 4 5 4 3 4" xfId="33038"/>
    <cellStyle name="Standard 257 2 4 5 4 4" xfId="8034"/>
    <cellStyle name="Standard 257 2 4 5 4 4 2" xfId="21270"/>
    <cellStyle name="Standard 257 2 4 5 4 4 2 2" xfId="47742"/>
    <cellStyle name="Standard 257 2 4 5 4 4 3" xfId="34506"/>
    <cellStyle name="Standard 257 2 4 5 4 5" xfId="14653"/>
    <cellStyle name="Standard 257 2 4 5 4 5 2" xfId="41125"/>
    <cellStyle name="Standard 257 2 4 5 4 6" xfId="28626"/>
    <cellStyle name="Standard 257 2 4 5 5" xfId="2890"/>
    <cellStyle name="Standard 257 2 4 5 5 2" xfId="11712"/>
    <cellStyle name="Standard 257 2 4 5 5 2 2" xfId="24948"/>
    <cellStyle name="Standard 257 2 4 5 5 2 2 2" xfId="51420"/>
    <cellStyle name="Standard 257 2 4 5 5 2 3" xfId="38184"/>
    <cellStyle name="Standard 257 2 4 5 5 3" xfId="18331"/>
    <cellStyle name="Standard 257 2 4 5 5 3 2" xfId="44803"/>
    <cellStyle name="Standard 257 2 4 5 5 4" xfId="29362"/>
    <cellStyle name="Standard 257 2 4 5 6" xfId="5095"/>
    <cellStyle name="Standard 257 2 4 5 6 2" xfId="9505"/>
    <cellStyle name="Standard 257 2 4 5 6 2 2" xfId="22741"/>
    <cellStyle name="Standard 257 2 4 5 6 2 2 2" xfId="49213"/>
    <cellStyle name="Standard 257 2 4 5 6 2 3" xfId="35977"/>
    <cellStyle name="Standard 257 2 4 5 6 3" xfId="16124"/>
    <cellStyle name="Standard 257 2 4 5 6 3 2" xfId="42596"/>
    <cellStyle name="Standard 257 2 4 5 6 4" xfId="31567"/>
    <cellStyle name="Standard 257 2 4 5 7" xfId="7300"/>
    <cellStyle name="Standard 257 2 4 5 7 2" xfId="20536"/>
    <cellStyle name="Standard 257 2 4 5 7 2 2" xfId="47008"/>
    <cellStyle name="Standard 257 2 4 5 7 3" xfId="33772"/>
    <cellStyle name="Standard 257 2 4 5 8" xfId="13919"/>
    <cellStyle name="Standard 257 2 4 5 8 2" xfId="40391"/>
    <cellStyle name="Standard 257 2 4 5 9" xfId="27155"/>
    <cellStyle name="Standard 257 2 4 6" xfId="714"/>
    <cellStyle name="Standard 257 2 4 6 2" xfId="1464"/>
    <cellStyle name="Standard 257 2 4 6 2 2" xfId="4407"/>
    <cellStyle name="Standard 257 2 4 6 2 2 2" xfId="13229"/>
    <cellStyle name="Standard 257 2 4 6 2 2 2 2" xfId="26465"/>
    <cellStyle name="Standard 257 2 4 6 2 2 2 2 2" xfId="52937"/>
    <cellStyle name="Standard 257 2 4 6 2 2 2 3" xfId="39701"/>
    <cellStyle name="Standard 257 2 4 6 2 2 3" xfId="19848"/>
    <cellStyle name="Standard 257 2 4 6 2 2 3 2" xfId="46320"/>
    <cellStyle name="Standard 257 2 4 6 2 2 4" xfId="30879"/>
    <cellStyle name="Standard 257 2 4 6 2 3" xfId="5878"/>
    <cellStyle name="Standard 257 2 4 6 2 3 2" xfId="10288"/>
    <cellStyle name="Standard 257 2 4 6 2 3 2 2" xfId="23524"/>
    <cellStyle name="Standard 257 2 4 6 2 3 2 2 2" xfId="49996"/>
    <cellStyle name="Standard 257 2 4 6 2 3 2 3" xfId="36760"/>
    <cellStyle name="Standard 257 2 4 6 2 3 3" xfId="16907"/>
    <cellStyle name="Standard 257 2 4 6 2 3 3 2" xfId="43379"/>
    <cellStyle name="Standard 257 2 4 6 2 3 4" xfId="32350"/>
    <cellStyle name="Standard 257 2 4 6 2 4" xfId="8817"/>
    <cellStyle name="Standard 257 2 4 6 2 4 2" xfId="22053"/>
    <cellStyle name="Standard 257 2 4 6 2 4 2 2" xfId="48525"/>
    <cellStyle name="Standard 257 2 4 6 2 4 3" xfId="35289"/>
    <cellStyle name="Standard 257 2 4 6 2 5" xfId="15436"/>
    <cellStyle name="Standard 257 2 4 6 2 5 2" xfId="41908"/>
    <cellStyle name="Standard 257 2 4 6 2 6" xfId="27938"/>
    <cellStyle name="Standard 257 2 4 6 3" xfId="2200"/>
    <cellStyle name="Standard 257 2 4 6 3 2" xfId="3671"/>
    <cellStyle name="Standard 257 2 4 6 3 2 2" xfId="12493"/>
    <cellStyle name="Standard 257 2 4 6 3 2 2 2" xfId="25729"/>
    <cellStyle name="Standard 257 2 4 6 3 2 2 2 2" xfId="52201"/>
    <cellStyle name="Standard 257 2 4 6 3 2 2 3" xfId="38965"/>
    <cellStyle name="Standard 257 2 4 6 3 2 3" xfId="19112"/>
    <cellStyle name="Standard 257 2 4 6 3 2 3 2" xfId="45584"/>
    <cellStyle name="Standard 257 2 4 6 3 2 4" xfId="30143"/>
    <cellStyle name="Standard 257 2 4 6 3 3" xfId="6613"/>
    <cellStyle name="Standard 257 2 4 6 3 3 2" xfId="11023"/>
    <cellStyle name="Standard 257 2 4 6 3 3 2 2" xfId="24259"/>
    <cellStyle name="Standard 257 2 4 6 3 3 2 2 2" xfId="50731"/>
    <cellStyle name="Standard 257 2 4 6 3 3 2 3" xfId="37495"/>
    <cellStyle name="Standard 257 2 4 6 3 3 3" xfId="17642"/>
    <cellStyle name="Standard 257 2 4 6 3 3 3 2" xfId="44114"/>
    <cellStyle name="Standard 257 2 4 6 3 3 4" xfId="33085"/>
    <cellStyle name="Standard 257 2 4 6 3 4" xfId="8081"/>
    <cellStyle name="Standard 257 2 4 6 3 4 2" xfId="21317"/>
    <cellStyle name="Standard 257 2 4 6 3 4 2 2" xfId="47789"/>
    <cellStyle name="Standard 257 2 4 6 3 4 3" xfId="34553"/>
    <cellStyle name="Standard 257 2 4 6 3 5" xfId="14700"/>
    <cellStyle name="Standard 257 2 4 6 3 5 2" xfId="41172"/>
    <cellStyle name="Standard 257 2 4 6 3 6" xfId="28673"/>
    <cellStyle name="Standard 257 2 4 6 4" xfId="2937"/>
    <cellStyle name="Standard 257 2 4 6 4 2" xfId="11759"/>
    <cellStyle name="Standard 257 2 4 6 4 2 2" xfId="24995"/>
    <cellStyle name="Standard 257 2 4 6 4 2 2 2" xfId="51467"/>
    <cellStyle name="Standard 257 2 4 6 4 2 3" xfId="38231"/>
    <cellStyle name="Standard 257 2 4 6 4 3" xfId="18378"/>
    <cellStyle name="Standard 257 2 4 6 4 3 2" xfId="44850"/>
    <cellStyle name="Standard 257 2 4 6 4 4" xfId="29409"/>
    <cellStyle name="Standard 257 2 4 6 5" xfId="5142"/>
    <cellStyle name="Standard 257 2 4 6 5 2" xfId="9552"/>
    <cellStyle name="Standard 257 2 4 6 5 2 2" xfId="22788"/>
    <cellStyle name="Standard 257 2 4 6 5 2 2 2" xfId="49260"/>
    <cellStyle name="Standard 257 2 4 6 5 2 3" xfId="36024"/>
    <cellStyle name="Standard 257 2 4 6 5 3" xfId="16171"/>
    <cellStyle name="Standard 257 2 4 6 5 3 2" xfId="42643"/>
    <cellStyle name="Standard 257 2 4 6 5 4" xfId="31614"/>
    <cellStyle name="Standard 257 2 4 6 6" xfId="7347"/>
    <cellStyle name="Standard 257 2 4 6 6 2" xfId="20583"/>
    <cellStyle name="Standard 257 2 4 6 6 2 2" xfId="47055"/>
    <cellStyle name="Standard 257 2 4 6 6 3" xfId="33819"/>
    <cellStyle name="Standard 257 2 4 6 7" xfId="13966"/>
    <cellStyle name="Standard 257 2 4 6 7 2" xfId="40438"/>
    <cellStyle name="Standard 257 2 4 6 8" xfId="27202"/>
    <cellStyle name="Standard 257 2 4 7" xfId="1098"/>
    <cellStyle name="Standard 257 2 4 7 2" xfId="4041"/>
    <cellStyle name="Standard 257 2 4 7 2 2" xfId="12863"/>
    <cellStyle name="Standard 257 2 4 7 2 2 2" xfId="26099"/>
    <cellStyle name="Standard 257 2 4 7 2 2 2 2" xfId="52571"/>
    <cellStyle name="Standard 257 2 4 7 2 2 3" xfId="39335"/>
    <cellStyle name="Standard 257 2 4 7 2 3" xfId="19482"/>
    <cellStyle name="Standard 257 2 4 7 2 3 2" xfId="45954"/>
    <cellStyle name="Standard 257 2 4 7 2 4" xfId="30513"/>
    <cellStyle name="Standard 257 2 4 7 3" xfId="5512"/>
    <cellStyle name="Standard 257 2 4 7 3 2" xfId="9922"/>
    <cellStyle name="Standard 257 2 4 7 3 2 2" xfId="23158"/>
    <cellStyle name="Standard 257 2 4 7 3 2 2 2" xfId="49630"/>
    <cellStyle name="Standard 257 2 4 7 3 2 3" xfId="36394"/>
    <cellStyle name="Standard 257 2 4 7 3 3" xfId="16541"/>
    <cellStyle name="Standard 257 2 4 7 3 3 2" xfId="43013"/>
    <cellStyle name="Standard 257 2 4 7 3 4" xfId="31984"/>
    <cellStyle name="Standard 257 2 4 7 4" xfId="8451"/>
    <cellStyle name="Standard 257 2 4 7 4 2" xfId="21687"/>
    <cellStyle name="Standard 257 2 4 7 4 2 2" xfId="48159"/>
    <cellStyle name="Standard 257 2 4 7 4 3" xfId="34923"/>
    <cellStyle name="Standard 257 2 4 7 5" xfId="15070"/>
    <cellStyle name="Standard 257 2 4 7 5 2" xfId="41542"/>
    <cellStyle name="Standard 257 2 4 7 6" xfId="27572"/>
    <cellStyle name="Standard 257 2 4 8" xfId="1834"/>
    <cellStyle name="Standard 257 2 4 8 2" xfId="3305"/>
    <cellStyle name="Standard 257 2 4 8 2 2" xfId="12127"/>
    <cellStyle name="Standard 257 2 4 8 2 2 2" xfId="25363"/>
    <cellStyle name="Standard 257 2 4 8 2 2 2 2" xfId="51835"/>
    <cellStyle name="Standard 257 2 4 8 2 2 3" xfId="38599"/>
    <cellStyle name="Standard 257 2 4 8 2 3" xfId="18746"/>
    <cellStyle name="Standard 257 2 4 8 2 3 2" xfId="45218"/>
    <cellStyle name="Standard 257 2 4 8 2 4" xfId="29777"/>
    <cellStyle name="Standard 257 2 4 8 3" xfId="6247"/>
    <cellStyle name="Standard 257 2 4 8 3 2" xfId="10657"/>
    <cellStyle name="Standard 257 2 4 8 3 2 2" xfId="23893"/>
    <cellStyle name="Standard 257 2 4 8 3 2 2 2" xfId="50365"/>
    <cellStyle name="Standard 257 2 4 8 3 2 3" xfId="37129"/>
    <cellStyle name="Standard 257 2 4 8 3 3" xfId="17276"/>
    <cellStyle name="Standard 257 2 4 8 3 3 2" xfId="43748"/>
    <cellStyle name="Standard 257 2 4 8 3 4" xfId="32719"/>
    <cellStyle name="Standard 257 2 4 8 4" xfId="7715"/>
    <cellStyle name="Standard 257 2 4 8 4 2" xfId="20951"/>
    <cellStyle name="Standard 257 2 4 8 4 2 2" xfId="47423"/>
    <cellStyle name="Standard 257 2 4 8 4 3" xfId="34187"/>
    <cellStyle name="Standard 257 2 4 8 5" xfId="14334"/>
    <cellStyle name="Standard 257 2 4 8 5 2" xfId="40806"/>
    <cellStyle name="Standard 257 2 4 8 6" xfId="28307"/>
    <cellStyle name="Standard 257 2 4 9" xfId="2571"/>
    <cellStyle name="Standard 257 2 4 9 2" xfId="11393"/>
    <cellStyle name="Standard 257 2 4 9 2 2" xfId="24629"/>
    <cellStyle name="Standard 257 2 4 9 2 2 2" xfId="51101"/>
    <cellStyle name="Standard 257 2 4 9 2 3" xfId="37865"/>
    <cellStyle name="Standard 257 2 4 9 3" xfId="18012"/>
    <cellStyle name="Standard 257 2 4 9 3 2" xfId="44484"/>
    <cellStyle name="Standard 257 2 4 9 4" xfId="29043"/>
    <cellStyle name="Standard 257 2 5" xfId="282"/>
    <cellStyle name="Standard 257 2 5 10" xfId="4765"/>
    <cellStyle name="Standard 257 2 5 10 2" xfId="9175"/>
    <cellStyle name="Standard 257 2 5 10 2 2" xfId="22411"/>
    <cellStyle name="Standard 257 2 5 10 2 2 2" xfId="48883"/>
    <cellStyle name="Standard 257 2 5 10 2 3" xfId="35647"/>
    <cellStyle name="Standard 257 2 5 10 3" xfId="15794"/>
    <cellStyle name="Standard 257 2 5 10 3 2" xfId="42266"/>
    <cellStyle name="Standard 257 2 5 10 4" xfId="31237"/>
    <cellStyle name="Standard 257 2 5 11" xfId="6970"/>
    <cellStyle name="Standard 257 2 5 11 2" xfId="20206"/>
    <cellStyle name="Standard 257 2 5 11 2 2" xfId="46678"/>
    <cellStyle name="Standard 257 2 5 11 3" xfId="33442"/>
    <cellStyle name="Standard 257 2 5 12" xfId="13589"/>
    <cellStyle name="Standard 257 2 5 12 2" xfId="40061"/>
    <cellStyle name="Standard 257 2 5 13" xfId="26825"/>
    <cellStyle name="Standard 257 2 5 2" xfId="343"/>
    <cellStyle name="Standard 257 2 5 2 10" xfId="13629"/>
    <cellStyle name="Standard 257 2 5 2 10 2" xfId="40101"/>
    <cellStyle name="Standard 257 2 5 2 11" xfId="26865"/>
    <cellStyle name="Standard 257 2 5 2 2" xfId="431"/>
    <cellStyle name="Standard 257 2 5 2 2 10" xfId="26946"/>
    <cellStyle name="Standard 257 2 5 2 2 2" xfId="607"/>
    <cellStyle name="Standard 257 2 5 2 2 2 2" xfId="996"/>
    <cellStyle name="Standard 257 2 5 2 2 2 2 2" xfId="1745"/>
    <cellStyle name="Standard 257 2 5 2 2 2 2 2 2" xfId="4688"/>
    <cellStyle name="Standard 257 2 5 2 2 2 2 2 2 2" xfId="13510"/>
    <cellStyle name="Standard 257 2 5 2 2 2 2 2 2 2 2" xfId="26746"/>
    <cellStyle name="Standard 257 2 5 2 2 2 2 2 2 2 2 2" xfId="53218"/>
    <cellStyle name="Standard 257 2 5 2 2 2 2 2 2 2 3" xfId="39982"/>
    <cellStyle name="Standard 257 2 5 2 2 2 2 2 2 3" xfId="20129"/>
    <cellStyle name="Standard 257 2 5 2 2 2 2 2 2 3 2" xfId="46601"/>
    <cellStyle name="Standard 257 2 5 2 2 2 2 2 2 4" xfId="31160"/>
    <cellStyle name="Standard 257 2 5 2 2 2 2 2 3" xfId="6159"/>
    <cellStyle name="Standard 257 2 5 2 2 2 2 2 3 2" xfId="10569"/>
    <cellStyle name="Standard 257 2 5 2 2 2 2 2 3 2 2" xfId="23805"/>
    <cellStyle name="Standard 257 2 5 2 2 2 2 2 3 2 2 2" xfId="50277"/>
    <cellStyle name="Standard 257 2 5 2 2 2 2 2 3 2 3" xfId="37041"/>
    <cellStyle name="Standard 257 2 5 2 2 2 2 2 3 3" xfId="17188"/>
    <cellStyle name="Standard 257 2 5 2 2 2 2 2 3 3 2" xfId="43660"/>
    <cellStyle name="Standard 257 2 5 2 2 2 2 2 3 4" xfId="32631"/>
    <cellStyle name="Standard 257 2 5 2 2 2 2 2 4" xfId="9098"/>
    <cellStyle name="Standard 257 2 5 2 2 2 2 2 4 2" xfId="22334"/>
    <cellStyle name="Standard 257 2 5 2 2 2 2 2 4 2 2" xfId="48806"/>
    <cellStyle name="Standard 257 2 5 2 2 2 2 2 4 3" xfId="35570"/>
    <cellStyle name="Standard 257 2 5 2 2 2 2 2 5" xfId="15717"/>
    <cellStyle name="Standard 257 2 5 2 2 2 2 2 5 2" xfId="42189"/>
    <cellStyle name="Standard 257 2 5 2 2 2 2 2 6" xfId="28219"/>
    <cellStyle name="Standard 257 2 5 2 2 2 2 3" xfId="2481"/>
    <cellStyle name="Standard 257 2 5 2 2 2 2 3 2" xfId="3952"/>
    <cellStyle name="Standard 257 2 5 2 2 2 2 3 2 2" xfId="12774"/>
    <cellStyle name="Standard 257 2 5 2 2 2 2 3 2 2 2" xfId="26010"/>
    <cellStyle name="Standard 257 2 5 2 2 2 2 3 2 2 2 2" xfId="52482"/>
    <cellStyle name="Standard 257 2 5 2 2 2 2 3 2 2 3" xfId="39246"/>
    <cellStyle name="Standard 257 2 5 2 2 2 2 3 2 3" xfId="19393"/>
    <cellStyle name="Standard 257 2 5 2 2 2 2 3 2 3 2" xfId="45865"/>
    <cellStyle name="Standard 257 2 5 2 2 2 2 3 2 4" xfId="30424"/>
    <cellStyle name="Standard 257 2 5 2 2 2 2 3 3" xfId="6894"/>
    <cellStyle name="Standard 257 2 5 2 2 2 2 3 3 2" xfId="11304"/>
    <cellStyle name="Standard 257 2 5 2 2 2 2 3 3 2 2" xfId="24540"/>
    <cellStyle name="Standard 257 2 5 2 2 2 2 3 3 2 2 2" xfId="51012"/>
    <cellStyle name="Standard 257 2 5 2 2 2 2 3 3 2 3" xfId="37776"/>
    <cellStyle name="Standard 257 2 5 2 2 2 2 3 3 3" xfId="17923"/>
    <cellStyle name="Standard 257 2 5 2 2 2 2 3 3 3 2" xfId="44395"/>
    <cellStyle name="Standard 257 2 5 2 2 2 2 3 3 4" xfId="33366"/>
    <cellStyle name="Standard 257 2 5 2 2 2 2 3 4" xfId="8362"/>
    <cellStyle name="Standard 257 2 5 2 2 2 2 3 4 2" xfId="21598"/>
    <cellStyle name="Standard 257 2 5 2 2 2 2 3 4 2 2" xfId="48070"/>
    <cellStyle name="Standard 257 2 5 2 2 2 2 3 4 3" xfId="34834"/>
    <cellStyle name="Standard 257 2 5 2 2 2 2 3 5" xfId="14981"/>
    <cellStyle name="Standard 257 2 5 2 2 2 2 3 5 2" xfId="41453"/>
    <cellStyle name="Standard 257 2 5 2 2 2 2 3 6" xfId="28954"/>
    <cellStyle name="Standard 257 2 5 2 2 2 2 4" xfId="3218"/>
    <cellStyle name="Standard 257 2 5 2 2 2 2 4 2" xfId="12040"/>
    <cellStyle name="Standard 257 2 5 2 2 2 2 4 2 2" xfId="25276"/>
    <cellStyle name="Standard 257 2 5 2 2 2 2 4 2 2 2" xfId="51748"/>
    <cellStyle name="Standard 257 2 5 2 2 2 2 4 2 3" xfId="38512"/>
    <cellStyle name="Standard 257 2 5 2 2 2 2 4 3" xfId="18659"/>
    <cellStyle name="Standard 257 2 5 2 2 2 2 4 3 2" xfId="45131"/>
    <cellStyle name="Standard 257 2 5 2 2 2 2 4 4" xfId="29690"/>
    <cellStyle name="Standard 257 2 5 2 2 2 2 5" xfId="5423"/>
    <cellStyle name="Standard 257 2 5 2 2 2 2 5 2" xfId="9833"/>
    <cellStyle name="Standard 257 2 5 2 2 2 2 5 2 2" xfId="23069"/>
    <cellStyle name="Standard 257 2 5 2 2 2 2 5 2 2 2" xfId="49541"/>
    <cellStyle name="Standard 257 2 5 2 2 2 2 5 2 3" xfId="36305"/>
    <cellStyle name="Standard 257 2 5 2 2 2 2 5 3" xfId="16452"/>
    <cellStyle name="Standard 257 2 5 2 2 2 2 5 3 2" xfId="42924"/>
    <cellStyle name="Standard 257 2 5 2 2 2 2 5 4" xfId="31895"/>
    <cellStyle name="Standard 257 2 5 2 2 2 2 6" xfId="7628"/>
    <cellStyle name="Standard 257 2 5 2 2 2 2 6 2" xfId="20864"/>
    <cellStyle name="Standard 257 2 5 2 2 2 2 6 2 2" xfId="47336"/>
    <cellStyle name="Standard 257 2 5 2 2 2 2 6 3" xfId="34100"/>
    <cellStyle name="Standard 257 2 5 2 2 2 2 7" xfId="14247"/>
    <cellStyle name="Standard 257 2 5 2 2 2 2 7 2" xfId="40719"/>
    <cellStyle name="Standard 257 2 5 2 2 2 2 8" xfId="27483"/>
    <cellStyle name="Standard 257 2 5 2 2 2 3" xfId="1379"/>
    <cellStyle name="Standard 257 2 5 2 2 2 3 2" xfId="4322"/>
    <cellStyle name="Standard 257 2 5 2 2 2 3 2 2" xfId="13144"/>
    <cellStyle name="Standard 257 2 5 2 2 2 3 2 2 2" xfId="26380"/>
    <cellStyle name="Standard 257 2 5 2 2 2 3 2 2 2 2" xfId="52852"/>
    <cellStyle name="Standard 257 2 5 2 2 2 3 2 2 3" xfId="39616"/>
    <cellStyle name="Standard 257 2 5 2 2 2 3 2 3" xfId="19763"/>
    <cellStyle name="Standard 257 2 5 2 2 2 3 2 3 2" xfId="46235"/>
    <cellStyle name="Standard 257 2 5 2 2 2 3 2 4" xfId="30794"/>
    <cellStyle name="Standard 257 2 5 2 2 2 3 3" xfId="5793"/>
    <cellStyle name="Standard 257 2 5 2 2 2 3 3 2" xfId="10203"/>
    <cellStyle name="Standard 257 2 5 2 2 2 3 3 2 2" xfId="23439"/>
    <cellStyle name="Standard 257 2 5 2 2 2 3 3 2 2 2" xfId="49911"/>
    <cellStyle name="Standard 257 2 5 2 2 2 3 3 2 3" xfId="36675"/>
    <cellStyle name="Standard 257 2 5 2 2 2 3 3 3" xfId="16822"/>
    <cellStyle name="Standard 257 2 5 2 2 2 3 3 3 2" xfId="43294"/>
    <cellStyle name="Standard 257 2 5 2 2 2 3 3 4" xfId="32265"/>
    <cellStyle name="Standard 257 2 5 2 2 2 3 4" xfId="8732"/>
    <cellStyle name="Standard 257 2 5 2 2 2 3 4 2" xfId="21968"/>
    <cellStyle name="Standard 257 2 5 2 2 2 3 4 2 2" xfId="48440"/>
    <cellStyle name="Standard 257 2 5 2 2 2 3 4 3" xfId="35204"/>
    <cellStyle name="Standard 257 2 5 2 2 2 3 5" xfId="15351"/>
    <cellStyle name="Standard 257 2 5 2 2 2 3 5 2" xfId="41823"/>
    <cellStyle name="Standard 257 2 5 2 2 2 3 6" xfId="27853"/>
    <cellStyle name="Standard 257 2 5 2 2 2 4" xfId="2115"/>
    <cellStyle name="Standard 257 2 5 2 2 2 4 2" xfId="3586"/>
    <cellStyle name="Standard 257 2 5 2 2 2 4 2 2" xfId="12408"/>
    <cellStyle name="Standard 257 2 5 2 2 2 4 2 2 2" xfId="25644"/>
    <cellStyle name="Standard 257 2 5 2 2 2 4 2 2 2 2" xfId="52116"/>
    <cellStyle name="Standard 257 2 5 2 2 2 4 2 2 3" xfId="38880"/>
    <cellStyle name="Standard 257 2 5 2 2 2 4 2 3" xfId="19027"/>
    <cellStyle name="Standard 257 2 5 2 2 2 4 2 3 2" xfId="45499"/>
    <cellStyle name="Standard 257 2 5 2 2 2 4 2 4" xfId="30058"/>
    <cellStyle name="Standard 257 2 5 2 2 2 4 3" xfId="6528"/>
    <cellStyle name="Standard 257 2 5 2 2 2 4 3 2" xfId="10938"/>
    <cellStyle name="Standard 257 2 5 2 2 2 4 3 2 2" xfId="24174"/>
    <cellStyle name="Standard 257 2 5 2 2 2 4 3 2 2 2" xfId="50646"/>
    <cellStyle name="Standard 257 2 5 2 2 2 4 3 2 3" xfId="37410"/>
    <cellStyle name="Standard 257 2 5 2 2 2 4 3 3" xfId="17557"/>
    <cellStyle name="Standard 257 2 5 2 2 2 4 3 3 2" xfId="44029"/>
    <cellStyle name="Standard 257 2 5 2 2 2 4 3 4" xfId="33000"/>
    <cellStyle name="Standard 257 2 5 2 2 2 4 4" xfId="7996"/>
    <cellStyle name="Standard 257 2 5 2 2 2 4 4 2" xfId="21232"/>
    <cellStyle name="Standard 257 2 5 2 2 2 4 4 2 2" xfId="47704"/>
    <cellStyle name="Standard 257 2 5 2 2 2 4 4 3" xfId="34468"/>
    <cellStyle name="Standard 257 2 5 2 2 2 4 5" xfId="14615"/>
    <cellStyle name="Standard 257 2 5 2 2 2 4 5 2" xfId="41087"/>
    <cellStyle name="Standard 257 2 5 2 2 2 4 6" xfId="28588"/>
    <cellStyle name="Standard 257 2 5 2 2 2 5" xfId="2852"/>
    <cellStyle name="Standard 257 2 5 2 2 2 5 2" xfId="11674"/>
    <cellStyle name="Standard 257 2 5 2 2 2 5 2 2" xfId="24910"/>
    <cellStyle name="Standard 257 2 5 2 2 2 5 2 2 2" xfId="51382"/>
    <cellStyle name="Standard 257 2 5 2 2 2 5 2 3" xfId="38146"/>
    <cellStyle name="Standard 257 2 5 2 2 2 5 3" xfId="18293"/>
    <cellStyle name="Standard 257 2 5 2 2 2 5 3 2" xfId="44765"/>
    <cellStyle name="Standard 257 2 5 2 2 2 5 4" xfId="29324"/>
    <cellStyle name="Standard 257 2 5 2 2 2 6" xfId="5057"/>
    <cellStyle name="Standard 257 2 5 2 2 2 6 2" xfId="9467"/>
    <cellStyle name="Standard 257 2 5 2 2 2 6 2 2" xfId="22703"/>
    <cellStyle name="Standard 257 2 5 2 2 2 6 2 2 2" xfId="49175"/>
    <cellStyle name="Standard 257 2 5 2 2 2 6 2 3" xfId="35939"/>
    <cellStyle name="Standard 257 2 5 2 2 2 6 3" xfId="16086"/>
    <cellStyle name="Standard 257 2 5 2 2 2 6 3 2" xfId="42558"/>
    <cellStyle name="Standard 257 2 5 2 2 2 6 4" xfId="31529"/>
    <cellStyle name="Standard 257 2 5 2 2 2 7" xfId="7262"/>
    <cellStyle name="Standard 257 2 5 2 2 2 7 2" xfId="20498"/>
    <cellStyle name="Standard 257 2 5 2 2 2 7 2 2" xfId="46970"/>
    <cellStyle name="Standard 257 2 5 2 2 2 7 3" xfId="33734"/>
    <cellStyle name="Standard 257 2 5 2 2 2 8" xfId="13881"/>
    <cellStyle name="Standard 257 2 5 2 2 2 8 2" xfId="40353"/>
    <cellStyle name="Standard 257 2 5 2 2 2 9" xfId="27117"/>
    <cellStyle name="Standard 257 2 5 2 2 3" xfId="824"/>
    <cellStyle name="Standard 257 2 5 2 2 3 2" xfId="1574"/>
    <cellStyle name="Standard 257 2 5 2 2 3 2 2" xfId="4517"/>
    <cellStyle name="Standard 257 2 5 2 2 3 2 2 2" xfId="13339"/>
    <cellStyle name="Standard 257 2 5 2 2 3 2 2 2 2" xfId="26575"/>
    <cellStyle name="Standard 257 2 5 2 2 3 2 2 2 2 2" xfId="53047"/>
    <cellStyle name="Standard 257 2 5 2 2 3 2 2 2 3" xfId="39811"/>
    <cellStyle name="Standard 257 2 5 2 2 3 2 2 3" xfId="19958"/>
    <cellStyle name="Standard 257 2 5 2 2 3 2 2 3 2" xfId="46430"/>
    <cellStyle name="Standard 257 2 5 2 2 3 2 2 4" xfId="30989"/>
    <cellStyle name="Standard 257 2 5 2 2 3 2 3" xfId="5988"/>
    <cellStyle name="Standard 257 2 5 2 2 3 2 3 2" xfId="10398"/>
    <cellStyle name="Standard 257 2 5 2 2 3 2 3 2 2" xfId="23634"/>
    <cellStyle name="Standard 257 2 5 2 2 3 2 3 2 2 2" xfId="50106"/>
    <cellStyle name="Standard 257 2 5 2 2 3 2 3 2 3" xfId="36870"/>
    <cellStyle name="Standard 257 2 5 2 2 3 2 3 3" xfId="17017"/>
    <cellStyle name="Standard 257 2 5 2 2 3 2 3 3 2" xfId="43489"/>
    <cellStyle name="Standard 257 2 5 2 2 3 2 3 4" xfId="32460"/>
    <cellStyle name="Standard 257 2 5 2 2 3 2 4" xfId="8927"/>
    <cellStyle name="Standard 257 2 5 2 2 3 2 4 2" xfId="22163"/>
    <cellStyle name="Standard 257 2 5 2 2 3 2 4 2 2" xfId="48635"/>
    <cellStyle name="Standard 257 2 5 2 2 3 2 4 3" xfId="35399"/>
    <cellStyle name="Standard 257 2 5 2 2 3 2 5" xfId="15546"/>
    <cellStyle name="Standard 257 2 5 2 2 3 2 5 2" xfId="42018"/>
    <cellStyle name="Standard 257 2 5 2 2 3 2 6" xfId="28048"/>
    <cellStyle name="Standard 257 2 5 2 2 3 3" xfId="2310"/>
    <cellStyle name="Standard 257 2 5 2 2 3 3 2" xfId="3781"/>
    <cellStyle name="Standard 257 2 5 2 2 3 3 2 2" xfId="12603"/>
    <cellStyle name="Standard 257 2 5 2 2 3 3 2 2 2" xfId="25839"/>
    <cellStyle name="Standard 257 2 5 2 2 3 3 2 2 2 2" xfId="52311"/>
    <cellStyle name="Standard 257 2 5 2 2 3 3 2 2 3" xfId="39075"/>
    <cellStyle name="Standard 257 2 5 2 2 3 3 2 3" xfId="19222"/>
    <cellStyle name="Standard 257 2 5 2 2 3 3 2 3 2" xfId="45694"/>
    <cellStyle name="Standard 257 2 5 2 2 3 3 2 4" xfId="30253"/>
    <cellStyle name="Standard 257 2 5 2 2 3 3 3" xfId="6723"/>
    <cellStyle name="Standard 257 2 5 2 2 3 3 3 2" xfId="11133"/>
    <cellStyle name="Standard 257 2 5 2 2 3 3 3 2 2" xfId="24369"/>
    <cellStyle name="Standard 257 2 5 2 2 3 3 3 2 2 2" xfId="50841"/>
    <cellStyle name="Standard 257 2 5 2 2 3 3 3 2 3" xfId="37605"/>
    <cellStyle name="Standard 257 2 5 2 2 3 3 3 3" xfId="17752"/>
    <cellStyle name="Standard 257 2 5 2 2 3 3 3 3 2" xfId="44224"/>
    <cellStyle name="Standard 257 2 5 2 2 3 3 3 4" xfId="33195"/>
    <cellStyle name="Standard 257 2 5 2 2 3 3 4" xfId="8191"/>
    <cellStyle name="Standard 257 2 5 2 2 3 3 4 2" xfId="21427"/>
    <cellStyle name="Standard 257 2 5 2 2 3 3 4 2 2" xfId="47899"/>
    <cellStyle name="Standard 257 2 5 2 2 3 3 4 3" xfId="34663"/>
    <cellStyle name="Standard 257 2 5 2 2 3 3 5" xfId="14810"/>
    <cellStyle name="Standard 257 2 5 2 2 3 3 5 2" xfId="41282"/>
    <cellStyle name="Standard 257 2 5 2 2 3 3 6" xfId="28783"/>
    <cellStyle name="Standard 257 2 5 2 2 3 4" xfId="3047"/>
    <cellStyle name="Standard 257 2 5 2 2 3 4 2" xfId="11869"/>
    <cellStyle name="Standard 257 2 5 2 2 3 4 2 2" xfId="25105"/>
    <cellStyle name="Standard 257 2 5 2 2 3 4 2 2 2" xfId="51577"/>
    <cellStyle name="Standard 257 2 5 2 2 3 4 2 3" xfId="38341"/>
    <cellStyle name="Standard 257 2 5 2 2 3 4 3" xfId="18488"/>
    <cellStyle name="Standard 257 2 5 2 2 3 4 3 2" xfId="44960"/>
    <cellStyle name="Standard 257 2 5 2 2 3 4 4" xfId="29519"/>
    <cellStyle name="Standard 257 2 5 2 2 3 5" xfId="5252"/>
    <cellStyle name="Standard 257 2 5 2 2 3 5 2" xfId="9662"/>
    <cellStyle name="Standard 257 2 5 2 2 3 5 2 2" xfId="22898"/>
    <cellStyle name="Standard 257 2 5 2 2 3 5 2 2 2" xfId="49370"/>
    <cellStyle name="Standard 257 2 5 2 2 3 5 2 3" xfId="36134"/>
    <cellStyle name="Standard 257 2 5 2 2 3 5 3" xfId="16281"/>
    <cellStyle name="Standard 257 2 5 2 2 3 5 3 2" xfId="42753"/>
    <cellStyle name="Standard 257 2 5 2 2 3 5 4" xfId="31724"/>
    <cellStyle name="Standard 257 2 5 2 2 3 6" xfId="7457"/>
    <cellStyle name="Standard 257 2 5 2 2 3 6 2" xfId="20693"/>
    <cellStyle name="Standard 257 2 5 2 2 3 6 2 2" xfId="47165"/>
    <cellStyle name="Standard 257 2 5 2 2 3 6 3" xfId="33929"/>
    <cellStyle name="Standard 257 2 5 2 2 3 7" xfId="14076"/>
    <cellStyle name="Standard 257 2 5 2 2 3 7 2" xfId="40548"/>
    <cellStyle name="Standard 257 2 5 2 2 3 8" xfId="27312"/>
    <cellStyle name="Standard 257 2 5 2 2 4" xfId="1208"/>
    <cellStyle name="Standard 257 2 5 2 2 4 2" xfId="4151"/>
    <cellStyle name="Standard 257 2 5 2 2 4 2 2" xfId="12973"/>
    <cellStyle name="Standard 257 2 5 2 2 4 2 2 2" xfId="26209"/>
    <cellStyle name="Standard 257 2 5 2 2 4 2 2 2 2" xfId="52681"/>
    <cellStyle name="Standard 257 2 5 2 2 4 2 2 3" xfId="39445"/>
    <cellStyle name="Standard 257 2 5 2 2 4 2 3" xfId="19592"/>
    <cellStyle name="Standard 257 2 5 2 2 4 2 3 2" xfId="46064"/>
    <cellStyle name="Standard 257 2 5 2 2 4 2 4" xfId="30623"/>
    <cellStyle name="Standard 257 2 5 2 2 4 3" xfId="5622"/>
    <cellStyle name="Standard 257 2 5 2 2 4 3 2" xfId="10032"/>
    <cellStyle name="Standard 257 2 5 2 2 4 3 2 2" xfId="23268"/>
    <cellStyle name="Standard 257 2 5 2 2 4 3 2 2 2" xfId="49740"/>
    <cellStyle name="Standard 257 2 5 2 2 4 3 2 3" xfId="36504"/>
    <cellStyle name="Standard 257 2 5 2 2 4 3 3" xfId="16651"/>
    <cellStyle name="Standard 257 2 5 2 2 4 3 3 2" xfId="43123"/>
    <cellStyle name="Standard 257 2 5 2 2 4 3 4" xfId="32094"/>
    <cellStyle name="Standard 257 2 5 2 2 4 4" xfId="8561"/>
    <cellStyle name="Standard 257 2 5 2 2 4 4 2" xfId="21797"/>
    <cellStyle name="Standard 257 2 5 2 2 4 4 2 2" xfId="48269"/>
    <cellStyle name="Standard 257 2 5 2 2 4 4 3" xfId="35033"/>
    <cellStyle name="Standard 257 2 5 2 2 4 5" xfId="15180"/>
    <cellStyle name="Standard 257 2 5 2 2 4 5 2" xfId="41652"/>
    <cellStyle name="Standard 257 2 5 2 2 4 6" xfId="27682"/>
    <cellStyle name="Standard 257 2 5 2 2 5" xfId="1944"/>
    <cellStyle name="Standard 257 2 5 2 2 5 2" xfId="3415"/>
    <cellStyle name="Standard 257 2 5 2 2 5 2 2" xfId="12237"/>
    <cellStyle name="Standard 257 2 5 2 2 5 2 2 2" xfId="25473"/>
    <cellStyle name="Standard 257 2 5 2 2 5 2 2 2 2" xfId="51945"/>
    <cellStyle name="Standard 257 2 5 2 2 5 2 2 3" xfId="38709"/>
    <cellStyle name="Standard 257 2 5 2 2 5 2 3" xfId="18856"/>
    <cellStyle name="Standard 257 2 5 2 2 5 2 3 2" xfId="45328"/>
    <cellStyle name="Standard 257 2 5 2 2 5 2 4" xfId="29887"/>
    <cellStyle name="Standard 257 2 5 2 2 5 3" xfId="6357"/>
    <cellStyle name="Standard 257 2 5 2 2 5 3 2" xfId="10767"/>
    <cellStyle name="Standard 257 2 5 2 2 5 3 2 2" xfId="24003"/>
    <cellStyle name="Standard 257 2 5 2 2 5 3 2 2 2" xfId="50475"/>
    <cellStyle name="Standard 257 2 5 2 2 5 3 2 3" xfId="37239"/>
    <cellStyle name="Standard 257 2 5 2 2 5 3 3" xfId="17386"/>
    <cellStyle name="Standard 257 2 5 2 2 5 3 3 2" xfId="43858"/>
    <cellStyle name="Standard 257 2 5 2 2 5 3 4" xfId="32829"/>
    <cellStyle name="Standard 257 2 5 2 2 5 4" xfId="7825"/>
    <cellStyle name="Standard 257 2 5 2 2 5 4 2" xfId="21061"/>
    <cellStyle name="Standard 257 2 5 2 2 5 4 2 2" xfId="47533"/>
    <cellStyle name="Standard 257 2 5 2 2 5 4 3" xfId="34297"/>
    <cellStyle name="Standard 257 2 5 2 2 5 5" xfId="14444"/>
    <cellStyle name="Standard 257 2 5 2 2 5 5 2" xfId="40916"/>
    <cellStyle name="Standard 257 2 5 2 2 5 6" xfId="28417"/>
    <cellStyle name="Standard 257 2 5 2 2 6" xfId="2681"/>
    <cellStyle name="Standard 257 2 5 2 2 6 2" xfId="11503"/>
    <cellStyle name="Standard 257 2 5 2 2 6 2 2" xfId="24739"/>
    <cellStyle name="Standard 257 2 5 2 2 6 2 2 2" xfId="51211"/>
    <cellStyle name="Standard 257 2 5 2 2 6 2 3" xfId="37975"/>
    <cellStyle name="Standard 257 2 5 2 2 6 3" xfId="18122"/>
    <cellStyle name="Standard 257 2 5 2 2 6 3 2" xfId="44594"/>
    <cellStyle name="Standard 257 2 5 2 2 6 4" xfId="29153"/>
    <cellStyle name="Standard 257 2 5 2 2 7" xfId="4886"/>
    <cellStyle name="Standard 257 2 5 2 2 7 2" xfId="9296"/>
    <cellStyle name="Standard 257 2 5 2 2 7 2 2" xfId="22532"/>
    <cellStyle name="Standard 257 2 5 2 2 7 2 2 2" xfId="49004"/>
    <cellStyle name="Standard 257 2 5 2 2 7 2 3" xfId="35768"/>
    <cellStyle name="Standard 257 2 5 2 2 7 3" xfId="15915"/>
    <cellStyle name="Standard 257 2 5 2 2 7 3 2" xfId="42387"/>
    <cellStyle name="Standard 257 2 5 2 2 7 4" xfId="31358"/>
    <cellStyle name="Standard 257 2 5 2 2 8" xfId="7091"/>
    <cellStyle name="Standard 257 2 5 2 2 8 2" xfId="20327"/>
    <cellStyle name="Standard 257 2 5 2 2 8 2 2" xfId="46799"/>
    <cellStyle name="Standard 257 2 5 2 2 8 3" xfId="33563"/>
    <cellStyle name="Standard 257 2 5 2 2 9" xfId="13710"/>
    <cellStyle name="Standard 257 2 5 2 2 9 2" xfId="40182"/>
    <cellStyle name="Standard 257 2 5 2 3" xfId="526"/>
    <cellStyle name="Standard 257 2 5 2 3 2" xfId="915"/>
    <cellStyle name="Standard 257 2 5 2 3 2 2" xfId="1664"/>
    <cellStyle name="Standard 257 2 5 2 3 2 2 2" xfId="4607"/>
    <cellStyle name="Standard 257 2 5 2 3 2 2 2 2" xfId="13429"/>
    <cellStyle name="Standard 257 2 5 2 3 2 2 2 2 2" xfId="26665"/>
    <cellStyle name="Standard 257 2 5 2 3 2 2 2 2 2 2" xfId="53137"/>
    <cellStyle name="Standard 257 2 5 2 3 2 2 2 2 3" xfId="39901"/>
    <cellStyle name="Standard 257 2 5 2 3 2 2 2 3" xfId="20048"/>
    <cellStyle name="Standard 257 2 5 2 3 2 2 2 3 2" xfId="46520"/>
    <cellStyle name="Standard 257 2 5 2 3 2 2 2 4" xfId="31079"/>
    <cellStyle name="Standard 257 2 5 2 3 2 2 3" xfId="6078"/>
    <cellStyle name="Standard 257 2 5 2 3 2 2 3 2" xfId="10488"/>
    <cellStyle name="Standard 257 2 5 2 3 2 2 3 2 2" xfId="23724"/>
    <cellStyle name="Standard 257 2 5 2 3 2 2 3 2 2 2" xfId="50196"/>
    <cellStyle name="Standard 257 2 5 2 3 2 2 3 2 3" xfId="36960"/>
    <cellStyle name="Standard 257 2 5 2 3 2 2 3 3" xfId="17107"/>
    <cellStyle name="Standard 257 2 5 2 3 2 2 3 3 2" xfId="43579"/>
    <cellStyle name="Standard 257 2 5 2 3 2 2 3 4" xfId="32550"/>
    <cellStyle name="Standard 257 2 5 2 3 2 2 4" xfId="9017"/>
    <cellStyle name="Standard 257 2 5 2 3 2 2 4 2" xfId="22253"/>
    <cellStyle name="Standard 257 2 5 2 3 2 2 4 2 2" xfId="48725"/>
    <cellStyle name="Standard 257 2 5 2 3 2 2 4 3" xfId="35489"/>
    <cellStyle name="Standard 257 2 5 2 3 2 2 5" xfId="15636"/>
    <cellStyle name="Standard 257 2 5 2 3 2 2 5 2" xfId="42108"/>
    <cellStyle name="Standard 257 2 5 2 3 2 2 6" xfId="28138"/>
    <cellStyle name="Standard 257 2 5 2 3 2 3" xfId="2400"/>
    <cellStyle name="Standard 257 2 5 2 3 2 3 2" xfId="3871"/>
    <cellStyle name="Standard 257 2 5 2 3 2 3 2 2" xfId="12693"/>
    <cellStyle name="Standard 257 2 5 2 3 2 3 2 2 2" xfId="25929"/>
    <cellStyle name="Standard 257 2 5 2 3 2 3 2 2 2 2" xfId="52401"/>
    <cellStyle name="Standard 257 2 5 2 3 2 3 2 2 3" xfId="39165"/>
    <cellStyle name="Standard 257 2 5 2 3 2 3 2 3" xfId="19312"/>
    <cellStyle name="Standard 257 2 5 2 3 2 3 2 3 2" xfId="45784"/>
    <cellStyle name="Standard 257 2 5 2 3 2 3 2 4" xfId="30343"/>
    <cellStyle name="Standard 257 2 5 2 3 2 3 3" xfId="6813"/>
    <cellStyle name="Standard 257 2 5 2 3 2 3 3 2" xfId="11223"/>
    <cellStyle name="Standard 257 2 5 2 3 2 3 3 2 2" xfId="24459"/>
    <cellStyle name="Standard 257 2 5 2 3 2 3 3 2 2 2" xfId="50931"/>
    <cellStyle name="Standard 257 2 5 2 3 2 3 3 2 3" xfId="37695"/>
    <cellStyle name="Standard 257 2 5 2 3 2 3 3 3" xfId="17842"/>
    <cellStyle name="Standard 257 2 5 2 3 2 3 3 3 2" xfId="44314"/>
    <cellStyle name="Standard 257 2 5 2 3 2 3 3 4" xfId="33285"/>
    <cellStyle name="Standard 257 2 5 2 3 2 3 4" xfId="8281"/>
    <cellStyle name="Standard 257 2 5 2 3 2 3 4 2" xfId="21517"/>
    <cellStyle name="Standard 257 2 5 2 3 2 3 4 2 2" xfId="47989"/>
    <cellStyle name="Standard 257 2 5 2 3 2 3 4 3" xfId="34753"/>
    <cellStyle name="Standard 257 2 5 2 3 2 3 5" xfId="14900"/>
    <cellStyle name="Standard 257 2 5 2 3 2 3 5 2" xfId="41372"/>
    <cellStyle name="Standard 257 2 5 2 3 2 3 6" xfId="28873"/>
    <cellStyle name="Standard 257 2 5 2 3 2 4" xfId="3137"/>
    <cellStyle name="Standard 257 2 5 2 3 2 4 2" xfId="11959"/>
    <cellStyle name="Standard 257 2 5 2 3 2 4 2 2" xfId="25195"/>
    <cellStyle name="Standard 257 2 5 2 3 2 4 2 2 2" xfId="51667"/>
    <cellStyle name="Standard 257 2 5 2 3 2 4 2 3" xfId="38431"/>
    <cellStyle name="Standard 257 2 5 2 3 2 4 3" xfId="18578"/>
    <cellStyle name="Standard 257 2 5 2 3 2 4 3 2" xfId="45050"/>
    <cellStyle name="Standard 257 2 5 2 3 2 4 4" xfId="29609"/>
    <cellStyle name="Standard 257 2 5 2 3 2 5" xfId="5342"/>
    <cellStyle name="Standard 257 2 5 2 3 2 5 2" xfId="9752"/>
    <cellStyle name="Standard 257 2 5 2 3 2 5 2 2" xfId="22988"/>
    <cellStyle name="Standard 257 2 5 2 3 2 5 2 2 2" xfId="49460"/>
    <cellStyle name="Standard 257 2 5 2 3 2 5 2 3" xfId="36224"/>
    <cellStyle name="Standard 257 2 5 2 3 2 5 3" xfId="16371"/>
    <cellStyle name="Standard 257 2 5 2 3 2 5 3 2" xfId="42843"/>
    <cellStyle name="Standard 257 2 5 2 3 2 5 4" xfId="31814"/>
    <cellStyle name="Standard 257 2 5 2 3 2 6" xfId="7547"/>
    <cellStyle name="Standard 257 2 5 2 3 2 6 2" xfId="20783"/>
    <cellStyle name="Standard 257 2 5 2 3 2 6 2 2" xfId="47255"/>
    <cellStyle name="Standard 257 2 5 2 3 2 6 3" xfId="34019"/>
    <cellStyle name="Standard 257 2 5 2 3 2 7" xfId="14166"/>
    <cellStyle name="Standard 257 2 5 2 3 2 7 2" xfId="40638"/>
    <cellStyle name="Standard 257 2 5 2 3 2 8" xfId="27402"/>
    <cellStyle name="Standard 257 2 5 2 3 3" xfId="1298"/>
    <cellStyle name="Standard 257 2 5 2 3 3 2" xfId="4241"/>
    <cellStyle name="Standard 257 2 5 2 3 3 2 2" xfId="13063"/>
    <cellStyle name="Standard 257 2 5 2 3 3 2 2 2" xfId="26299"/>
    <cellStyle name="Standard 257 2 5 2 3 3 2 2 2 2" xfId="52771"/>
    <cellStyle name="Standard 257 2 5 2 3 3 2 2 3" xfId="39535"/>
    <cellStyle name="Standard 257 2 5 2 3 3 2 3" xfId="19682"/>
    <cellStyle name="Standard 257 2 5 2 3 3 2 3 2" xfId="46154"/>
    <cellStyle name="Standard 257 2 5 2 3 3 2 4" xfId="30713"/>
    <cellStyle name="Standard 257 2 5 2 3 3 3" xfId="5712"/>
    <cellStyle name="Standard 257 2 5 2 3 3 3 2" xfId="10122"/>
    <cellStyle name="Standard 257 2 5 2 3 3 3 2 2" xfId="23358"/>
    <cellStyle name="Standard 257 2 5 2 3 3 3 2 2 2" xfId="49830"/>
    <cellStyle name="Standard 257 2 5 2 3 3 3 2 3" xfId="36594"/>
    <cellStyle name="Standard 257 2 5 2 3 3 3 3" xfId="16741"/>
    <cellStyle name="Standard 257 2 5 2 3 3 3 3 2" xfId="43213"/>
    <cellStyle name="Standard 257 2 5 2 3 3 3 4" xfId="32184"/>
    <cellStyle name="Standard 257 2 5 2 3 3 4" xfId="8651"/>
    <cellStyle name="Standard 257 2 5 2 3 3 4 2" xfId="21887"/>
    <cellStyle name="Standard 257 2 5 2 3 3 4 2 2" xfId="48359"/>
    <cellStyle name="Standard 257 2 5 2 3 3 4 3" xfId="35123"/>
    <cellStyle name="Standard 257 2 5 2 3 3 5" xfId="15270"/>
    <cellStyle name="Standard 257 2 5 2 3 3 5 2" xfId="41742"/>
    <cellStyle name="Standard 257 2 5 2 3 3 6" xfId="27772"/>
    <cellStyle name="Standard 257 2 5 2 3 4" xfId="2034"/>
    <cellStyle name="Standard 257 2 5 2 3 4 2" xfId="3505"/>
    <cellStyle name="Standard 257 2 5 2 3 4 2 2" xfId="12327"/>
    <cellStyle name="Standard 257 2 5 2 3 4 2 2 2" xfId="25563"/>
    <cellStyle name="Standard 257 2 5 2 3 4 2 2 2 2" xfId="52035"/>
    <cellStyle name="Standard 257 2 5 2 3 4 2 2 3" xfId="38799"/>
    <cellStyle name="Standard 257 2 5 2 3 4 2 3" xfId="18946"/>
    <cellStyle name="Standard 257 2 5 2 3 4 2 3 2" xfId="45418"/>
    <cellStyle name="Standard 257 2 5 2 3 4 2 4" xfId="29977"/>
    <cellStyle name="Standard 257 2 5 2 3 4 3" xfId="6447"/>
    <cellStyle name="Standard 257 2 5 2 3 4 3 2" xfId="10857"/>
    <cellStyle name="Standard 257 2 5 2 3 4 3 2 2" xfId="24093"/>
    <cellStyle name="Standard 257 2 5 2 3 4 3 2 2 2" xfId="50565"/>
    <cellStyle name="Standard 257 2 5 2 3 4 3 2 3" xfId="37329"/>
    <cellStyle name="Standard 257 2 5 2 3 4 3 3" xfId="17476"/>
    <cellStyle name="Standard 257 2 5 2 3 4 3 3 2" xfId="43948"/>
    <cellStyle name="Standard 257 2 5 2 3 4 3 4" xfId="32919"/>
    <cellStyle name="Standard 257 2 5 2 3 4 4" xfId="7915"/>
    <cellStyle name="Standard 257 2 5 2 3 4 4 2" xfId="21151"/>
    <cellStyle name="Standard 257 2 5 2 3 4 4 2 2" xfId="47623"/>
    <cellStyle name="Standard 257 2 5 2 3 4 4 3" xfId="34387"/>
    <cellStyle name="Standard 257 2 5 2 3 4 5" xfId="14534"/>
    <cellStyle name="Standard 257 2 5 2 3 4 5 2" xfId="41006"/>
    <cellStyle name="Standard 257 2 5 2 3 4 6" xfId="28507"/>
    <cellStyle name="Standard 257 2 5 2 3 5" xfId="2771"/>
    <cellStyle name="Standard 257 2 5 2 3 5 2" xfId="11593"/>
    <cellStyle name="Standard 257 2 5 2 3 5 2 2" xfId="24829"/>
    <cellStyle name="Standard 257 2 5 2 3 5 2 2 2" xfId="51301"/>
    <cellStyle name="Standard 257 2 5 2 3 5 2 3" xfId="38065"/>
    <cellStyle name="Standard 257 2 5 2 3 5 3" xfId="18212"/>
    <cellStyle name="Standard 257 2 5 2 3 5 3 2" xfId="44684"/>
    <cellStyle name="Standard 257 2 5 2 3 5 4" xfId="29243"/>
    <cellStyle name="Standard 257 2 5 2 3 6" xfId="4976"/>
    <cellStyle name="Standard 257 2 5 2 3 6 2" xfId="9386"/>
    <cellStyle name="Standard 257 2 5 2 3 6 2 2" xfId="22622"/>
    <cellStyle name="Standard 257 2 5 2 3 6 2 2 2" xfId="49094"/>
    <cellStyle name="Standard 257 2 5 2 3 6 2 3" xfId="35858"/>
    <cellStyle name="Standard 257 2 5 2 3 6 3" xfId="16005"/>
    <cellStyle name="Standard 257 2 5 2 3 6 3 2" xfId="42477"/>
    <cellStyle name="Standard 257 2 5 2 3 6 4" xfId="31448"/>
    <cellStyle name="Standard 257 2 5 2 3 7" xfId="7181"/>
    <cellStyle name="Standard 257 2 5 2 3 7 2" xfId="20417"/>
    <cellStyle name="Standard 257 2 5 2 3 7 2 2" xfId="46889"/>
    <cellStyle name="Standard 257 2 5 2 3 7 3" xfId="33653"/>
    <cellStyle name="Standard 257 2 5 2 3 8" xfId="13800"/>
    <cellStyle name="Standard 257 2 5 2 3 8 2" xfId="40272"/>
    <cellStyle name="Standard 257 2 5 2 3 9" xfId="27036"/>
    <cellStyle name="Standard 257 2 5 2 4" xfId="743"/>
    <cellStyle name="Standard 257 2 5 2 4 2" xfId="1493"/>
    <cellStyle name="Standard 257 2 5 2 4 2 2" xfId="4436"/>
    <cellStyle name="Standard 257 2 5 2 4 2 2 2" xfId="13258"/>
    <cellStyle name="Standard 257 2 5 2 4 2 2 2 2" xfId="26494"/>
    <cellStyle name="Standard 257 2 5 2 4 2 2 2 2 2" xfId="52966"/>
    <cellStyle name="Standard 257 2 5 2 4 2 2 2 3" xfId="39730"/>
    <cellStyle name="Standard 257 2 5 2 4 2 2 3" xfId="19877"/>
    <cellStyle name="Standard 257 2 5 2 4 2 2 3 2" xfId="46349"/>
    <cellStyle name="Standard 257 2 5 2 4 2 2 4" xfId="30908"/>
    <cellStyle name="Standard 257 2 5 2 4 2 3" xfId="5907"/>
    <cellStyle name="Standard 257 2 5 2 4 2 3 2" xfId="10317"/>
    <cellStyle name="Standard 257 2 5 2 4 2 3 2 2" xfId="23553"/>
    <cellStyle name="Standard 257 2 5 2 4 2 3 2 2 2" xfId="50025"/>
    <cellStyle name="Standard 257 2 5 2 4 2 3 2 3" xfId="36789"/>
    <cellStyle name="Standard 257 2 5 2 4 2 3 3" xfId="16936"/>
    <cellStyle name="Standard 257 2 5 2 4 2 3 3 2" xfId="43408"/>
    <cellStyle name="Standard 257 2 5 2 4 2 3 4" xfId="32379"/>
    <cellStyle name="Standard 257 2 5 2 4 2 4" xfId="8846"/>
    <cellStyle name="Standard 257 2 5 2 4 2 4 2" xfId="22082"/>
    <cellStyle name="Standard 257 2 5 2 4 2 4 2 2" xfId="48554"/>
    <cellStyle name="Standard 257 2 5 2 4 2 4 3" xfId="35318"/>
    <cellStyle name="Standard 257 2 5 2 4 2 5" xfId="15465"/>
    <cellStyle name="Standard 257 2 5 2 4 2 5 2" xfId="41937"/>
    <cellStyle name="Standard 257 2 5 2 4 2 6" xfId="27967"/>
    <cellStyle name="Standard 257 2 5 2 4 3" xfId="2229"/>
    <cellStyle name="Standard 257 2 5 2 4 3 2" xfId="3700"/>
    <cellStyle name="Standard 257 2 5 2 4 3 2 2" xfId="12522"/>
    <cellStyle name="Standard 257 2 5 2 4 3 2 2 2" xfId="25758"/>
    <cellStyle name="Standard 257 2 5 2 4 3 2 2 2 2" xfId="52230"/>
    <cellStyle name="Standard 257 2 5 2 4 3 2 2 3" xfId="38994"/>
    <cellStyle name="Standard 257 2 5 2 4 3 2 3" xfId="19141"/>
    <cellStyle name="Standard 257 2 5 2 4 3 2 3 2" xfId="45613"/>
    <cellStyle name="Standard 257 2 5 2 4 3 2 4" xfId="30172"/>
    <cellStyle name="Standard 257 2 5 2 4 3 3" xfId="6642"/>
    <cellStyle name="Standard 257 2 5 2 4 3 3 2" xfId="11052"/>
    <cellStyle name="Standard 257 2 5 2 4 3 3 2 2" xfId="24288"/>
    <cellStyle name="Standard 257 2 5 2 4 3 3 2 2 2" xfId="50760"/>
    <cellStyle name="Standard 257 2 5 2 4 3 3 2 3" xfId="37524"/>
    <cellStyle name="Standard 257 2 5 2 4 3 3 3" xfId="17671"/>
    <cellStyle name="Standard 257 2 5 2 4 3 3 3 2" xfId="44143"/>
    <cellStyle name="Standard 257 2 5 2 4 3 3 4" xfId="33114"/>
    <cellStyle name="Standard 257 2 5 2 4 3 4" xfId="8110"/>
    <cellStyle name="Standard 257 2 5 2 4 3 4 2" xfId="21346"/>
    <cellStyle name="Standard 257 2 5 2 4 3 4 2 2" xfId="47818"/>
    <cellStyle name="Standard 257 2 5 2 4 3 4 3" xfId="34582"/>
    <cellStyle name="Standard 257 2 5 2 4 3 5" xfId="14729"/>
    <cellStyle name="Standard 257 2 5 2 4 3 5 2" xfId="41201"/>
    <cellStyle name="Standard 257 2 5 2 4 3 6" xfId="28702"/>
    <cellStyle name="Standard 257 2 5 2 4 4" xfId="2966"/>
    <cellStyle name="Standard 257 2 5 2 4 4 2" xfId="11788"/>
    <cellStyle name="Standard 257 2 5 2 4 4 2 2" xfId="25024"/>
    <cellStyle name="Standard 257 2 5 2 4 4 2 2 2" xfId="51496"/>
    <cellStyle name="Standard 257 2 5 2 4 4 2 3" xfId="38260"/>
    <cellStyle name="Standard 257 2 5 2 4 4 3" xfId="18407"/>
    <cellStyle name="Standard 257 2 5 2 4 4 3 2" xfId="44879"/>
    <cellStyle name="Standard 257 2 5 2 4 4 4" xfId="29438"/>
    <cellStyle name="Standard 257 2 5 2 4 5" xfId="5171"/>
    <cellStyle name="Standard 257 2 5 2 4 5 2" xfId="9581"/>
    <cellStyle name="Standard 257 2 5 2 4 5 2 2" xfId="22817"/>
    <cellStyle name="Standard 257 2 5 2 4 5 2 2 2" xfId="49289"/>
    <cellStyle name="Standard 257 2 5 2 4 5 2 3" xfId="36053"/>
    <cellStyle name="Standard 257 2 5 2 4 5 3" xfId="16200"/>
    <cellStyle name="Standard 257 2 5 2 4 5 3 2" xfId="42672"/>
    <cellStyle name="Standard 257 2 5 2 4 5 4" xfId="31643"/>
    <cellStyle name="Standard 257 2 5 2 4 6" xfId="7376"/>
    <cellStyle name="Standard 257 2 5 2 4 6 2" xfId="20612"/>
    <cellStyle name="Standard 257 2 5 2 4 6 2 2" xfId="47084"/>
    <cellStyle name="Standard 257 2 5 2 4 6 3" xfId="33848"/>
    <cellStyle name="Standard 257 2 5 2 4 7" xfId="13995"/>
    <cellStyle name="Standard 257 2 5 2 4 7 2" xfId="40467"/>
    <cellStyle name="Standard 257 2 5 2 4 8" xfId="27231"/>
    <cellStyle name="Standard 257 2 5 2 5" xfId="1127"/>
    <cellStyle name="Standard 257 2 5 2 5 2" xfId="4070"/>
    <cellStyle name="Standard 257 2 5 2 5 2 2" xfId="12892"/>
    <cellStyle name="Standard 257 2 5 2 5 2 2 2" xfId="26128"/>
    <cellStyle name="Standard 257 2 5 2 5 2 2 2 2" xfId="52600"/>
    <cellStyle name="Standard 257 2 5 2 5 2 2 3" xfId="39364"/>
    <cellStyle name="Standard 257 2 5 2 5 2 3" xfId="19511"/>
    <cellStyle name="Standard 257 2 5 2 5 2 3 2" xfId="45983"/>
    <cellStyle name="Standard 257 2 5 2 5 2 4" xfId="30542"/>
    <cellStyle name="Standard 257 2 5 2 5 3" xfId="5541"/>
    <cellStyle name="Standard 257 2 5 2 5 3 2" xfId="9951"/>
    <cellStyle name="Standard 257 2 5 2 5 3 2 2" xfId="23187"/>
    <cellStyle name="Standard 257 2 5 2 5 3 2 2 2" xfId="49659"/>
    <cellStyle name="Standard 257 2 5 2 5 3 2 3" xfId="36423"/>
    <cellStyle name="Standard 257 2 5 2 5 3 3" xfId="16570"/>
    <cellStyle name="Standard 257 2 5 2 5 3 3 2" xfId="43042"/>
    <cellStyle name="Standard 257 2 5 2 5 3 4" xfId="32013"/>
    <cellStyle name="Standard 257 2 5 2 5 4" xfId="8480"/>
    <cellStyle name="Standard 257 2 5 2 5 4 2" xfId="21716"/>
    <cellStyle name="Standard 257 2 5 2 5 4 2 2" xfId="48188"/>
    <cellStyle name="Standard 257 2 5 2 5 4 3" xfId="34952"/>
    <cellStyle name="Standard 257 2 5 2 5 5" xfId="15099"/>
    <cellStyle name="Standard 257 2 5 2 5 5 2" xfId="41571"/>
    <cellStyle name="Standard 257 2 5 2 5 6" xfId="27601"/>
    <cellStyle name="Standard 257 2 5 2 6" xfId="1863"/>
    <cellStyle name="Standard 257 2 5 2 6 2" xfId="3334"/>
    <cellStyle name="Standard 257 2 5 2 6 2 2" xfId="12156"/>
    <cellStyle name="Standard 257 2 5 2 6 2 2 2" xfId="25392"/>
    <cellStyle name="Standard 257 2 5 2 6 2 2 2 2" xfId="51864"/>
    <cellStyle name="Standard 257 2 5 2 6 2 2 3" xfId="38628"/>
    <cellStyle name="Standard 257 2 5 2 6 2 3" xfId="18775"/>
    <cellStyle name="Standard 257 2 5 2 6 2 3 2" xfId="45247"/>
    <cellStyle name="Standard 257 2 5 2 6 2 4" xfId="29806"/>
    <cellStyle name="Standard 257 2 5 2 6 3" xfId="6276"/>
    <cellStyle name="Standard 257 2 5 2 6 3 2" xfId="10686"/>
    <cellStyle name="Standard 257 2 5 2 6 3 2 2" xfId="23922"/>
    <cellStyle name="Standard 257 2 5 2 6 3 2 2 2" xfId="50394"/>
    <cellStyle name="Standard 257 2 5 2 6 3 2 3" xfId="37158"/>
    <cellStyle name="Standard 257 2 5 2 6 3 3" xfId="17305"/>
    <cellStyle name="Standard 257 2 5 2 6 3 3 2" xfId="43777"/>
    <cellStyle name="Standard 257 2 5 2 6 3 4" xfId="32748"/>
    <cellStyle name="Standard 257 2 5 2 6 4" xfId="7744"/>
    <cellStyle name="Standard 257 2 5 2 6 4 2" xfId="20980"/>
    <cellStyle name="Standard 257 2 5 2 6 4 2 2" xfId="47452"/>
    <cellStyle name="Standard 257 2 5 2 6 4 3" xfId="34216"/>
    <cellStyle name="Standard 257 2 5 2 6 5" xfId="14363"/>
    <cellStyle name="Standard 257 2 5 2 6 5 2" xfId="40835"/>
    <cellStyle name="Standard 257 2 5 2 6 6" xfId="28336"/>
    <cellStyle name="Standard 257 2 5 2 7" xfId="2600"/>
    <cellStyle name="Standard 257 2 5 2 7 2" xfId="11422"/>
    <cellStyle name="Standard 257 2 5 2 7 2 2" xfId="24658"/>
    <cellStyle name="Standard 257 2 5 2 7 2 2 2" xfId="51130"/>
    <cellStyle name="Standard 257 2 5 2 7 2 3" xfId="37894"/>
    <cellStyle name="Standard 257 2 5 2 7 3" xfId="18041"/>
    <cellStyle name="Standard 257 2 5 2 7 3 2" xfId="44513"/>
    <cellStyle name="Standard 257 2 5 2 7 4" xfId="29072"/>
    <cellStyle name="Standard 257 2 5 2 8" xfId="4805"/>
    <cellStyle name="Standard 257 2 5 2 8 2" xfId="9215"/>
    <cellStyle name="Standard 257 2 5 2 8 2 2" xfId="22451"/>
    <cellStyle name="Standard 257 2 5 2 8 2 2 2" xfId="48923"/>
    <cellStyle name="Standard 257 2 5 2 8 2 3" xfId="35687"/>
    <cellStyle name="Standard 257 2 5 2 8 3" xfId="15834"/>
    <cellStyle name="Standard 257 2 5 2 8 3 2" xfId="42306"/>
    <cellStyle name="Standard 257 2 5 2 8 4" xfId="31277"/>
    <cellStyle name="Standard 257 2 5 2 9" xfId="7010"/>
    <cellStyle name="Standard 257 2 5 2 9 2" xfId="20246"/>
    <cellStyle name="Standard 257 2 5 2 9 2 2" xfId="46718"/>
    <cellStyle name="Standard 257 2 5 2 9 3" xfId="33482"/>
    <cellStyle name="Standard 257 2 5 3" xfId="391"/>
    <cellStyle name="Standard 257 2 5 3 10" xfId="26906"/>
    <cellStyle name="Standard 257 2 5 3 2" xfId="567"/>
    <cellStyle name="Standard 257 2 5 3 2 2" xfId="956"/>
    <cellStyle name="Standard 257 2 5 3 2 2 2" xfId="1705"/>
    <cellStyle name="Standard 257 2 5 3 2 2 2 2" xfId="4648"/>
    <cellStyle name="Standard 257 2 5 3 2 2 2 2 2" xfId="13470"/>
    <cellStyle name="Standard 257 2 5 3 2 2 2 2 2 2" xfId="26706"/>
    <cellStyle name="Standard 257 2 5 3 2 2 2 2 2 2 2" xfId="53178"/>
    <cellStyle name="Standard 257 2 5 3 2 2 2 2 2 3" xfId="39942"/>
    <cellStyle name="Standard 257 2 5 3 2 2 2 2 3" xfId="20089"/>
    <cellStyle name="Standard 257 2 5 3 2 2 2 2 3 2" xfId="46561"/>
    <cellStyle name="Standard 257 2 5 3 2 2 2 2 4" xfId="31120"/>
    <cellStyle name="Standard 257 2 5 3 2 2 2 3" xfId="6119"/>
    <cellStyle name="Standard 257 2 5 3 2 2 2 3 2" xfId="10529"/>
    <cellStyle name="Standard 257 2 5 3 2 2 2 3 2 2" xfId="23765"/>
    <cellStyle name="Standard 257 2 5 3 2 2 2 3 2 2 2" xfId="50237"/>
    <cellStyle name="Standard 257 2 5 3 2 2 2 3 2 3" xfId="37001"/>
    <cellStyle name="Standard 257 2 5 3 2 2 2 3 3" xfId="17148"/>
    <cellStyle name="Standard 257 2 5 3 2 2 2 3 3 2" xfId="43620"/>
    <cellStyle name="Standard 257 2 5 3 2 2 2 3 4" xfId="32591"/>
    <cellStyle name="Standard 257 2 5 3 2 2 2 4" xfId="9058"/>
    <cellStyle name="Standard 257 2 5 3 2 2 2 4 2" xfId="22294"/>
    <cellStyle name="Standard 257 2 5 3 2 2 2 4 2 2" xfId="48766"/>
    <cellStyle name="Standard 257 2 5 3 2 2 2 4 3" xfId="35530"/>
    <cellStyle name="Standard 257 2 5 3 2 2 2 5" xfId="15677"/>
    <cellStyle name="Standard 257 2 5 3 2 2 2 5 2" xfId="42149"/>
    <cellStyle name="Standard 257 2 5 3 2 2 2 6" xfId="28179"/>
    <cellStyle name="Standard 257 2 5 3 2 2 3" xfId="2441"/>
    <cellStyle name="Standard 257 2 5 3 2 2 3 2" xfId="3912"/>
    <cellStyle name="Standard 257 2 5 3 2 2 3 2 2" xfId="12734"/>
    <cellStyle name="Standard 257 2 5 3 2 2 3 2 2 2" xfId="25970"/>
    <cellStyle name="Standard 257 2 5 3 2 2 3 2 2 2 2" xfId="52442"/>
    <cellStyle name="Standard 257 2 5 3 2 2 3 2 2 3" xfId="39206"/>
    <cellStyle name="Standard 257 2 5 3 2 2 3 2 3" xfId="19353"/>
    <cellStyle name="Standard 257 2 5 3 2 2 3 2 3 2" xfId="45825"/>
    <cellStyle name="Standard 257 2 5 3 2 2 3 2 4" xfId="30384"/>
    <cellStyle name="Standard 257 2 5 3 2 2 3 3" xfId="6854"/>
    <cellStyle name="Standard 257 2 5 3 2 2 3 3 2" xfId="11264"/>
    <cellStyle name="Standard 257 2 5 3 2 2 3 3 2 2" xfId="24500"/>
    <cellStyle name="Standard 257 2 5 3 2 2 3 3 2 2 2" xfId="50972"/>
    <cellStyle name="Standard 257 2 5 3 2 2 3 3 2 3" xfId="37736"/>
    <cellStyle name="Standard 257 2 5 3 2 2 3 3 3" xfId="17883"/>
    <cellStyle name="Standard 257 2 5 3 2 2 3 3 3 2" xfId="44355"/>
    <cellStyle name="Standard 257 2 5 3 2 2 3 3 4" xfId="33326"/>
    <cellStyle name="Standard 257 2 5 3 2 2 3 4" xfId="8322"/>
    <cellStyle name="Standard 257 2 5 3 2 2 3 4 2" xfId="21558"/>
    <cellStyle name="Standard 257 2 5 3 2 2 3 4 2 2" xfId="48030"/>
    <cellStyle name="Standard 257 2 5 3 2 2 3 4 3" xfId="34794"/>
    <cellStyle name="Standard 257 2 5 3 2 2 3 5" xfId="14941"/>
    <cellStyle name="Standard 257 2 5 3 2 2 3 5 2" xfId="41413"/>
    <cellStyle name="Standard 257 2 5 3 2 2 3 6" xfId="28914"/>
    <cellStyle name="Standard 257 2 5 3 2 2 4" xfId="3178"/>
    <cellStyle name="Standard 257 2 5 3 2 2 4 2" xfId="12000"/>
    <cellStyle name="Standard 257 2 5 3 2 2 4 2 2" xfId="25236"/>
    <cellStyle name="Standard 257 2 5 3 2 2 4 2 2 2" xfId="51708"/>
    <cellStyle name="Standard 257 2 5 3 2 2 4 2 3" xfId="38472"/>
    <cellStyle name="Standard 257 2 5 3 2 2 4 3" xfId="18619"/>
    <cellStyle name="Standard 257 2 5 3 2 2 4 3 2" xfId="45091"/>
    <cellStyle name="Standard 257 2 5 3 2 2 4 4" xfId="29650"/>
    <cellStyle name="Standard 257 2 5 3 2 2 5" xfId="5383"/>
    <cellStyle name="Standard 257 2 5 3 2 2 5 2" xfId="9793"/>
    <cellStyle name="Standard 257 2 5 3 2 2 5 2 2" xfId="23029"/>
    <cellStyle name="Standard 257 2 5 3 2 2 5 2 2 2" xfId="49501"/>
    <cellStyle name="Standard 257 2 5 3 2 2 5 2 3" xfId="36265"/>
    <cellStyle name="Standard 257 2 5 3 2 2 5 3" xfId="16412"/>
    <cellStyle name="Standard 257 2 5 3 2 2 5 3 2" xfId="42884"/>
    <cellStyle name="Standard 257 2 5 3 2 2 5 4" xfId="31855"/>
    <cellStyle name="Standard 257 2 5 3 2 2 6" xfId="7588"/>
    <cellStyle name="Standard 257 2 5 3 2 2 6 2" xfId="20824"/>
    <cellStyle name="Standard 257 2 5 3 2 2 6 2 2" xfId="47296"/>
    <cellStyle name="Standard 257 2 5 3 2 2 6 3" xfId="34060"/>
    <cellStyle name="Standard 257 2 5 3 2 2 7" xfId="14207"/>
    <cellStyle name="Standard 257 2 5 3 2 2 7 2" xfId="40679"/>
    <cellStyle name="Standard 257 2 5 3 2 2 8" xfId="27443"/>
    <cellStyle name="Standard 257 2 5 3 2 3" xfId="1339"/>
    <cellStyle name="Standard 257 2 5 3 2 3 2" xfId="4282"/>
    <cellStyle name="Standard 257 2 5 3 2 3 2 2" xfId="13104"/>
    <cellStyle name="Standard 257 2 5 3 2 3 2 2 2" xfId="26340"/>
    <cellStyle name="Standard 257 2 5 3 2 3 2 2 2 2" xfId="52812"/>
    <cellStyle name="Standard 257 2 5 3 2 3 2 2 3" xfId="39576"/>
    <cellStyle name="Standard 257 2 5 3 2 3 2 3" xfId="19723"/>
    <cellStyle name="Standard 257 2 5 3 2 3 2 3 2" xfId="46195"/>
    <cellStyle name="Standard 257 2 5 3 2 3 2 4" xfId="30754"/>
    <cellStyle name="Standard 257 2 5 3 2 3 3" xfId="5753"/>
    <cellStyle name="Standard 257 2 5 3 2 3 3 2" xfId="10163"/>
    <cellStyle name="Standard 257 2 5 3 2 3 3 2 2" xfId="23399"/>
    <cellStyle name="Standard 257 2 5 3 2 3 3 2 2 2" xfId="49871"/>
    <cellStyle name="Standard 257 2 5 3 2 3 3 2 3" xfId="36635"/>
    <cellStyle name="Standard 257 2 5 3 2 3 3 3" xfId="16782"/>
    <cellStyle name="Standard 257 2 5 3 2 3 3 3 2" xfId="43254"/>
    <cellStyle name="Standard 257 2 5 3 2 3 3 4" xfId="32225"/>
    <cellStyle name="Standard 257 2 5 3 2 3 4" xfId="8692"/>
    <cellStyle name="Standard 257 2 5 3 2 3 4 2" xfId="21928"/>
    <cellStyle name="Standard 257 2 5 3 2 3 4 2 2" xfId="48400"/>
    <cellStyle name="Standard 257 2 5 3 2 3 4 3" xfId="35164"/>
    <cellStyle name="Standard 257 2 5 3 2 3 5" xfId="15311"/>
    <cellStyle name="Standard 257 2 5 3 2 3 5 2" xfId="41783"/>
    <cellStyle name="Standard 257 2 5 3 2 3 6" xfId="27813"/>
    <cellStyle name="Standard 257 2 5 3 2 4" xfId="2075"/>
    <cellStyle name="Standard 257 2 5 3 2 4 2" xfId="3546"/>
    <cellStyle name="Standard 257 2 5 3 2 4 2 2" xfId="12368"/>
    <cellStyle name="Standard 257 2 5 3 2 4 2 2 2" xfId="25604"/>
    <cellStyle name="Standard 257 2 5 3 2 4 2 2 2 2" xfId="52076"/>
    <cellStyle name="Standard 257 2 5 3 2 4 2 2 3" xfId="38840"/>
    <cellStyle name="Standard 257 2 5 3 2 4 2 3" xfId="18987"/>
    <cellStyle name="Standard 257 2 5 3 2 4 2 3 2" xfId="45459"/>
    <cellStyle name="Standard 257 2 5 3 2 4 2 4" xfId="30018"/>
    <cellStyle name="Standard 257 2 5 3 2 4 3" xfId="6488"/>
    <cellStyle name="Standard 257 2 5 3 2 4 3 2" xfId="10898"/>
    <cellStyle name="Standard 257 2 5 3 2 4 3 2 2" xfId="24134"/>
    <cellStyle name="Standard 257 2 5 3 2 4 3 2 2 2" xfId="50606"/>
    <cellStyle name="Standard 257 2 5 3 2 4 3 2 3" xfId="37370"/>
    <cellStyle name="Standard 257 2 5 3 2 4 3 3" xfId="17517"/>
    <cellStyle name="Standard 257 2 5 3 2 4 3 3 2" xfId="43989"/>
    <cellStyle name="Standard 257 2 5 3 2 4 3 4" xfId="32960"/>
    <cellStyle name="Standard 257 2 5 3 2 4 4" xfId="7956"/>
    <cellStyle name="Standard 257 2 5 3 2 4 4 2" xfId="21192"/>
    <cellStyle name="Standard 257 2 5 3 2 4 4 2 2" xfId="47664"/>
    <cellStyle name="Standard 257 2 5 3 2 4 4 3" xfId="34428"/>
    <cellStyle name="Standard 257 2 5 3 2 4 5" xfId="14575"/>
    <cellStyle name="Standard 257 2 5 3 2 4 5 2" xfId="41047"/>
    <cellStyle name="Standard 257 2 5 3 2 4 6" xfId="28548"/>
    <cellStyle name="Standard 257 2 5 3 2 5" xfId="2812"/>
    <cellStyle name="Standard 257 2 5 3 2 5 2" xfId="11634"/>
    <cellStyle name="Standard 257 2 5 3 2 5 2 2" xfId="24870"/>
    <cellStyle name="Standard 257 2 5 3 2 5 2 2 2" xfId="51342"/>
    <cellStyle name="Standard 257 2 5 3 2 5 2 3" xfId="38106"/>
    <cellStyle name="Standard 257 2 5 3 2 5 3" xfId="18253"/>
    <cellStyle name="Standard 257 2 5 3 2 5 3 2" xfId="44725"/>
    <cellStyle name="Standard 257 2 5 3 2 5 4" xfId="29284"/>
    <cellStyle name="Standard 257 2 5 3 2 6" xfId="5017"/>
    <cellStyle name="Standard 257 2 5 3 2 6 2" xfId="9427"/>
    <cellStyle name="Standard 257 2 5 3 2 6 2 2" xfId="22663"/>
    <cellStyle name="Standard 257 2 5 3 2 6 2 2 2" xfId="49135"/>
    <cellStyle name="Standard 257 2 5 3 2 6 2 3" xfId="35899"/>
    <cellStyle name="Standard 257 2 5 3 2 6 3" xfId="16046"/>
    <cellStyle name="Standard 257 2 5 3 2 6 3 2" xfId="42518"/>
    <cellStyle name="Standard 257 2 5 3 2 6 4" xfId="31489"/>
    <cellStyle name="Standard 257 2 5 3 2 7" xfId="7222"/>
    <cellStyle name="Standard 257 2 5 3 2 7 2" xfId="20458"/>
    <cellStyle name="Standard 257 2 5 3 2 7 2 2" xfId="46930"/>
    <cellStyle name="Standard 257 2 5 3 2 7 3" xfId="33694"/>
    <cellStyle name="Standard 257 2 5 3 2 8" xfId="13841"/>
    <cellStyle name="Standard 257 2 5 3 2 8 2" xfId="40313"/>
    <cellStyle name="Standard 257 2 5 3 2 9" xfId="27077"/>
    <cellStyle name="Standard 257 2 5 3 3" xfId="784"/>
    <cellStyle name="Standard 257 2 5 3 3 2" xfId="1534"/>
    <cellStyle name="Standard 257 2 5 3 3 2 2" xfId="4477"/>
    <cellStyle name="Standard 257 2 5 3 3 2 2 2" xfId="13299"/>
    <cellStyle name="Standard 257 2 5 3 3 2 2 2 2" xfId="26535"/>
    <cellStyle name="Standard 257 2 5 3 3 2 2 2 2 2" xfId="53007"/>
    <cellStyle name="Standard 257 2 5 3 3 2 2 2 3" xfId="39771"/>
    <cellStyle name="Standard 257 2 5 3 3 2 2 3" xfId="19918"/>
    <cellStyle name="Standard 257 2 5 3 3 2 2 3 2" xfId="46390"/>
    <cellStyle name="Standard 257 2 5 3 3 2 2 4" xfId="30949"/>
    <cellStyle name="Standard 257 2 5 3 3 2 3" xfId="5948"/>
    <cellStyle name="Standard 257 2 5 3 3 2 3 2" xfId="10358"/>
    <cellStyle name="Standard 257 2 5 3 3 2 3 2 2" xfId="23594"/>
    <cellStyle name="Standard 257 2 5 3 3 2 3 2 2 2" xfId="50066"/>
    <cellStyle name="Standard 257 2 5 3 3 2 3 2 3" xfId="36830"/>
    <cellStyle name="Standard 257 2 5 3 3 2 3 3" xfId="16977"/>
    <cellStyle name="Standard 257 2 5 3 3 2 3 3 2" xfId="43449"/>
    <cellStyle name="Standard 257 2 5 3 3 2 3 4" xfId="32420"/>
    <cellStyle name="Standard 257 2 5 3 3 2 4" xfId="8887"/>
    <cellStyle name="Standard 257 2 5 3 3 2 4 2" xfId="22123"/>
    <cellStyle name="Standard 257 2 5 3 3 2 4 2 2" xfId="48595"/>
    <cellStyle name="Standard 257 2 5 3 3 2 4 3" xfId="35359"/>
    <cellStyle name="Standard 257 2 5 3 3 2 5" xfId="15506"/>
    <cellStyle name="Standard 257 2 5 3 3 2 5 2" xfId="41978"/>
    <cellStyle name="Standard 257 2 5 3 3 2 6" xfId="28008"/>
    <cellStyle name="Standard 257 2 5 3 3 3" xfId="2270"/>
    <cellStyle name="Standard 257 2 5 3 3 3 2" xfId="3741"/>
    <cellStyle name="Standard 257 2 5 3 3 3 2 2" xfId="12563"/>
    <cellStyle name="Standard 257 2 5 3 3 3 2 2 2" xfId="25799"/>
    <cellStyle name="Standard 257 2 5 3 3 3 2 2 2 2" xfId="52271"/>
    <cellStyle name="Standard 257 2 5 3 3 3 2 2 3" xfId="39035"/>
    <cellStyle name="Standard 257 2 5 3 3 3 2 3" xfId="19182"/>
    <cellStyle name="Standard 257 2 5 3 3 3 2 3 2" xfId="45654"/>
    <cellStyle name="Standard 257 2 5 3 3 3 2 4" xfId="30213"/>
    <cellStyle name="Standard 257 2 5 3 3 3 3" xfId="6683"/>
    <cellStyle name="Standard 257 2 5 3 3 3 3 2" xfId="11093"/>
    <cellStyle name="Standard 257 2 5 3 3 3 3 2 2" xfId="24329"/>
    <cellStyle name="Standard 257 2 5 3 3 3 3 2 2 2" xfId="50801"/>
    <cellStyle name="Standard 257 2 5 3 3 3 3 2 3" xfId="37565"/>
    <cellStyle name="Standard 257 2 5 3 3 3 3 3" xfId="17712"/>
    <cellStyle name="Standard 257 2 5 3 3 3 3 3 2" xfId="44184"/>
    <cellStyle name="Standard 257 2 5 3 3 3 3 4" xfId="33155"/>
    <cellStyle name="Standard 257 2 5 3 3 3 4" xfId="8151"/>
    <cellStyle name="Standard 257 2 5 3 3 3 4 2" xfId="21387"/>
    <cellStyle name="Standard 257 2 5 3 3 3 4 2 2" xfId="47859"/>
    <cellStyle name="Standard 257 2 5 3 3 3 4 3" xfId="34623"/>
    <cellStyle name="Standard 257 2 5 3 3 3 5" xfId="14770"/>
    <cellStyle name="Standard 257 2 5 3 3 3 5 2" xfId="41242"/>
    <cellStyle name="Standard 257 2 5 3 3 3 6" xfId="28743"/>
    <cellStyle name="Standard 257 2 5 3 3 4" xfId="3007"/>
    <cellStyle name="Standard 257 2 5 3 3 4 2" xfId="11829"/>
    <cellStyle name="Standard 257 2 5 3 3 4 2 2" xfId="25065"/>
    <cellStyle name="Standard 257 2 5 3 3 4 2 2 2" xfId="51537"/>
    <cellStyle name="Standard 257 2 5 3 3 4 2 3" xfId="38301"/>
    <cellStyle name="Standard 257 2 5 3 3 4 3" xfId="18448"/>
    <cellStyle name="Standard 257 2 5 3 3 4 3 2" xfId="44920"/>
    <cellStyle name="Standard 257 2 5 3 3 4 4" xfId="29479"/>
    <cellStyle name="Standard 257 2 5 3 3 5" xfId="5212"/>
    <cellStyle name="Standard 257 2 5 3 3 5 2" xfId="9622"/>
    <cellStyle name="Standard 257 2 5 3 3 5 2 2" xfId="22858"/>
    <cellStyle name="Standard 257 2 5 3 3 5 2 2 2" xfId="49330"/>
    <cellStyle name="Standard 257 2 5 3 3 5 2 3" xfId="36094"/>
    <cellStyle name="Standard 257 2 5 3 3 5 3" xfId="16241"/>
    <cellStyle name="Standard 257 2 5 3 3 5 3 2" xfId="42713"/>
    <cellStyle name="Standard 257 2 5 3 3 5 4" xfId="31684"/>
    <cellStyle name="Standard 257 2 5 3 3 6" xfId="7417"/>
    <cellStyle name="Standard 257 2 5 3 3 6 2" xfId="20653"/>
    <cellStyle name="Standard 257 2 5 3 3 6 2 2" xfId="47125"/>
    <cellStyle name="Standard 257 2 5 3 3 6 3" xfId="33889"/>
    <cellStyle name="Standard 257 2 5 3 3 7" xfId="14036"/>
    <cellStyle name="Standard 257 2 5 3 3 7 2" xfId="40508"/>
    <cellStyle name="Standard 257 2 5 3 3 8" xfId="27272"/>
    <cellStyle name="Standard 257 2 5 3 4" xfId="1168"/>
    <cellStyle name="Standard 257 2 5 3 4 2" xfId="4111"/>
    <cellStyle name="Standard 257 2 5 3 4 2 2" xfId="12933"/>
    <cellStyle name="Standard 257 2 5 3 4 2 2 2" xfId="26169"/>
    <cellStyle name="Standard 257 2 5 3 4 2 2 2 2" xfId="52641"/>
    <cellStyle name="Standard 257 2 5 3 4 2 2 3" xfId="39405"/>
    <cellStyle name="Standard 257 2 5 3 4 2 3" xfId="19552"/>
    <cellStyle name="Standard 257 2 5 3 4 2 3 2" xfId="46024"/>
    <cellStyle name="Standard 257 2 5 3 4 2 4" xfId="30583"/>
    <cellStyle name="Standard 257 2 5 3 4 3" xfId="5582"/>
    <cellStyle name="Standard 257 2 5 3 4 3 2" xfId="9992"/>
    <cellStyle name="Standard 257 2 5 3 4 3 2 2" xfId="23228"/>
    <cellStyle name="Standard 257 2 5 3 4 3 2 2 2" xfId="49700"/>
    <cellStyle name="Standard 257 2 5 3 4 3 2 3" xfId="36464"/>
    <cellStyle name="Standard 257 2 5 3 4 3 3" xfId="16611"/>
    <cellStyle name="Standard 257 2 5 3 4 3 3 2" xfId="43083"/>
    <cellStyle name="Standard 257 2 5 3 4 3 4" xfId="32054"/>
    <cellStyle name="Standard 257 2 5 3 4 4" xfId="8521"/>
    <cellStyle name="Standard 257 2 5 3 4 4 2" xfId="21757"/>
    <cellStyle name="Standard 257 2 5 3 4 4 2 2" xfId="48229"/>
    <cellStyle name="Standard 257 2 5 3 4 4 3" xfId="34993"/>
    <cellStyle name="Standard 257 2 5 3 4 5" xfId="15140"/>
    <cellStyle name="Standard 257 2 5 3 4 5 2" xfId="41612"/>
    <cellStyle name="Standard 257 2 5 3 4 6" xfId="27642"/>
    <cellStyle name="Standard 257 2 5 3 5" xfId="1904"/>
    <cellStyle name="Standard 257 2 5 3 5 2" xfId="3375"/>
    <cellStyle name="Standard 257 2 5 3 5 2 2" xfId="12197"/>
    <cellStyle name="Standard 257 2 5 3 5 2 2 2" xfId="25433"/>
    <cellStyle name="Standard 257 2 5 3 5 2 2 2 2" xfId="51905"/>
    <cellStyle name="Standard 257 2 5 3 5 2 2 3" xfId="38669"/>
    <cellStyle name="Standard 257 2 5 3 5 2 3" xfId="18816"/>
    <cellStyle name="Standard 257 2 5 3 5 2 3 2" xfId="45288"/>
    <cellStyle name="Standard 257 2 5 3 5 2 4" xfId="29847"/>
    <cellStyle name="Standard 257 2 5 3 5 3" xfId="6317"/>
    <cellStyle name="Standard 257 2 5 3 5 3 2" xfId="10727"/>
    <cellStyle name="Standard 257 2 5 3 5 3 2 2" xfId="23963"/>
    <cellStyle name="Standard 257 2 5 3 5 3 2 2 2" xfId="50435"/>
    <cellStyle name="Standard 257 2 5 3 5 3 2 3" xfId="37199"/>
    <cellStyle name="Standard 257 2 5 3 5 3 3" xfId="17346"/>
    <cellStyle name="Standard 257 2 5 3 5 3 3 2" xfId="43818"/>
    <cellStyle name="Standard 257 2 5 3 5 3 4" xfId="32789"/>
    <cellStyle name="Standard 257 2 5 3 5 4" xfId="7785"/>
    <cellStyle name="Standard 257 2 5 3 5 4 2" xfId="21021"/>
    <cellStyle name="Standard 257 2 5 3 5 4 2 2" xfId="47493"/>
    <cellStyle name="Standard 257 2 5 3 5 4 3" xfId="34257"/>
    <cellStyle name="Standard 257 2 5 3 5 5" xfId="14404"/>
    <cellStyle name="Standard 257 2 5 3 5 5 2" xfId="40876"/>
    <cellStyle name="Standard 257 2 5 3 5 6" xfId="28377"/>
    <cellStyle name="Standard 257 2 5 3 6" xfId="2641"/>
    <cellStyle name="Standard 257 2 5 3 6 2" xfId="11463"/>
    <cellStyle name="Standard 257 2 5 3 6 2 2" xfId="24699"/>
    <cellStyle name="Standard 257 2 5 3 6 2 2 2" xfId="51171"/>
    <cellStyle name="Standard 257 2 5 3 6 2 3" xfId="37935"/>
    <cellStyle name="Standard 257 2 5 3 6 3" xfId="18082"/>
    <cellStyle name="Standard 257 2 5 3 6 3 2" xfId="44554"/>
    <cellStyle name="Standard 257 2 5 3 6 4" xfId="29113"/>
    <cellStyle name="Standard 257 2 5 3 7" xfId="4846"/>
    <cellStyle name="Standard 257 2 5 3 7 2" xfId="9256"/>
    <cellStyle name="Standard 257 2 5 3 7 2 2" xfId="22492"/>
    <cellStyle name="Standard 257 2 5 3 7 2 2 2" xfId="48964"/>
    <cellStyle name="Standard 257 2 5 3 7 2 3" xfId="35728"/>
    <cellStyle name="Standard 257 2 5 3 7 3" xfId="15875"/>
    <cellStyle name="Standard 257 2 5 3 7 3 2" xfId="42347"/>
    <cellStyle name="Standard 257 2 5 3 7 4" xfId="31318"/>
    <cellStyle name="Standard 257 2 5 3 8" xfId="7051"/>
    <cellStyle name="Standard 257 2 5 3 8 2" xfId="20287"/>
    <cellStyle name="Standard 257 2 5 3 8 2 2" xfId="46759"/>
    <cellStyle name="Standard 257 2 5 3 8 3" xfId="33523"/>
    <cellStyle name="Standard 257 2 5 3 9" xfId="13670"/>
    <cellStyle name="Standard 257 2 5 3 9 2" xfId="40142"/>
    <cellStyle name="Standard 257 2 5 4" xfId="484"/>
    <cellStyle name="Standard 257 2 5 4 2" xfId="874"/>
    <cellStyle name="Standard 257 2 5 4 2 2" xfId="1623"/>
    <cellStyle name="Standard 257 2 5 4 2 2 2" xfId="4566"/>
    <cellStyle name="Standard 257 2 5 4 2 2 2 2" xfId="13388"/>
    <cellStyle name="Standard 257 2 5 4 2 2 2 2 2" xfId="26624"/>
    <cellStyle name="Standard 257 2 5 4 2 2 2 2 2 2" xfId="53096"/>
    <cellStyle name="Standard 257 2 5 4 2 2 2 2 3" xfId="39860"/>
    <cellStyle name="Standard 257 2 5 4 2 2 2 3" xfId="20007"/>
    <cellStyle name="Standard 257 2 5 4 2 2 2 3 2" xfId="46479"/>
    <cellStyle name="Standard 257 2 5 4 2 2 2 4" xfId="31038"/>
    <cellStyle name="Standard 257 2 5 4 2 2 3" xfId="6037"/>
    <cellStyle name="Standard 257 2 5 4 2 2 3 2" xfId="10447"/>
    <cellStyle name="Standard 257 2 5 4 2 2 3 2 2" xfId="23683"/>
    <cellStyle name="Standard 257 2 5 4 2 2 3 2 2 2" xfId="50155"/>
    <cellStyle name="Standard 257 2 5 4 2 2 3 2 3" xfId="36919"/>
    <cellStyle name="Standard 257 2 5 4 2 2 3 3" xfId="17066"/>
    <cellStyle name="Standard 257 2 5 4 2 2 3 3 2" xfId="43538"/>
    <cellStyle name="Standard 257 2 5 4 2 2 3 4" xfId="32509"/>
    <cellStyle name="Standard 257 2 5 4 2 2 4" xfId="8976"/>
    <cellStyle name="Standard 257 2 5 4 2 2 4 2" xfId="22212"/>
    <cellStyle name="Standard 257 2 5 4 2 2 4 2 2" xfId="48684"/>
    <cellStyle name="Standard 257 2 5 4 2 2 4 3" xfId="35448"/>
    <cellStyle name="Standard 257 2 5 4 2 2 5" xfId="15595"/>
    <cellStyle name="Standard 257 2 5 4 2 2 5 2" xfId="42067"/>
    <cellStyle name="Standard 257 2 5 4 2 2 6" xfId="28097"/>
    <cellStyle name="Standard 257 2 5 4 2 3" xfId="2359"/>
    <cellStyle name="Standard 257 2 5 4 2 3 2" xfId="3830"/>
    <cellStyle name="Standard 257 2 5 4 2 3 2 2" xfId="12652"/>
    <cellStyle name="Standard 257 2 5 4 2 3 2 2 2" xfId="25888"/>
    <cellStyle name="Standard 257 2 5 4 2 3 2 2 2 2" xfId="52360"/>
    <cellStyle name="Standard 257 2 5 4 2 3 2 2 3" xfId="39124"/>
    <cellStyle name="Standard 257 2 5 4 2 3 2 3" xfId="19271"/>
    <cellStyle name="Standard 257 2 5 4 2 3 2 3 2" xfId="45743"/>
    <cellStyle name="Standard 257 2 5 4 2 3 2 4" xfId="30302"/>
    <cellStyle name="Standard 257 2 5 4 2 3 3" xfId="6772"/>
    <cellStyle name="Standard 257 2 5 4 2 3 3 2" xfId="11182"/>
    <cellStyle name="Standard 257 2 5 4 2 3 3 2 2" xfId="24418"/>
    <cellStyle name="Standard 257 2 5 4 2 3 3 2 2 2" xfId="50890"/>
    <cellStyle name="Standard 257 2 5 4 2 3 3 2 3" xfId="37654"/>
    <cellStyle name="Standard 257 2 5 4 2 3 3 3" xfId="17801"/>
    <cellStyle name="Standard 257 2 5 4 2 3 3 3 2" xfId="44273"/>
    <cellStyle name="Standard 257 2 5 4 2 3 3 4" xfId="33244"/>
    <cellStyle name="Standard 257 2 5 4 2 3 4" xfId="8240"/>
    <cellStyle name="Standard 257 2 5 4 2 3 4 2" xfId="21476"/>
    <cellStyle name="Standard 257 2 5 4 2 3 4 2 2" xfId="47948"/>
    <cellStyle name="Standard 257 2 5 4 2 3 4 3" xfId="34712"/>
    <cellStyle name="Standard 257 2 5 4 2 3 5" xfId="14859"/>
    <cellStyle name="Standard 257 2 5 4 2 3 5 2" xfId="41331"/>
    <cellStyle name="Standard 257 2 5 4 2 3 6" xfId="28832"/>
    <cellStyle name="Standard 257 2 5 4 2 4" xfId="3096"/>
    <cellStyle name="Standard 257 2 5 4 2 4 2" xfId="11918"/>
    <cellStyle name="Standard 257 2 5 4 2 4 2 2" xfId="25154"/>
    <cellStyle name="Standard 257 2 5 4 2 4 2 2 2" xfId="51626"/>
    <cellStyle name="Standard 257 2 5 4 2 4 2 3" xfId="38390"/>
    <cellStyle name="Standard 257 2 5 4 2 4 3" xfId="18537"/>
    <cellStyle name="Standard 257 2 5 4 2 4 3 2" xfId="45009"/>
    <cellStyle name="Standard 257 2 5 4 2 4 4" xfId="29568"/>
    <cellStyle name="Standard 257 2 5 4 2 5" xfId="5301"/>
    <cellStyle name="Standard 257 2 5 4 2 5 2" xfId="9711"/>
    <cellStyle name="Standard 257 2 5 4 2 5 2 2" xfId="22947"/>
    <cellStyle name="Standard 257 2 5 4 2 5 2 2 2" xfId="49419"/>
    <cellStyle name="Standard 257 2 5 4 2 5 2 3" xfId="36183"/>
    <cellStyle name="Standard 257 2 5 4 2 5 3" xfId="16330"/>
    <cellStyle name="Standard 257 2 5 4 2 5 3 2" xfId="42802"/>
    <cellStyle name="Standard 257 2 5 4 2 5 4" xfId="31773"/>
    <cellStyle name="Standard 257 2 5 4 2 6" xfId="7506"/>
    <cellStyle name="Standard 257 2 5 4 2 6 2" xfId="20742"/>
    <cellStyle name="Standard 257 2 5 4 2 6 2 2" xfId="47214"/>
    <cellStyle name="Standard 257 2 5 4 2 6 3" xfId="33978"/>
    <cellStyle name="Standard 257 2 5 4 2 7" xfId="14125"/>
    <cellStyle name="Standard 257 2 5 4 2 7 2" xfId="40597"/>
    <cellStyle name="Standard 257 2 5 4 2 8" xfId="27361"/>
    <cellStyle name="Standard 257 2 5 4 3" xfId="1257"/>
    <cellStyle name="Standard 257 2 5 4 3 2" xfId="4200"/>
    <cellStyle name="Standard 257 2 5 4 3 2 2" xfId="13022"/>
    <cellStyle name="Standard 257 2 5 4 3 2 2 2" xfId="26258"/>
    <cellStyle name="Standard 257 2 5 4 3 2 2 2 2" xfId="52730"/>
    <cellStyle name="Standard 257 2 5 4 3 2 2 3" xfId="39494"/>
    <cellStyle name="Standard 257 2 5 4 3 2 3" xfId="19641"/>
    <cellStyle name="Standard 257 2 5 4 3 2 3 2" xfId="46113"/>
    <cellStyle name="Standard 257 2 5 4 3 2 4" xfId="30672"/>
    <cellStyle name="Standard 257 2 5 4 3 3" xfId="5671"/>
    <cellStyle name="Standard 257 2 5 4 3 3 2" xfId="10081"/>
    <cellStyle name="Standard 257 2 5 4 3 3 2 2" xfId="23317"/>
    <cellStyle name="Standard 257 2 5 4 3 3 2 2 2" xfId="49789"/>
    <cellStyle name="Standard 257 2 5 4 3 3 2 3" xfId="36553"/>
    <cellStyle name="Standard 257 2 5 4 3 3 3" xfId="16700"/>
    <cellStyle name="Standard 257 2 5 4 3 3 3 2" xfId="43172"/>
    <cellStyle name="Standard 257 2 5 4 3 3 4" xfId="32143"/>
    <cellStyle name="Standard 257 2 5 4 3 4" xfId="8610"/>
    <cellStyle name="Standard 257 2 5 4 3 4 2" xfId="21846"/>
    <cellStyle name="Standard 257 2 5 4 3 4 2 2" xfId="48318"/>
    <cellStyle name="Standard 257 2 5 4 3 4 3" xfId="35082"/>
    <cellStyle name="Standard 257 2 5 4 3 5" xfId="15229"/>
    <cellStyle name="Standard 257 2 5 4 3 5 2" xfId="41701"/>
    <cellStyle name="Standard 257 2 5 4 3 6" xfId="27731"/>
    <cellStyle name="Standard 257 2 5 4 4" xfId="1993"/>
    <cellStyle name="Standard 257 2 5 4 4 2" xfId="3464"/>
    <cellStyle name="Standard 257 2 5 4 4 2 2" xfId="12286"/>
    <cellStyle name="Standard 257 2 5 4 4 2 2 2" xfId="25522"/>
    <cellStyle name="Standard 257 2 5 4 4 2 2 2 2" xfId="51994"/>
    <cellStyle name="Standard 257 2 5 4 4 2 2 3" xfId="38758"/>
    <cellStyle name="Standard 257 2 5 4 4 2 3" xfId="18905"/>
    <cellStyle name="Standard 257 2 5 4 4 2 3 2" xfId="45377"/>
    <cellStyle name="Standard 257 2 5 4 4 2 4" xfId="29936"/>
    <cellStyle name="Standard 257 2 5 4 4 3" xfId="6406"/>
    <cellStyle name="Standard 257 2 5 4 4 3 2" xfId="10816"/>
    <cellStyle name="Standard 257 2 5 4 4 3 2 2" xfId="24052"/>
    <cellStyle name="Standard 257 2 5 4 4 3 2 2 2" xfId="50524"/>
    <cellStyle name="Standard 257 2 5 4 4 3 2 3" xfId="37288"/>
    <cellStyle name="Standard 257 2 5 4 4 3 3" xfId="17435"/>
    <cellStyle name="Standard 257 2 5 4 4 3 3 2" xfId="43907"/>
    <cellStyle name="Standard 257 2 5 4 4 3 4" xfId="32878"/>
    <cellStyle name="Standard 257 2 5 4 4 4" xfId="7874"/>
    <cellStyle name="Standard 257 2 5 4 4 4 2" xfId="21110"/>
    <cellStyle name="Standard 257 2 5 4 4 4 2 2" xfId="47582"/>
    <cellStyle name="Standard 257 2 5 4 4 4 3" xfId="34346"/>
    <cellStyle name="Standard 257 2 5 4 4 5" xfId="14493"/>
    <cellStyle name="Standard 257 2 5 4 4 5 2" xfId="40965"/>
    <cellStyle name="Standard 257 2 5 4 4 6" xfId="28466"/>
    <cellStyle name="Standard 257 2 5 4 5" xfId="2730"/>
    <cellStyle name="Standard 257 2 5 4 5 2" xfId="11552"/>
    <cellStyle name="Standard 257 2 5 4 5 2 2" xfId="24788"/>
    <cellStyle name="Standard 257 2 5 4 5 2 2 2" xfId="51260"/>
    <cellStyle name="Standard 257 2 5 4 5 2 3" xfId="38024"/>
    <cellStyle name="Standard 257 2 5 4 5 3" xfId="18171"/>
    <cellStyle name="Standard 257 2 5 4 5 3 2" xfId="44643"/>
    <cellStyle name="Standard 257 2 5 4 5 4" xfId="29202"/>
    <cellStyle name="Standard 257 2 5 4 6" xfId="4935"/>
    <cellStyle name="Standard 257 2 5 4 6 2" xfId="9345"/>
    <cellStyle name="Standard 257 2 5 4 6 2 2" xfId="22581"/>
    <cellStyle name="Standard 257 2 5 4 6 2 2 2" xfId="49053"/>
    <cellStyle name="Standard 257 2 5 4 6 2 3" xfId="35817"/>
    <cellStyle name="Standard 257 2 5 4 6 3" xfId="15964"/>
    <cellStyle name="Standard 257 2 5 4 6 3 2" xfId="42436"/>
    <cellStyle name="Standard 257 2 5 4 6 4" xfId="31407"/>
    <cellStyle name="Standard 257 2 5 4 7" xfId="7140"/>
    <cellStyle name="Standard 257 2 5 4 7 2" xfId="20376"/>
    <cellStyle name="Standard 257 2 5 4 7 2 2" xfId="46848"/>
    <cellStyle name="Standard 257 2 5 4 7 3" xfId="33612"/>
    <cellStyle name="Standard 257 2 5 4 8" xfId="13759"/>
    <cellStyle name="Standard 257 2 5 4 8 2" xfId="40231"/>
    <cellStyle name="Standard 257 2 5 4 9" xfId="26995"/>
    <cellStyle name="Standard 257 2 5 5" xfId="634"/>
    <cellStyle name="Standard 257 2 5 5 2" xfId="1023"/>
    <cellStyle name="Standard 257 2 5 5 2 2" xfId="1772"/>
    <cellStyle name="Standard 257 2 5 5 2 2 2" xfId="4715"/>
    <cellStyle name="Standard 257 2 5 5 2 2 2 2" xfId="13537"/>
    <cellStyle name="Standard 257 2 5 5 2 2 2 2 2" xfId="26773"/>
    <cellStyle name="Standard 257 2 5 5 2 2 2 2 2 2" xfId="53245"/>
    <cellStyle name="Standard 257 2 5 5 2 2 2 2 3" xfId="40009"/>
    <cellStyle name="Standard 257 2 5 5 2 2 2 3" xfId="20156"/>
    <cellStyle name="Standard 257 2 5 5 2 2 2 3 2" xfId="46628"/>
    <cellStyle name="Standard 257 2 5 5 2 2 2 4" xfId="31187"/>
    <cellStyle name="Standard 257 2 5 5 2 2 3" xfId="6186"/>
    <cellStyle name="Standard 257 2 5 5 2 2 3 2" xfId="10596"/>
    <cellStyle name="Standard 257 2 5 5 2 2 3 2 2" xfId="23832"/>
    <cellStyle name="Standard 257 2 5 5 2 2 3 2 2 2" xfId="50304"/>
    <cellStyle name="Standard 257 2 5 5 2 2 3 2 3" xfId="37068"/>
    <cellStyle name="Standard 257 2 5 5 2 2 3 3" xfId="17215"/>
    <cellStyle name="Standard 257 2 5 5 2 2 3 3 2" xfId="43687"/>
    <cellStyle name="Standard 257 2 5 5 2 2 3 4" xfId="32658"/>
    <cellStyle name="Standard 257 2 5 5 2 2 4" xfId="9125"/>
    <cellStyle name="Standard 257 2 5 5 2 2 4 2" xfId="22361"/>
    <cellStyle name="Standard 257 2 5 5 2 2 4 2 2" xfId="48833"/>
    <cellStyle name="Standard 257 2 5 5 2 2 4 3" xfId="35597"/>
    <cellStyle name="Standard 257 2 5 5 2 2 5" xfId="15744"/>
    <cellStyle name="Standard 257 2 5 5 2 2 5 2" xfId="42216"/>
    <cellStyle name="Standard 257 2 5 5 2 2 6" xfId="28246"/>
    <cellStyle name="Standard 257 2 5 5 2 3" xfId="2508"/>
    <cellStyle name="Standard 257 2 5 5 2 3 2" xfId="3979"/>
    <cellStyle name="Standard 257 2 5 5 2 3 2 2" xfId="12801"/>
    <cellStyle name="Standard 257 2 5 5 2 3 2 2 2" xfId="26037"/>
    <cellStyle name="Standard 257 2 5 5 2 3 2 2 2 2" xfId="52509"/>
    <cellStyle name="Standard 257 2 5 5 2 3 2 2 3" xfId="39273"/>
    <cellStyle name="Standard 257 2 5 5 2 3 2 3" xfId="19420"/>
    <cellStyle name="Standard 257 2 5 5 2 3 2 3 2" xfId="45892"/>
    <cellStyle name="Standard 257 2 5 5 2 3 2 4" xfId="30451"/>
    <cellStyle name="Standard 257 2 5 5 2 3 3" xfId="6921"/>
    <cellStyle name="Standard 257 2 5 5 2 3 3 2" xfId="11331"/>
    <cellStyle name="Standard 257 2 5 5 2 3 3 2 2" xfId="24567"/>
    <cellStyle name="Standard 257 2 5 5 2 3 3 2 2 2" xfId="51039"/>
    <cellStyle name="Standard 257 2 5 5 2 3 3 2 3" xfId="37803"/>
    <cellStyle name="Standard 257 2 5 5 2 3 3 3" xfId="17950"/>
    <cellStyle name="Standard 257 2 5 5 2 3 3 3 2" xfId="44422"/>
    <cellStyle name="Standard 257 2 5 5 2 3 3 4" xfId="33393"/>
    <cellStyle name="Standard 257 2 5 5 2 3 4" xfId="8389"/>
    <cellStyle name="Standard 257 2 5 5 2 3 4 2" xfId="21625"/>
    <cellStyle name="Standard 257 2 5 5 2 3 4 2 2" xfId="48097"/>
    <cellStyle name="Standard 257 2 5 5 2 3 4 3" xfId="34861"/>
    <cellStyle name="Standard 257 2 5 5 2 3 5" xfId="15008"/>
    <cellStyle name="Standard 257 2 5 5 2 3 5 2" xfId="41480"/>
    <cellStyle name="Standard 257 2 5 5 2 3 6" xfId="28981"/>
    <cellStyle name="Standard 257 2 5 5 2 4" xfId="3245"/>
    <cellStyle name="Standard 257 2 5 5 2 4 2" xfId="12067"/>
    <cellStyle name="Standard 257 2 5 5 2 4 2 2" xfId="25303"/>
    <cellStyle name="Standard 257 2 5 5 2 4 2 2 2" xfId="51775"/>
    <cellStyle name="Standard 257 2 5 5 2 4 2 3" xfId="38539"/>
    <cellStyle name="Standard 257 2 5 5 2 4 3" xfId="18686"/>
    <cellStyle name="Standard 257 2 5 5 2 4 3 2" xfId="45158"/>
    <cellStyle name="Standard 257 2 5 5 2 4 4" xfId="29717"/>
    <cellStyle name="Standard 257 2 5 5 2 5" xfId="5450"/>
    <cellStyle name="Standard 257 2 5 5 2 5 2" xfId="9860"/>
    <cellStyle name="Standard 257 2 5 5 2 5 2 2" xfId="23096"/>
    <cellStyle name="Standard 257 2 5 5 2 5 2 2 2" xfId="49568"/>
    <cellStyle name="Standard 257 2 5 5 2 5 2 3" xfId="36332"/>
    <cellStyle name="Standard 257 2 5 5 2 5 3" xfId="16479"/>
    <cellStyle name="Standard 257 2 5 5 2 5 3 2" xfId="42951"/>
    <cellStyle name="Standard 257 2 5 5 2 5 4" xfId="31922"/>
    <cellStyle name="Standard 257 2 5 5 2 6" xfId="7655"/>
    <cellStyle name="Standard 257 2 5 5 2 6 2" xfId="20891"/>
    <cellStyle name="Standard 257 2 5 5 2 6 2 2" xfId="47363"/>
    <cellStyle name="Standard 257 2 5 5 2 6 3" xfId="34127"/>
    <cellStyle name="Standard 257 2 5 5 2 7" xfId="14274"/>
    <cellStyle name="Standard 257 2 5 5 2 7 2" xfId="40746"/>
    <cellStyle name="Standard 257 2 5 5 2 8" xfId="27510"/>
    <cellStyle name="Standard 257 2 5 5 3" xfId="1406"/>
    <cellStyle name="Standard 257 2 5 5 3 2" xfId="4349"/>
    <cellStyle name="Standard 257 2 5 5 3 2 2" xfId="13171"/>
    <cellStyle name="Standard 257 2 5 5 3 2 2 2" xfId="26407"/>
    <cellStyle name="Standard 257 2 5 5 3 2 2 2 2" xfId="52879"/>
    <cellStyle name="Standard 257 2 5 5 3 2 2 3" xfId="39643"/>
    <cellStyle name="Standard 257 2 5 5 3 2 3" xfId="19790"/>
    <cellStyle name="Standard 257 2 5 5 3 2 3 2" xfId="46262"/>
    <cellStyle name="Standard 257 2 5 5 3 2 4" xfId="30821"/>
    <cellStyle name="Standard 257 2 5 5 3 3" xfId="5820"/>
    <cellStyle name="Standard 257 2 5 5 3 3 2" xfId="10230"/>
    <cellStyle name="Standard 257 2 5 5 3 3 2 2" xfId="23466"/>
    <cellStyle name="Standard 257 2 5 5 3 3 2 2 2" xfId="49938"/>
    <cellStyle name="Standard 257 2 5 5 3 3 2 3" xfId="36702"/>
    <cellStyle name="Standard 257 2 5 5 3 3 3" xfId="16849"/>
    <cellStyle name="Standard 257 2 5 5 3 3 3 2" xfId="43321"/>
    <cellStyle name="Standard 257 2 5 5 3 3 4" xfId="32292"/>
    <cellStyle name="Standard 257 2 5 5 3 4" xfId="8759"/>
    <cellStyle name="Standard 257 2 5 5 3 4 2" xfId="21995"/>
    <cellStyle name="Standard 257 2 5 5 3 4 2 2" xfId="48467"/>
    <cellStyle name="Standard 257 2 5 5 3 4 3" xfId="35231"/>
    <cellStyle name="Standard 257 2 5 5 3 5" xfId="15378"/>
    <cellStyle name="Standard 257 2 5 5 3 5 2" xfId="41850"/>
    <cellStyle name="Standard 257 2 5 5 3 6" xfId="27880"/>
    <cellStyle name="Standard 257 2 5 5 4" xfId="2142"/>
    <cellStyle name="Standard 257 2 5 5 4 2" xfId="3613"/>
    <cellStyle name="Standard 257 2 5 5 4 2 2" xfId="12435"/>
    <cellStyle name="Standard 257 2 5 5 4 2 2 2" xfId="25671"/>
    <cellStyle name="Standard 257 2 5 5 4 2 2 2 2" xfId="52143"/>
    <cellStyle name="Standard 257 2 5 5 4 2 2 3" xfId="38907"/>
    <cellStyle name="Standard 257 2 5 5 4 2 3" xfId="19054"/>
    <cellStyle name="Standard 257 2 5 5 4 2 3 2" xfId="45526"/>
    <cellStyle name="Standard 257 2 5 5 4 2 4" xfId="30085"/>
    <cellStyle name="Standard 257 2 5 5 4 3" xfId="6555"/>
    <cellStyle name="Standard 257 2 5 5 4 3 2" xfId="10965"/>
    <cellStyle name="Standard 257 2 5 5 4 3 2 2" xfId="24201"/>
    <cellStyle name="Standard 257 2 5 5 4 3 2 2 2" xfId="50673"/>
    <cellStyle name="Standard 257 2 5 5 4 3 2 3" xfId="37437"/>
    <cellStyle name="Standard 257 2 5 5 4 3 3" xfId="17584"/>
    <cellStyle name="Standard 257 2 5 5 4 3 3 2" xfId="44056"/>
    <cellStyle name="Standard 257 2 5 5 4 3 4" xfId="33027"/>
    <cellStyle name="Standard 257 2 5 5 4 4" xfId="8023"/>
    <cellStyle name="Standard 257 2 5 5 4 4 2" xfId="21259"/>
    <cellStyle name="Standard 257 2 5 5 4 4 2 2" xfId="47731"/>
    <cellStyle name="Standard 257 2 5 5 4 4 3" xfId="34495"/>
    <cellStyle name="Standard 257 2 5 5 4 5" xfId="14642"/>
    <cellStyle name="Standard 257 2 5 5 4 5 2" xfId="41114"/>
    <cellStyle name="Standard 257 2 5 5 4 6" xfId="28615"/>
    <cellStyle name="Standard 257 2 5 5 5" xfId="2879"/>
    <cellStyle name="Standard 257 2 5 5 5 2" xfId="11701"/>
    <cellStyle name="Standard 257 2 5 5 5 2 2" xfId="24937"/>
    <cellStyle name="Standard 257 2 5 5 5 2 2 2" xfId="51409"/>
    <cellStyle name="Standard 257 2 5 5 5 2 3" xfId="38173"/>
    <cellStyle name="Standard 257 2 5 5 5 3" xfId="18320"/>
    <cellStyle name="Standard 257 2 5 5 5 3 2" xfId="44792"/>
    <cellStyle name="Standard 257 2 5 5 5 4" xfId="29351"/>
    <cellStyle name="Standard 257 2 5 5 6" xfId="5084"/>
    <cellStyle name="Standard 257 2 5 5 6 2" xfId="9494"/>
    <cellStyle name="Standard 257 2 5 5 6 2 2" xfId="22730"/>
    <cellStyle name="Standard 257 2 5 5 6 2 2 2" xfId="49202"/>
    <cellStyle name="Standard 257 2 5 5 6 2 3" xfId="35966"/>
    <cellStyle name="Standard 257 2 5 5 6 3" xfId="16113"/>
    <cellStyle name="Standard 257 2 5 5 6 3 2" xfId="42585"/>
    <cellStyle name="Standard 257 2 5 5 6 4" xfId="31556"/>
    <cellStyle name="Standard 257 2 5 5 7" xfId="7289"/>
    <cellStyle name="Standard 257 2 5 5 7 2" xfId="20525"/>
    <cellStyle name="Standard 257 2 5 5 7 2 2" xfId="46997"/>
    <cellStyle name="Standard 257 2 5 5 7 3" xfId="33761"/>
    <cellStyle name="Standard 257 2 5 5 8" xfId="13908"/>
    <cellStyle name="Standard 257 2 5 5 8 2" xfId="40380"/>
    <cellStyle name="Standard 257 2 5 5 9" xfId="27144"/>
    <cellStyle name="Standard 257 2 5 6" xfId="703"/>
    <cellStyle name="Standard 257 2 5 6 2" xfId="1453"/>
    <cellStyle name="Standard 257 2 5 6 2 2" xfId="4396"/>
    <cellStyle name="Standard 257 2 5 6 2 2 2" xfId="13218"/>
    <cellStyle name="Standard 257 2 5 6 2 2 2 2" xfId="26454"/>
    <cellStyle name="Standard 257 2 5 6 2 2 2 2 2" xfId="52926"/>
    <cellStyle name="Standard 257 2 5 6 2 2 2 3" xfId="39690"/>
    <cellStyle name="Standard 257 2 5 6 2 2 3" xfId="19837"/>
    <cellStyle name="Standard 257 2 5 6 2 2 3 2" xfId="46309"/>
    <cellStyle name="Standard 257 2 5 6 2 2 4" xfId="30868"/>
    <cellStyle name="Standard 257 2 5 6 2 3" xfId="5867"/>
    <cellStyle name="Standard 257 2 5 6 2 3 2" xfId="10277"/>
    <cellStyle name="Standard 257 2 5 6 2 3 2 2" xfId="23513"/>
    <cellStyle name="Standard 257 2 5 6 2 3 2 2 2" xfId="49985"/>
    <cellStyle name="Standard 257 2 5 6 2 3 2 3" xfId="36749"/>
    <cellStyle name="Standard 257 2 5 6 2 3 3" xfId="16896"/>
    <cellStyle name="Standard 257 2 5 6 2 3 3 2" xfId="43368"/>
    <cellStyle name="Standard 257 2 5 6 2 3 4" xfId="32339"/>
    <cellStyle name="Standard 257 2 5 6 2 4" xfId="8806"/>
    <cellStyle name="Standard 257 2 5 6 2 4 2" xfId="22042"/>
    <cellStyle name="Standard 257 2 5 6 2 4 2 2" xfId="48514"/>
    <cellStyle name="Standard 257 2 5 6 2 4 3" xfId="35278"/>
    <cellStyle name="Standard 257 2 5 6 2 5" xfId="15425"/>
    <cellStyle name="Standard 257 2 5 6 2 5 2" xfId="41897"/>
    <cellStyle name="Standard 257 2 5 6 2 6" xfId="27927"/>
    <cellStyle name="Standard 257 2 5 6 3" xfId="2189"/>
    <cellStyle name="Standard 257 2 5 6 3 2" xfId="3660"/>
    <cellStyle name="Standard 257 2 5 6 3 2 2" xfId="12482"/>
    <cellStyle name="Standard 257 2 5 6 3 2 2 2" xfId="25718"/>
    <cellStyle name="Standard 257 2 5 6 3 2 2 2 2" xfId="52190"/>
    <cellStyle name="Standard 257 2 5 6 3 2 2 3" xfId="38954"/>
    <cellStyle name="Standard 257 2 5 6 3 2 3" xfId="19101"/>
    <cellStyle name="Standard 257 2 5 6 3 2 3 2" xfId="45573"/>
    <cellStyle name="Standard 257 2 5 6 3 2 4" xfId="30132"/>
    <cellStyle name="Standard 257 2 5 6 3 3" xfId="6602"/>
    <cellStyle name="Standard 257 2 5 6 3 3 2" xfId="11012"/>
    <cellStyle name="Standard 257 2 5 6 3 3 2 2" xfId="24248"/>
    <cellStyle name="Standard 257 2 5 6 3 3 2 2 2" xfId="50720"/>
    <cellStyle name="Standard 257 2 5 6 3 3 2 3" xfId="37484"/>
    <cellStyle name="Standard 257 2 5 6 3 3 3" xfId="17631"/>
    <cellStyle name="Standard 257 2 5 6 3 3 3 2" xfId="44103"/>
    <cellStyle name="Standard 257 2 5 6 3 3 4" xfId="33074"/>
    <cellStyle name="Standard 257 2 5 6 3 4" xfId="8070"/>
    <cellStyle name="Standard 257 2 5 6 3 4 2" xfId="21306"/>
    <cellStyle name="Standard 257 2 5 6 3 4 2 2" xfId="47778"/>
    <cellStyle name="Standard 257 2 5 6 3 4 3" xfId="34542"/>
    <cellStyle name="Standard 257 2 5 6 3 5" xfId="14689"/>
    <cellStyle name="Standard 257 2 5 6 3 5 2" xfId="41161"/>
    <cellStyle name="Standard 257 2 5 6 3 6" xfId="28662"/>
    <cellStyle name="Standard 257 2 5 6 4" xfId="2926"/>
    <cellStyle name="Standard 257 2 5 6 4 2" xfId="11748"/>
    <cellStyle name="Standard 257 2 5 6 4 2 2" xfId="24984"/>
    <cellStyle name="Standard 257 2 5 6 4 2 2 2" xfId="51456"/>
    <cellStyle name="Standard 257 2 5 6 4 2 3" xfId="38220"/>
    <cellStyle name="Standard 257 2 5 6 4 3" xfId="18367"/>
    <cellStyle name="Standard 257 2 5 6 4 3 2" xfId="44839"/>
    <cellStyle name="Standard 257 2 5 6 4 4" xfId="29398"/>
    <cellStyle name="Standard 257 2 5 6 5" xfId="5131"/>
    <cellStyle name="Standard 257 2 5 6 5 2" xfId="9541"/>
    <cellStyle name="Standard 257 2 5 6 5 2 2" xfId="22777"/>
    <cellStyle name="Standard 257 2 5 6 5 2 2 2" xfId="49249"/>
    <cellStyle name="Standard 257 2 5 6 5 2 3" xfId="36013"/>
    <cellStyle name="Standard 257 2 5 6 5 3" xfId="16160"/>
    <cellStyle name="Standard 257 2 5 6 5 3 2" xfId="42632"/>
    <cellStyle name="Standard 257 2 5 6 5 4" xfId="31603"/>
    <cellStyle name="Standard 257 2 5 6 6" xfId="7336"/>
    <cellStyle name="Standard 257 2 5 6 6 2" xfId="20572"/>
    <cellStyle name="Standard 257 2 5 6 6 2 2" xfId="47044"/>
    <cellStyle name="Standard 257 2 5 6 6 3" xfId="33808"/>
    <cellStyle name="Standard 257 2 5 6 7" xfId="13955"/>
    <cellStyle name="Standard 257 2 5 6 7 2" xfId="40427"/>
    <cellStyle name="Standard 257 2 5 6 8" xfId="27191"/>
    <cellStyle name="Standard 257 2 5 7" xfId="1087"/>
    <cellStyle name="Standard 257 2 5 7 2" xfId="4030"/>
    <cellStyle name="Standard 257 2 5 7 2 2" xfId="12852"/>
    <cellStyle name="Standard 257 2 5 7 2 2 2" xfId="26088"/>
    <cellStyle name="Standard 257 2 5 7 2 2 2 2" xfId="52560"/>
    <cellStyle name="Standard 257 2 5 7 2 2 3" xfId="39324"/>
    <cellStyle name="Standard 257 2 5 7 2 3" xfId="19471"/>
    <cellStyle name="Standard 257 2 5 7 2 3 2" xfId="45943"/>
    <cellStyle name="Standard 257 2 5 7 2 4" xfId="30502"/>
    <cellStyle name="Standard 257 2 5 7 3" xfId="5501"/>
    <cellStyle name="Standard 257 2 5 7 3 2" xfId="9911"/>
    <cellStyle name="Standard 257 2 5 7 3 2 2" xfId="23147"/>
    <cellStyle name="Standard 257 2 5 7 3 2 2 2" xfId="49619"/>
    <cellStyle name="Standard 257 2 5 7 3 2 3" xfId="36383"/>
    <cellStyle name="Standard 257 2 5 7 3 3" xfId="16530"/>
    <cellStyle name="Standard 257 2 5 7 3 3 2" xfId="43002"/>
    <cellStyle name="Standard 257 2 5 7 3 4" xfId="31973"/>
    <cellStyle name="Standard 257 2 5 7 4" xfId="8440"/>
    <cellStyle name="Standard 257 2 5 7 4 2" xfId="21676"/>
    <cellStyle name="Standard 257 2 5 7 4 2 2" xfId="48148"/>
    <cellStyle name="Standard 257 2 5 7 4 3" xfId="34912"/>
    <cellStyle name="Standard 257 2 5 7 5" xfId="15059"/>
    <cellStyle name="Standard 257 2 5 7 5 2" xfId="41531"/>
    <cellStyle name="Standard 257 2 5 7 6" xfId="27561"/>
    <cellStyle name="Standard 257 2 5 8" xfId="1823"/>
    <cellStyle name="Standard 257 2 5 8 2" xfId="3294"/>
    <cellStyle name="Standard 257 2 5 8 2 2" xfId="12116"/>
    <cellStyle name="Standard 257 2 5 8 2 2 2" xfId="25352"/>
    <cellStyle name="Standard 257 2 5 8 2 2 2 2" xfId="51824"/>
    <cellStyle name="Standard 257 2 5 8 2 2 3" xfId="38588"/>
    <cellStyle name="Standard 257 2 5 8 2 3" xfId="18735"/>
    <cellStyle name="Standard 257 2 5 8 2 3 2" xfId="45207"/>
    <cellStyle name="Standard 257 2 5 8 2 4" xfId="29766"/>
    <cellStyle name="Standard 257 2 5 8 3" xfId="6236"/>
    <cellStyle name="Standard 257 2 5 8 3 2" xfId="10646"/>
    <cellStyle name="Standard 257 2 5 8 3 2 2" xfId="23882"/>
    <cellStyle name="Standard 257 2 5 8 3 2 2 2" xfId="50354"/>
    <cellStyle name="Standard 257 2 5 8 3 2 3" xfId="37118"/>
    <cellStyle name="Standard 257 2 5 8 3 3" xfId="17265"/>
    <cellStyle name="Standard 257 2 5 8 3 3 2" xfId="43737"/>
    <cellStyle name="Standard 257 2 5 8 3 4" xfId="32708"/>
    <cellStyle name="Standard 257 2 5 8 4" xfId="7704"/>
    <cellStyle name="Standard 257 2 5 8 4 2" xfId="20940"/>
    <cellStyle name="Standard 257 2 5 8 4 2 2" xfId="47412"/>
    <cellStyle name="Standard 257 2 5 8 4 3" xfId="34176"/>
    <cellStyle name="Standard 257 2 5 8 5" xfId="14323"/>
    <cellStyle name="Standard 257 2 5 8 5 2" xfId="40795"/>
    <cellStyle name="Standard 257 2 5 8 6" xfId="28296"/>
    <cellStyle name="Standard 257 2 5 9" xfId="2560"/>
    <cellStyle name="Standard 257 2 5 9 2" xfId="11382"/>
    <cellStyle name="Standard 257 2 5 9 2 2" xfId="24618"/>
    <cellStyle name="Standard 257 2 5 9 2 2 2" xfId="51090"/>
    <cellStyle name="Standard 257 2 5 9 2 3" xfId="37854"/>
    <cellStyle name="Standard 257 2 5 9 3" xfId="18001"/>
    <cellStyle name="Standard 257 2 5 9 3 2" xfId="44473"/>
    <cellStyle name="Standard 257 2 5 9 4" xfId="29032"/>
    <cellStyle name="Standard 257 2 6" xfId="297"/>
    <cellStyle name="Standard 257 2 6 10" xfId="4771"/>
    <cellStyle name="Standard 257 2 6 10 2" xfId="9181"/>
    <cellStyle name="Standard 257 2 6 10 2 2" xfId="22417"/>
    <cellStyle name="Standard 257 2 6 10 2 2 2" xfId="48889"/>
    <cellStyle name="Standard 257 2 6 10 2 3" xfId="35653"/>
    <cellStyle name="Standard 257 2 6 10 3" xfId="15800"/>
    <cellStyle name="Standard 257 2 6 10 3 2" xfId="42272"/>
    <cellStyle name="Standard 257 2 6 10 4" xfId="31243"/>
    <cellStyle name="Standard 257 2 6 11" xfId="6976"/>
    <cellStyle name="Standard 257 2 6 11 2" xfId="20212"/>
    <cellStyle name="Standard 257 2 6 11 2 2" xfId="46684"/>
    <cellStyle name="Standard 257 2 6 11 3" xfId="33448"/>
    <cellStyle name="Standard 257 2 6 12" xfId="13595"/>
    <cellStyle name="Standard 257 2 6 12 2" xfId="40067"/>
    <cellStyle name="Standard 257 2 6 13" xfId="26831"/>
    <cellStyle name="Standard 257 2 6 2" xfId="349"/>
    <cellStyle name="Standard 257 2 6 2 10" xfId="13635"/>
    <cellStyle name="Standard 257 2 6 2 10 2" xfId="40107"/>
    <cellStyle name="Standard 257 2 6 2 11" xfId="26871"/>
    <cellStyle name="Standard 257 2 6 2 2" xfId="437"/>
    <cellStyle name="Standard 257 2 6 2 2 10" xfId="26952"/>
    <cellStyle name="Standard 257 2 6 2 2 2" xfId="613"/>
    <cellStyle name="Standard 257 2 6 2 2 2 2" xfId="1002"/>
    <cellStyle name="Standard 257 2 6 2 2 2 2 2" xfId="1751"/>
    <cellStyle name="Standard 257 2 6 2 2 2 2 2 2" xfId="4694"/>
    <cellStyle name="Standard 257 2 6 2 2 2 2 2 2 2" xfId="13516"/>
    <cellStyle name="Standard 257 2 6 2 2 2 2 2 2 2 2" xfId="26752"/>
    <cellStyle name="Standard 257 2 6 2 2 2 2 2 2 2 2 2" xfId="53224"/>
    <cellStyle name="Standard 257 2 6 2 2 2 2 2 2 2 3" xfId="39988"/>
    <cellStyle name="Standard 257 2 6 2 2 2 2 2 2 3" xfId="20135"/>
    <cellStyle name="Standard 257 2 6 2 2 2 2 2 2 3 2" xfId="46607"/>
    <cellStyle name="Standard 257 2 6 2 2 2 2 2 2 4" xfId="31166"/>
    <cellStyle name="Standard 257 2 6 2 2 2 2 2 3" xfId="6165"/>
    <cellStyle name="Standard 257 2 6 2 2 2 2 2 3 2" xfId="10575"/>
    <cellStyle name="Standard 257 2 6 2 2 2 2 2 3 2 2" xfId="23811"/>
    <cellStyle name="Standard 257 2 6 2 2 2 2 2 3 2 2 2" xfId="50283"/>
    <cellStyle name="Standard 257 2 6 2 2 2 2 2 3 2 3" xfId="37047"/>
    <cellStyle name="Standard 257 2 6 2 2 2 2 2 3 3" xfId="17194"/>
    <cellStyle name="Standard 257 2 6 2 2 2 2 2 3 3 2" xfId="43666"/>
    <cellStyle name="Standard 257 2 6 2 2 2 2 2 3 4" xfId="32637"/>
    <cellStyle name="Standard 257 2 6 2 2 2 2 2 4" xfId="9104"/>
    <cellStyle name="Standard 257 2 6 2 2 2 2 2 4 2" xfId="22340"/>
    <cellStyle name="Standard 257 2 6 2 2 2 2 2 4 2 2" xfId="48812"/>
    <cellStyle name="Standard 257 2 6 2 2 2 2 2 4 3" xfId="35576"/>
    <cellStyle name="Standard 257 2 6 2 2 2 2 2 5" xfId="15723"/>
    <cellStyle name="Standard 257 2 6 2 2 2 2 2 5 2" xfId="42195"/>
    <cellStyle name="Standard 257 2 6 2 2 2 2 2 6" xfId="28225"/>
    <cellStyle name="Standard 257 2 6 2 2 2 2 3" xfId="2487"/>
    <cellStyle name="Standard 257 2 6 2 2 2 2 3 2" xfId="3958"/>
    <cellStyle name="Standard 257 2 6 2 2 2 2 3 2 2" xfId="12780"/>
    <cellStyle name="Standard 257 2 6 2 2 2 2 3 2 2 2" xfId="26016"/>
    <cellStyle name="Standard 257 2 6 2 2 2 2 3 2 2 2 2" xfId="52488"/>
    <cellStyle name="Standard 257 2 6 2 2 2 2 3 2 2 3" xfId="39252"/>
    <cellStyle name="Standard 257 2 6 2 2 2 2 3 2 3" xfId="19399"/>
    <cellStyle name="Standard 257 2 6 2 2 2 2 3 2 3 2" xfId="45871"/>
    <cellStyle name="Standard 257 2 6 2 2 2 2 3 2 4" xfId="30430"/>
    <cellStyle name="Standard 257 2 6 2 2 2 2 3 3" xfId="6900"/>
    <cellStyle name="Standard 257 2 6 2 2 2 2 3 3 2" xfId="11310"/>
    <cellStyle name="Standard 257 2 6 2 2 2 2 3 3 2 2" xfId="24546"/>
    <cellStyle name="Standard 257 2 6 2 2 2 2 3 3 2 2 2" xfId="51018"/>
    <cellStyle name="Standard 257 2 6 2 2 2 2 3 3 2 3" xfId="37782"/>
    <cellStyle name="Standard 257 2 6 2 2 2 2 3 3 3" xfId="17929"/>
    <cellStyle name="Standard 257 2 6 2 2 2 2 3 3 3 2" xfId="44401"/>
    <cellStyle name="Standard 257 2 6 2 2 2 2 3 3 4" xfId="33372"/>
    <cellStyle name="Standard 257 2 6 2 2 2 2 3 4" xfId="8368"/>
    <cellStyle name="Standard 257 2 6 2 2 2 2 3 4 2" xfId="21604"/>
    <cellStyle name="Standard 257 2 6 2 2 2 2 3 4 2 2" xfId="48076"/>
    <cellStyle name="Standard 257 2 6 2 2 2 2 3 4 3" xfId="34840"/>
    <cellStyle name="Standard 257 2 6 2 2 2 2 3 5" xfId="14987"/>
    <cellStyle name="Standard 257 2 6 2 2 2 2 3 5 2" xfId="41459"/>
    <cellStyle name="Standard 257 2 6 2 2 2 2 3 6" xfId="28960"/>
    <cellStyle name="Standard 257 2 6 2 2 2 2 4" xfId="3224"/>
    <cellStyle name="Standard 257 2 6 2 2 2 2 4 2" xfId="12046"/>
    <cellStyle name="Standard 257 2 6 2 2 2 2 4 2 2" xfId="25282"/>
    <cellStyle name="Standard 257 2 6 2 2 2 2 4 2 2 2" xfId="51754"/>
    <cellStyle name="Standard 257 2 6 2 2 2 2 4 2 3" xfId="38518"/>
    <cellStyle name="Standard 257 2 6 2 2 2 2 4 3" xfId="18665"/>
    <cellStyle name="Standard 257 2 6 2 2 2 2 4 3 2" xfId="45137"/>
    <cellStyle name="Standard 257 2 6 2 2 2 2 4 4" xfId="29696"/>
    <cellStyle name="Standard 257 2 6 2 2 2 2 5" xfId="5429"/>
    <cellStyle name="Standard 257 2 6 2 2 2 2 5 2" xfId="9839"/>
    <cellStyle name="Standard 257 2 6 2 2 2 2 5 2 2" xfId="23075"/>
    <cellStyle name="Standard 257 2 6 2 2 2 2 5 2 2 2" xfId="49547"/>
    <cellStyle name="Standard 257 2 6 2 2 2 2 5 2 3" xfId="36311"/>
    <cellStyle name="Standard 257 2 6 2 2 2 2 5 3" xfId="16458"/>
    <cellStyle name="Standard 257 2 6 2 2 2 2 5 3 2" xfId="42930"/>
    <cellStyle name="Standard 257 2 6 2 2 2 2 5 4" xfId="31901"/>
    <cellStyle name="Standard 257 2 6 2 2 2 2 6" xfId="7634"/>
    <cellStyle name="Standard 257 2 6 2 2 2 2 6 2" xfId="20870"/>
    <cellStyle name="Standard 257 2 6 2 2 2 2 6 2 2" xfId="47342"/>
    <cellStyle name="Standard 257 2 6 2 2 2 2 6 3" xfId="34106"/>
    <cellStyle name="Standard 257 2 6 2 2 2 2 7" xfId="14253"/>
    <cellStyle name="Standard 257 2 6 2 2 2 2 7 2" xfId="40725"/>
    <cellStyle name="Standard 257 2 6 2 2 2 2 8" xfId="27489"/>
    <cellStyle name="Standard 257 2 6 2 2 2 3" xfId="1385"/>
    <cellStyle name="Standard 257 2 6 2 2 2 3 2" xfId="4328"/>
    <cellStyle name="Standard 257 2 6 2 2 2 3 2 2" xfId="13150"/>
    <cellStyle name="Standard 257 2 6 2 2 2 3 2 2 2" xfId="26386"/>
    <cellStyle name="Standard 257 2 6 2 2 2 3 2 2 2 2" xfId="52858"/>
    <cellStyle name="Standard 257 2 6 2 2 2 3 2 2 3" xfId="39622"/>
    <cellStyle name="Standard 257 2 6 2 2 2 3 2 3" xfId="19769"/>
    <cellStyle name="Standard 257 2 6 2 2 2 3 2 3 2" xfId="46241"/>
    <cellStyle name="Standard 257 2 6 2 2 2 3 2 4" xfId="30800"/>
    <cellStyle name="Standard 257 2 6 2 2 2 3 3" xfId="5799"/>
    <cellStyle name="Standard 257 2 6 2 2 2 3 3 2" xfId="10209"/>
    <cellStyle name="Standard 257 2 6 2 2 2 3 3 2 2" xfId="23445"/>
    <cellStyle name="Standard 257 2 6 2 2 2 3 3 2 2 2" xfId="49917"/>
    <cellStyle name="Standard 257 2 6 2 2 2 3 3 2 3" xfId="36681"/>
    <cellStyle name="Standard 257 2 6 2 2 2 3 3 3" xfId="16828"/>
    <cellStyle name="Standard 257 2 6 2 2 2 3 3 3 2" xfId="43300"/>
    <cellStyle name="Standard 257 2 6 2 2 2 3 3 4" xfId="32271"/>
    <cellStyle name="Standard 257 2 6 2 2 2 3 4" xfId="8738"/>
    <cellStyle name="Standard 257 2 6 2 2 2 3 4 2" xfId="21974"/>
    <cellStyle name="Standard 257 2 6 2 2 2 3 4 2 2" xfId="48446"/>
    <cellStyle name="Standard 257 2 6 2 2 2 3 4 3" xfId="35210"/>
    <cellStyle name="Standard 257 2 6 2 2 2 3 5" xfId="15357"/>
    <cellStyle name="Standard 257 2 6 2 2 2 3 5 2" xfId="41829"/>
    <cellStyle name="Standard 257 2 6 2 2 2 3 6" xfId="27859"/>
    <cellStyle name="Standard 257 2 6 2 2 2 4" xfId="2121"/>
    <cellStyle name="Standard 257 2 6 2 2 2 4 2" xfId="3592"/>
    <cellStyle name="Standard 257 2 6 2 2 2 4 2 2" xfId="12414"/>
    <cellStyle name="Standard 257 2 6 2 2 2 4 2 2 2" xfId="25650"/>
    <cellStyle name="Standard 257 2 6 2 2 2 4 2 2 2 2" xfId="52122"/>
    <cellStyle name="Standard 257 2 6 2 2 2 4 2 2 3" xfId="38886"/>
    <cellStyle name="Standard 257 2 6 2 2 2 4 2 3" xfId="19033"/>
    <cellStyle name="Standard 257 2 6 2 2 2 4 2 3 2" xfId="45505"/>
    <cellStyle name="Standard 257 2 6 2 2 2 4 2 4" xfId="30064"/>
    <cellStyle name="Standard 257 2 6 2 2 2 4 3" xfId="6534"/>
    <cellStyle name="Standard 257 2 6 2 2 2 4 3 2" xfId="10944"/>
    <cellStyle name="Standard 257 2 6 2 2 2 4 3 2 2" xfId="24180"/>
    <cellStyle name="Standard 257 2 6 2 2 2 4 3 2 2 2" xfId="50652"/>
    <cellStyle name="Standard 257 2 6 2 2 2 4 3 2 3" xfId="37416"/>
    <cellStyle name="Standard 257 2 6 2 2 2 4 3 3" xfId="17563"/>
    <cellStyle name="Standard 257 2 6 2 2 2 4 3 3 2" xfId="44035"/>
    <cellStyle name="Standard 257 2 6 2 2 2 4 3 4" xfId="33006"/>
    <cellStyle name="Standard 257 2 6 2 2 2 4 4" xfId="8002"/>
    <cellStyle name="Standard 257 2 6 2 2 2 4 4 2" xfId="21238"/>
    <cellStyle name="Standard 257 2 6 2 2 2 4 4 2 2" xfId="47710"/>
    <cellStyle name="Standard 257 2 6 2 2 2 4 4 3" xfId="34474"/>
    <cellStyle name="Standard 257 2 6 2 2 2 4 5" xfId="14621"/>
    <cellStyle name="Standard 257 2 6 2 2 2 4 5 2" xfId="41093"/>
    <cellStyle name="Standard 257 2 6 2 2 2 4 6" xfId="28594"/>
    <cellStyle name="Standard 257 2 6 2 2 2 5" xfId="2858"/>
    <cellStyle name="Standard 257 2 6 2 2 2 5 2" xfId="11680"/>
    <cellStyle name="Standard 257 2 6 2 2 2 5 2 2" xfId="24916"/>
    <cellStyle name="Standard 257 2 6 2 2 2 5 2 2 2" xfId="51388"/>
    <cellStyle name="Standard 257 2 6 2 2 2 5 2 3" xfId="38152"/>
    <cellStyle name="Standard 257 2 6 2 2 2 5 3" xfId="18299"/>
    <cellStyle name="Standard 257 2 6 2 2 2 5 3 2" xfId="44771"/>
    <cellStyle name="Standard 257 2 6 2 2 2 5 4" xfId="29330"/>
    <cellStyle name="Standard 257 2 6 2 2 2 6" xfId="5063"/>
    <cellStyle name="Standard 257 2 6 2 2 2 6 2" xfId="9473"/>
    <cellStyle name="Standard 257 2 6 2 2 2 6 2 2" xfId="22709"/>
    <cellStyle name="Standard 257 2 6 2 2 2 6 2 2 2" xfId="49181"/>
    <cellStyle name="Standard 257 2 6 2 2 2 6 2 3" xfId="35945"/>
    <cellStyle name="Standard 257 2 6 2 2 2 6 3" xfId="16092"/>
    <cellStyle name="Standard 257 2 6 2 2 2 6 3 2" xfId="42564"/>
    <cellStyle name="Standard 257 2 6 2 2 2 6 4" xfId="31535"/>
    <cellStyle name="Standard 257 2 6 2 2 2 7" xfId="7268"/>
    <cellStyle name="Standard 257 2 6 2 2 2 7 2" xfId="20504"/>
    <cellStyle name="Standard 257 2 6 2 2 2 7 2 2" xfId="46976"/>
    <cellStyle name="Standard 257 2 6 2 2 2 7 3" xfId="33740"/>
    <cellStyle name="Standard 257 2 6 2 2 2 8" xfId="13887"/>
    <cellStyle name="Standard 257 2 6 2 2 2 8 2" xfId="40359"/>
    <cellStyle name="Standard 257 2 6 2 2 2 9" xfId="27123"/>
    <cellStyle name="Standard 257 2 6 2 2 3" xfId="830"/>
    <cellStyle name="Standard 257 2 6 2 2 3 2" xfId="1580"/>
    <cellStyle name="Standard 257 2 6 2 2 3 2 2" xfId="4523"/>
    <cellStyle name="Standard 257 2 6 2 2 3 2 2 2" xfId="13345"/>
    <cellStyle name="Standard 257 2 6 2 2 3 2 2 2 2" xfId="26581"/>
    <cellStyle name="Standard 257 2 6 2 2 3 2 2 2 2 2" xfId="53053"/>
    <cellStyle name="Standard 257 2 6 2 2 3 2 2 2 3" xfId="39817"/>
    <cellStyle name="Standard 257 2 6 2 2 3 2 2 3" xfId="19964"/>
    <cellStyle name="Standard 257 2 6 2 2 3 2 2 3 2" xfId="46436"/>
    <cellStyle name="Standard 257 2 6 2 2 3 2 2 4" xfId="30995"/>
    <cellStyle name="Standard 257 2 6 2 2 3 2 3" xfId="5994"/>
    <cellStyle name="Standard 257 2 6 2 2 3 2 3 2" xfId="10404"/>
    <cellStyle name="Standard 257 2 6 2 2 3 2 3 2 2" xfId="23640"/>
    <cellStyle name="Standard 257 2 6 2 2 3 2 3 2 2 2" xfId="50112"/>
    <cellStyle name="Standard 257 2 6 2 2 3 2 3 2 3" xfId="36876"/>
    <cellStyle name="Standard 257 2 6 2 2 3 2 3 3" xfId="17023"/>
    <cellStyle name="Standard 257 2 6 2 2 3 2 3 3 2" xfId="43495"/>
    <cellStyle name="Standard 257 2 6 2 2 3 2 3 4" xfId="32466"/>
    <cellStyle name="Standard 257 2 6 2 2 3 2 4" xfId="8933"/>
    <cellStyle name="Standard 257 2 6 2 2 3 2 4 2" xfId="22169"/>
    <cellStyle name="Standard 257 2 6 2 2 3 2 4 2 2" xfId="48641"/>
    <cellStyle name="Standard 257 2 6 2 2 3 2 4 3" xfId="35405"/>
    <cellStyle name="Standard 257 2 6 2 2 3 2 5" xfId="15552"/>
    <cellStyle name="Standard 257 2 6 2 2 3 2 5 2" xfId="42024"/>
    <cellStyle name="Standard 257 2 6 2 2 3 2 6" xfId="28054"/>
    <cellStyle name="Standard 257 2 6 2 2 3 3" xfId="2316"/>
    <cellStyle name="Standard 257 2 6 2 2 3 3 2" xfId="3787"/>
    <cellStyle name="Standard 257 2 6 2 2 3 3 2 2" xfId="12609"/>
    <cellStyle name="Standard 257 2 6 2 2 3 3 2 2 2" xfId="25845"/>
    <cellStyle name="Standard 257 2 6 2 2 3 3 2 2 2 2" xfId="52317"/>
    <cellStyle name="Standard 257 2 6 2 2 3 3 2 2 3" xfId="39081"/>
    <cellStyle name="Standard 257 2 6 2 2 3 3 2 3" xfId="19228"/>
    <cellStyle name="Standard 257 2 6 2 2 3 3 2 3 2" xfId="45700"/>
    <cellStyle name="Standard 257 2 6 2 2 3 3 2 4" xfId="30259"/>
    <cellStyle name="Standard 257 2 6 2 2 3 3 3" xfId="6729"/>
    <cellStyle name="Standard 257 2 6 2 2 3 3 3 2" xfId="11139"/>
    <cellStyle name="Standard 257 2 6 2 2 3 3 3 2 2" xfId="24375"/>
    <cellStyle name="Standard 257 2 6 2 2 3 3 3 2 2 2" xfId="50847"/>
    <cellStyle name="Standard 257 2 6 2 2 3 3 3 2 3" xfId="37611"/>
    <cellStyle name="Standard 257 2 6 2 2 3 3 3 3" xfId="17758"/>
    <cellStyle name="Standard 257 2 6 2 2 3 3 3 3 2" xfId="44230"/>
    <cellStyle name="Standard 257 2 6 2 2 3 3 3 4" xfId="33201"/>
    <cellStyle name="Standard 257 2 6 2 2 3 3 4" xfId="8197"/>
    <cellStyle name="Standard 257 2 6 2 2 3 3 4 2" xfId="21433"/>
    <cellStyle name="Standard 257 2 6 2 2 3 3 4 2 2" xfId="47905"/>
    <cellStyle name="Standard 257 2 6 2 2 3 3 4 3" xfId="34669"/>
    <cellStyle name="Standard 257 2 6 2 2 3 3 5" xfId="14816"/>
    <cellStyle name="Standard 257 2 6 2 2 3 3 5 2" xfId="41288"/>
    <cellStyle name="Standard 257 2 6 2 2 3 3 6" xfId="28789"/>
    <cellStyle name="Standard 257 2 6 2 2 3 4" xfId="3053"/>
    <cellStyle name="Standard 257 2 6 2 2 3 4 2" xfId="11875"/>
    <cellStyle name="Standard 257 2 6 2 2 3 4 2 2" xfId="25111"/>
    <cellStyle name="Standard 257 2 6 2 2 3 4 2 2 2" xfId="51583"/>
    <cellStyle name="Standard 257 2 6 2 2 3 4 2 3" xfId="38347"/>
    <cellStyle name="Standard 257 2 6 2 2 3 4 3" xfId="18494"/>
    <cellStyle name="Standard 257 2 6 2 2 3 4 3 2" xfId="44966"/>
    <cellStyle name="Standard 257 2 6 2 2 3 4 4" xfId="29525"/>
    <cellStyle name="Standard 257 2 6 2 2 3 5" xfId="5258"/>
    <cellStyle name="Standard 257 2 6 2 2 3 5 2" xfId="9668"/>
    <cellStyle name="Standard 257 2 6 2 2 3 5 2 2" xfId="22904"/>
    <cellStyle name="Standard 257 2 6 2 2 3 5 2 2 2" xfId="49376"/>
    <cellStyle name="Standard 257 2 6 2 2 3 5 2 3" xfId="36140"/>
    <cellStyle name="Standard 257 2 6 2 2 3 5 3" xfId="16287"/>
    <cellStyle name="Standard 257 2 6 2 2 3 5 3 2" xfId="42759"/>
    <cellStyle name="Standard 257 2 6 2 2 3 5 4" xfId="31730"/>
    <cellStyle name="Standard 257 2 6 2 2 3 6" xfId="7463"/>
    <cellStyle name="Standard 257 2 6 2 2 3 6 2" xfId="20699"/>
    <cellStyle name="Standard 257 2 6 2 2 3 6 2 2" xfId="47171"/>
    <cellStyle name="Standard 257 2 6 2 2 3 6 3" xfId="33935"/>
    <cellStyle name="Standard 257 2 6 2 2 3 7" xfId="14082"/>
    <cellStyle name="Standard 257 2 6 2 2 3 7 2" xfId="40554"/>
    <cellStyle name="Standard 257 2 6 2 2 3 8" xfId="27318"/>
    <cellStyle name="Standard 257 2 6 2 2 4" xfId="1214"/>
    <cellStyle name="Standard 257 2 6 2 2 4 2" xfId="4157"/>
    <cellStyle name="Standard 257 2 6 2 2 4 2 2" xfId="12979"/>
    <cellStyle name="Standard 257 2 6 2 2 4 2 2 2" xfId="26215"/>
    <cellStyle name="Standard 257 2 6 2 2 4 2 2 2 2" xfId="52687"/>
    <cellStyle name="Standard 257 2 6 2 2 4 2 2 3" xfId="39451"/>
    <cellStyle name="Standard 257 2 6 2 2 4 2 3" xfId="19598"/>
    <cellStyle name="Standard 257 2 6 2 2 4 2 3 2" xfId="46070"/>
    <cellStyle name="Standard 257 2 6 2 2 4 2 4" xfId="30629"/>
    <cellStyle name="Standard 257 2 6 2 2 4 3" xfId="5628"/>
    <cellStyle name="Standard 257 2 6 2 2 4 3 2" xfId="10038"/>
    <cellStyle name="Standard 257 2 6 2 2 4 3 2 2" xfId="23274"/>
    <cellStyle name="Standard 257 2 6 2 2 4 3 2 2 2" xfId="49746"/>
    <cellStyle name="Standard 257 2 6 2 2 4 3 2 3" xfId="36510"/>
    <cellStyle name="Standard 257 2 6 2 2 4 3 3" xfId="16657"/>
    <cellStyle name="Standard 257 2 6 2 2 4 3 3 2" xfId="43129"/>
    <cellStyle name="Standard 257 2 6 2 2 4 3 4" xfId="32100"/>
    <cellStyle name="Standard 257 2 6 2 2 4 4" xfId="8567"/>
    <cellStyle name="Standard 257 2 6 2 2 4 4 2" xfId="21803"/>
    <cellStyle name="Standard 257 2 6 2 2 4 4 2 2" xfId="48275"/>
    <cellStyle name="Standard 257 2 6 2 2 4 4 3" xfId="35039"/>
    <cellStyle name="Standard 257 2 6 2 2 4 5" xfId="15186"/>
    <cellStyle name="Standard 257 2 6 2 2 4 5 2" xfId="41658"/>
    <cellStyle name="Standard 257 2 6 2 2 4 6" xfId="27688"/>
    <cellStyle name="Standard 257 2 6 2 2 5" xfId="1950"/>
    <cellStyle name="Standard 257 2 6 2 2 5 2" xfId="3421"/>
    <cellStyle name="Standard 257 2 6 2 2 5 2 2" xfId="12243"/>
    <cellStyle name="Standard 257 2 6 2 2 5 2 2 2" xfId="25479"/>
    <cellStyle name="Standard 257 2 6 2 2 5 2 2 2 2" xfId="51951"/>
    <cellStyle name="Standard 257 2 6 2 2 5 2 2 3" xfId="38715"/>
    <cellStyle name="Standard 257 2 6 2 2 5 2 3" xfId="18862"/>
    <cellStyle name="Standard 257 2 6 2 2 5 2 3 2" xfId="45334"/>
    <cellStyle name="Standard 257 2 6 2 2 5 2 4" xfId="29893"/>
    <cellStyle name="Standard 257 2 6 2 2 5 3" xfId="6363"/>
    <cellStyle name="Standard 257 2 6 2 2 5 3 2" xfId="10773"/>
    <cellStyle name="Standard 257 2 6 2 2 5 3 2 2" xfId="24009"/>
    <cellStyle name="Standard 257 2 6 2 2 5 3 2 2 2" xfId="50481"/>
    <cellStyle name="Standard 257 2 6 2 2 5 3 2 3" xfId="37245"/>
    <cellStyle name="Standard 257 2 6 2 2 5 3 3" xfId="17392"/>
    <cellStyle name="Standard 257 2 6 2 2 5 3 3 2" xfId="43864"/>
    <cellStyle name="Standard 257 2 6 2 2 5 3 4" xfId="32835"/>
    <cellStyle name="Standard 257 2 6 2 2 5 4" xfId="7831"/>
    <cellStyle name="Standard 257 2 6 2 2 5 4 2" xfId="21067"/>
    <cellStyle name="Standard 257 2 6 2 2 5 4 2 2" xfId="47539"/>
    <cellStyle name="Standard 257 2 6 2 2 5 4 3" xfId="34303"/>
    <cellStyle name="Standard 257 2 6 2 2 5 5" xfId="14450"/>
    <cellStyle name="Standard 257 2 6 2 2 5 5 2" xfId="40922"/>
    <cellStyle name="Standard 257 2 6 2 2 5 6" xfId="28423"/>
    <cellStyle name="Standard 257 2 6 2 2 6" xfId="2687"/>
    <cellStyle name="Standard 257 2 6 2 2 6 2" xfId="11509"/>
    <cellStyle name="Standard 257 2 6 2 2 6 2 2" xfId="24745"/>
    <cellStyle name="Standard 257 2 6 2 2 6 2 2 2" xfId="51217"/>
    <cellStyle name="Standard 257 2 6 2 2 6 2 3" xfId="37981"/>
    <cellStyle name="Standard 257 2 6 2 2 6 3" xfId="18128"/>
    <cellStyle name="Standard 257 2 6 2 2 6 3 2" xfId="44600"/>
    <cellStyle name="Standard 257 2 6 2 2 6 4" xfId="29159"/>
    <cellStyle name="Standard 257 2 6 2 2 7" xfId="4892"/>
    <cellStyle name="Standard 257 2 6 2 2 7 2" xfId="9302"/>
    <cellStyle name="Standard 257 2 6 2 2 7 2 2" xfId="22538"/>
    <cellStyle name="Standard 257 2 6 2 2 7 2 2 2" xfId="49010"/>
    <cellStyle name="Standard 257 2 6 2 2 7 2 3" xfId="35774"/>
    <cellStyle name="Standard 257 2 6 2 2 7 3" xfId="15921"/>
    <cellStyle name="Standard 257 2 6 2 2 7 3 2" xfId="42393"/>
    <cellStyle name="Standard 257 2 6 2 2 7 4" xfId="31364"/>
    <cellStyle name="Standard 257 2 6 2 2 8" xfId="7097"/>
    <cellStyle name="Standard 257 2 6 2 2 8 2" xfId="20333"/>
    <cellStyle name="Standard 257 2 6 2 2 8 2 2" xfId="46805"/>
    <cellStyle name="Standard 257 2 6 2 2 8 3" xfId="33569"/>
    <cellStyle name="Standard 257 2 6 2 2 9" xfId="13716"/>
    <cellStyle name="Standard 257 2 6 2 2 9 2" xfId="40188"/>
    <cellStyle name="Standard 257 2 6 2 3" xfId="532"/>
    <cellStyle name="Standard 257 2 6 2 3 2" xfId="921"/>
    <cellStyle name="Standard 257 2 6 2 3 2 2" xfId="1670"/>
    <cellStyle name="Standard 257 2 6 2 3 2 2 2" xfId="4613"/>
    <cellStyle name="Standard 257 2 6 2 3 2 2 2 2" xfId="13435"/>
    <cellStyle name="Standard 257 2 6 2 3 2 2 2 2 2" xfId="26671"/>
    <cellStyle name="Standard 257 2 6 2 3 2 2 2 2 2 2" xfId="53143"/>
    <cellStyle name="Standard 257 2 6 2 3 2 2 2 2 3" xfId="39907"/>
    <cellStyle name="Standard 257 2 6 2 3 2 2 2 3" xfId="20054"/>
    <cellStyle name="Standard 257 2 6 2 3 2 2 2 3 2" xfId="46526"/>
    <cellStyle name="Standard 257 2 6 2 3 2 2 2 4" xfId="31085"/>
    <cellStyle name="Standard 257 2 6 2 3 2 2 3" xfId="6084"/>
    <cellStyle name="Standard 257 2 6 2 3 2 2 3 2" xfId="10494"/>
    <cellStyle name="Standard 257 2 6 2 3 2 2 3 2 2" xfId="23730"/>
    <cellStyle name="Standard 257 2 6 2 3 2 2 3 2 2 2" xfId="50202"/>
    <cellStyle name="Standard 257 2 6 2 3 2 2 3 2 3" xfId="36966"/>
    <cellStyle name="Standard 257 2 6 2 3 2 2 3 3" xfId="17113"/>
    <cellStyle name="Standard 257 2 6 2 3 2 2 3 3 2" xfId="43585"/>
    <cellStyle name="Standard 257 2 6 2 3 2 2 3 4" xfId="32556"/>
    <cellStyle name="Standard 257 2 6 2 3 2 2 4" xfId="9023"/>
    <cellStyle name="Standard 257 2 6 2 3 2 2 4 2" xfId="22259"/>
    <cellStyle name="Standard 257 2 6 2 3 2 2 4 2 2" xfId="48731"/>
    <cellStyle name="Standard 257 2 6 2 3 2 2 4 3" xfId="35495"/>
    <cellStyle name="Standard 257 2 6 2 3 2 2 5" xfId="15642"/>
    <cellStyle name="Standard 257 2 6 2 3 2 2 5 2" xfId="42114"/>
    <cellStyle name="Standard 257 2 6 2 3 2 2 6" xfId="28144"/>
    <cellStyle name="Standard 257 2 6 2 3 2 3" xfId="2406"/>
    <cellStyle name="Standard 257 2 6 2 3 2 3 2" xfId="3877"/>
    <cellStyle name="Standard 257 2 6 2 3 2 3 2 2" xfId="12699"/>
    <cellStyle name="Standard 257 2 6 2 3 2 3 2 2 2" xfId="25935"/>
    <cellStyle name="Standard 257 2 6 2 3 2 3 2 2 2 2" xfId="52407"/>
    <cellStyle name="Standard 257 2 6 2 3 2 3 2 2 3" xfId="39171"/>
    <cellStyle name="Standard 257 2 6 2 3 2 3 2 3" xfId="19318"/>
    <cellStyle name="Standard 257 2 6 2 3 2 3 2 3 2" xfId="45790"/>
    <cellStyle name="Standard 257 2 6 2 3 2 3 2 4" xfId="30349"/>
    <cellStyle name="Standard 257 2 6 2 3 2 3 3" xfId="6819"/>
    <cellStyle name="Standard 257 2 6 2 3 2 3 3 2" xfId="11229"/>
    <cellStyle name="Standard 257 2 6 2 3 2 3 3 2 2" xfId="24465"/>
    <cellStyle name="Standard 257 2 6 2 3 2 3 3 2 2 2" xfId="50937"/>
    <cellStyle name="Standard 257 2 6 2 3 2 3 3 2 3" xfId="37701"/>
    <cellStyle name="Standard 257 2 6 2 3 2 3 3 3" xfId="17848"/>
    <cellStyle name="Standard 257 2 6 2 3 2 3 3 3 2" xfId="44320"/>
    <cellStyle name="Standard 257 2 6 2 3 2 3 3 4" xfId="33291"/>
    <cellStyle name="Standard 257 2 6 2 3 2 3 4" xfId="8287"/>
    <cellStyle name="Standard 257 2 6 2 3 2 3 4 2" xfId="21523"/>
    <cellStyle name="Standard 257 2 6 2 3 2 3 4 2 2" xfId="47995"/>
    <cellStyle name="Standard 257 2 6 2 3 2 3 4 3" xfId="34759"/>
    <cellStyle name="Standard 257 2 6 2 3 2 3 5" xfId="14906"/>
    <cellStyle name="Standard 257 2 6 2 3 2 3 5 2" xfId="41378"/>
    <cellStyle name="Standard 257 2 6 2 3 2 3 6" xfId="28879"/>
    <cellStyle name="Standard 257 2 6 2 3 2 4" xfId="3143"/>
    <cellStyle name="Standard 257 2 6 2 3 2 4 2" xfId="11965"/>
    <cellStyle name="Standard 257 2 6 2 3 2 4 2 2" xfId="25201"/>
    <cellStyle name="Standard 257 2 6 2 3 2 4 2 2 2" xfId="51673"/>
    <cellStyle name="Standard 257 2 6 2 3 2 4 2 3" xfId="38437"/>
    <cellStyle name="Standard 257 2 6 2 3 2 4 3" xfId="18584"/>
    <cellStyle name="Standard 257 2 6 2 3 2 4 3 2" xfId="45056"/>
    <cellStyle name="Standard 257 2 6 2 3 2 4 4" xfId="29615"/>
    <cellStyle name="Standard 257 2 6 2 3 2 5" xfId="5348"/>
    <cellStyle name="Standard 257 2 6 2 3 2 5 2" xfId="9758"/>
    <cellStyle name="Standard 257 2 6 2 3 2 5 2 2" xfId="22994"/>
    <cellStyle name="Standard 257 2 6 2 3 2 5 2 2 2" xfId="49466"/>
    <cellStyle name="Standard 257 2 6 2 3 2 5 2 3" xfId="36230"/>
    <cellStyle name="Standard 257 2 6 2 3 2 5 3" xfId="16377"/>
    <cellStyle name="Standard 257 2 6 2 3 2 5 3 2" xfId="42849"/>
    <cellStyle name="Standard 257 2 6 2 3 2 5 4" xfId="31820"/>
    <cellStyle name="Standard 257 2 6 2 3 2 6" xfId="7553"/>
    <cellStyle name="Standard 257 2 6 2 3 2 6 2" xfId="20789"/>
    <cellStyle name="Standard 257 2 6 2 3 2 6 2 2" xfId="47261"/>
    <cellStyle name="Standard 257 2 6 2 3 2 6 3" xfId="34025"/>
    <cellStyle name="Standard 257 2 6 2 3 2 7" xfId="14172"/>
    <cellStyle name="Standard 257 2 6 2 3 2 7 2" xfId="40644"/>
    <cellStyle name="Standard 257 2 6 2 3 2 8" xfId="27408"/>
    <cellStyle name="Standard 257 2 6 2 3 3" xfId="1304"/>
    <cellStyle name="Standard 257 2 6 2 3 3 2" xfId="4247"/>
    <cellStyle name="Standard 257 2 6 2 3 3 2 2" xfId="13069"/>
    <cellStyle name="Standard 257 2 6 2 3 3 2 2 2" xfId="26305"/>
    <cellStyle name="Standard 257 2 6 2 3 3 2 2 2 2" xfId="52777"/>
    <cellStyle name="Standard 257 2 6 2 3 3 2 2 3" xfId="39541"/>
    <cellStyle name="Standard 257 2 6 2 3 3 2 3" xfId="19688"/>
    <cellStyle name="Standard 257 2 6 2 3 3 2 3 2" xfId="46160"/>
    <cellStyle name="Standard 257 2 6 2 3 3 2 4" xfId="30719"/>
    <cellStyle name="Standard 257 2 6 2 3 3 3" xfId="5718"/>
    <cellStyle name="Standard 257 2 6 2 3 3 3 2" xfId="10128"/>
    <cellStyle name="Standard 257 2 6 2 3 3 3 2 2" xfId="23364"/>
    <cellStyle name="Standard 257 2 6 2 3 3 3 2 2 2" xfId="49836"/>
    <cellStyle name="Standard 257 2 6 2 3 3 3 2 3" xfId="36600"/>
    <cellStyle name="Standard 257 2 6 2 3 3 3 3" xfId="16747"/>
    <cellStyle name="Standard 257 2 6 2 3 3 3 3 2" xfId="43219"/>
    <cellStyle name="Standard 257 2 6 2 3 3 3 4" xfId="32190"/>
    <cellStyle name="Standard 257 2 6 2 3 3 4" xfId="8657"/>
    <cellStyle name="Standard 257 2 6 2 3 3 4 2" xfId="21893"/>
    <cellStyle name="Standard 257 2 6 2 3 3 4 2 2" xfId="48365"/>
    <cellStyle name="Standard 257 2 6 2 3 3 4 3" xfId="35129"/>
    <cellStyle name="Standard 257 2 6 2 3 3 5" xfId="15276"/>
    <cellStyle name="Standard 257 2 6 2 3 3 5 2" xfId="41748"/>
    <cellStyle name="Standard 257 2 6 2 3 3 6" xfId="27778"/>
    <cellStyle name="Standard 257 2 6 2 3 4" xfId="2040"/>
    <cellStyle name="Standard 257 2 6 2 3 4 2" xfId="3511"/>
    <cellStyle name="Standard 257 2 6 2 3 4 2 2" xfId="12333"/>
    <cellStyle name="Standard 257 2 6 2 3 4 2 2 2" xfId="25569"/>
    <cellStyle name="Standard 257 2 6 2 3 4 2 2 2 2" xfId="52041"/>
    <cellStyle name="Standard 257 2 6 2 3 4 2 2 3" xfId="38805"/>
    <cellStyle name="Standard 257 2 6 2 3 4 2 3" xfId="18952"/>
    <cellStyle name="Standard 257 2 6 2 3 4 2 3 2" xfId="45424"/>
    <cellStyle name="Standard 257 2 6 2 3 4 2 4" xfId="29983"/>
    <cellStyle name="Standard 257 2 6 2 3 4 3" xfId="6453"/>
    <cellStyle name="Standard 257 2 6 2 3 4 3 2" xfId="10863"/>
    <cellStyle name="Standard 257 2 6 2 3 4 3 2 2" xfId="24099"/>
    <cellStyle name="Standard 257 2 6 2 3 4 3 2 2 2" xfId="50571"/>
    <cellStyle name="Standard 257 2 6 2 3 4 3 2 3" xfId="37335"/>
    <cellStyle name="Standard 257 2 6 2 3 4 3 3" xfId="17482"/>
    <cellStyle name="Standard 257 2 6 2 3 4 3 3 2" xfId="43954"/>
    <cellStyle name="Standard 257 2 6 2 3 4 3 4" xfId="32925"/>
    <cellStyle name="Standard 257 2 6 2 3 4 4" xfId="7921"/>
    <cellStyle name="Standard 257 2 6 2 3 4 4 2" xfId="21157"/>
    <cellStyle name="Standard 257 2 6 2 3 4 4 2 2" xfId="47629"/>
    <cellStyle name="Standard 257 2 6 2 3 4 4 3" xfId="34393"/>
    <cellStyle name="Standard 257 2 6 2 3 4 5" xfId="14540"/>
    <cellStyle name="Standard 257 2 6 2 3 4 5 2" xfId="41012"/>
    <cellStyle name="Standard 257 2 6 2 3 4 6" xfId="28513"/>
    <cellStyle name="Standard 257 2 6 2 3 5" xfId="2777"/>
    <cellStyle name="Standard 257 2 6 2 3 5 2" xfId="11599"/>
    <cellStyle name="Standard 257 2 6 2 3 5 2 2" xfId="24835"/>
    <cellStyle name="Standard 257 2 6 2 3 5 2 2 2" xfId="51307"/>
    <cellStyle name="Standard 257 2 6 2 3 5 2 3" xfId="38071"/>
    <cellStyle name="Standard 257 2 6 2 3 5 3" xfId="18218"/>
    <cellStyle name="Standard 257 2 6 2 3 5 3 2" xfId="44690"/>
    <cellStyle name="Standard 257 2 6 2 3 5 4" xfId="29249"/>
    <cellStyle name="Standard 257 2 6 2 3 6" xfId="4982"/>
    <cellStyle name="Standard 257 2 6 2 3 6 2" xfId="9392"/>
    <cellStyle name="Standard 257 2 6 2 3 6 2 2" xfId="22628"/>
    <cellStyle name="Standard 257 2 6 2 3 6 2 2 2" xfId="49100"/>
    <cellStyle name="Standard 257 2 6 2 3 6 2 3" xfId="35864"/>
    <cellStyle name="Standard 257 2 6 2 3 6 3" xfId="16011"/>
    <cellStyle name="Standard 257 2 6 2 3 6 3 2" xfId="42483"/>
    <cellStyle name="Standard 257 2 6 2 3 6 4" xfId="31454"/>
    <cellStyle name="Standard 257 2 6 2 3 7" xfId="7187"/>
    <cellStyle name="Standard 257 2 6 2 3 7 2" xfId="20423"/>
    <cellStyle name="Standard 257 2 6 2 3 7 2 2" xfId="46895"/>
    <cellStyle name="Standard 257 2 6 2 3 7 3" xfId="33659"/>
    <cellStyle name="Standard 257 2 6 2 3 8" xfId="13806"/>
    <cellStyle name="Standard 257 2 6 2 3 8 2" xfId="40278"/>
    <cellStyle name="Standard 257 2 6 2 3 9" xfId="27042"/>
    <cellStyle name="Standard 257 2 6 2 4" xfId="749"/>
    <cellStyle name="Standard 257 2 6 2 4 2" xfId="1499"/>
    <cellStyle name="Standard 257 2 6 2 4 2 2" xfId="4442"/>
    <cellStyle name="Standard 257 2 6 2 4 2 2 2" xfId="13264"/>
    <cellStyle name="Standard 257 2 6 2 4 2 2 2 2" xfId="26500"/>
    <cellStyle name="Standard 257 2 6 2 4 2 2 2 2 2" xfId="52972"/>
    <cellStyle name="Standard 257 2 6 2 4 2 2 2 3" xfId="39736"/>
    <cellStyle name="Standard 257 2 6 2 4 2 2 3" xfId="19883"/>
    <cellStyle name="Standard 257 2 6 2 4 2 2 3 2" xfId="46355"/>
    <cellStyle name="Standard 257 2 6 2 4 2 2 4" xfId="30914"/>
    <cellStyle name="Standard 257 2 6 2 4 2 3" xfId="5913"/>
    <cellStyle name="Standard 257 2 6 2 4 2 3 2" xfId="10323"/>
    <cellStyle name="Standard 257 2 6 2 4 2 3 2 2" xfId="23559"/>
    <cellStyle name="Standard 257 2 6 2 4 2 3 2 2 2" xfId="50031"/>
    <cellStyle name="Standard 257 2 6 2 4 2 3 2 3" xfId="36795"/>
    <cellStyle name="Standard 257 2 6 2 4 2 3 3" xfId="16942"/>
    <cellStyle name="Standard 257 2 6 2 4 2 3 3 2" xfId="43414"/>
    <cellStyle name="Standard 257 2 6 2 4 2 3 4" xfId="32385"/>
    <cellStyle name="Standard 257 2 6 2 4 2 4" xfId="8852"/>
    <cellStyle name="Standard 257 2 6 2 4 2 4 2" xfId="22088"/>
    <cellStyle name="Standard 257 2 6 2 4 2 4 2 2" xfId="48560"/>
    <cellStyle name="Standard 257 2 6 2 4 2 4 3" xfId="35324"/>
    <cellStyle name="Standard 257 2 6 2 4 2 5" xfId="15471"/>
    <cellStyle name="Standard 257 2 6 2 4 2 5 2" xfId="41943"/>
    <cellStyle name="Standard 257 2 6 2 4 2 6" xfId="27973"/>
    <cellStyle name="Standard 257 2 6 2 4 3" xfId="2235"/>
    <cellStyle name="Standard 257 2 6 2 4 3 2" xfId="3706"/>
    <cellStyle name="Standard 257 2 6 2 4 3 2 2" xfId="12528"/>
    <cellStyle name="Standard 257 2 6 2 4 3 2 2 2" xfId="25764"/>
    <cellStyle name="Standard 257 2 6 2 4 3 2 2 2 2" xfId="52236"/>
    <cellStyle name="Standard 257 2 6 2 4 3 2 2 3" xfId="39000"/>
    <cellStyle name="Standard 257 2 6 2 4 3 2 3" xfId="19147"/>
    <cellStyle name="Standard 257 2 6 2 4 3 2 3 2" xfId="45619"/>
    <cellStyle name="Standard 257 2 6 2 4 3 2 4" xfId="30178"/>
    <cellStyle name="Standard 257 2 6 2 4 3 3" xfId="6648"/>
    <cellStyle name="Standard 257 2 6 2 4 3 3 2" xfId="11058"/>
    <cellStyle name="Standard 257 2 6 2 4 3 3 2 2" xfId="24294"/>
    <cellStyle name="Standard 257 2 6 2 4 3 3 2 2 2" xfId="50766"/>
    <cellStyle name="Standard 257 2 6 2 4 3 3 2 3" xfId="37530"/>
    <cellStyle name="Standard 257 2 6 2 4 3 3 3" xfId="17677"/>
    <cellStyle name="Standard 257 2 6 2 4 3 3 3 2" xfId="44149"/>
    <cellStyle name="Standard 257 2 6 2 4 3 3 4" xfId="33120"/>
    <cellStyle name="Standard 257 2 6 2 4 3 4" xfId="8116"/>
    <cellStyle name="Standard 257 2 6 2 4 3 4 2" xfId="21352"/>
    <cellStyle name="Standard 257 2 6 2 4 3 4 2 2" xfId="47824"/>
    <cellStyle name="Standard 257 2 6 2 4 3 4 3" xfId="34588"/>
    <cellStyle name="Standard 257 2 6 2 4 3 5" xfId="14735"/>
    <cellStyle name="Standard 257 2 6 2 4 3 5 2" xfId="41207"/>
    <cellStyle name="Standard 257 2 6 2 4 3 6" xfId="28708"/>
    <cellStyle name="Standard 257 2 6 2 4 4" xfId="2972"/>
    <cellStyle name="Standard 257 2 6 2 4 4 2" xfId="11794"/>
    <cellStyle name="Standard 257 2 6 2 4 4 2 2" xfId="25030"/>
    <cellStyle name="Standard 257 2 6 2 4 4 2 2 2" xfId="51502"/>
    <cellStyle name="Standard 257 2 6 2 4 4 2 3" xfId="38266"/>
    <cellStyle name="Standard 257 2 6 2 4 4 3" xfId="18413"/>
    <cellStyle name="Standard 257 2 6 2 4 4 3 2" xfId="44885"/>
    <cellStyle name="Standard 257 2 6 2 4 4 4" xfId="29444"/>
    <cellStyle name="Standard 257 2 6 2 4 5" xfId="5177"/>
    <cellStyle name="Standard 257 2 6 2 4 5 2" xfId="9587"/>
    <cellStyle name="Standard 257 2 6 2 4 5 2 2" xfId="22823"/>
    <cellStyle name="Standard 257 2 6 2 4 5 2 2 2" xfId="49295"/>
    <cellStyle name="Standard 257 2 6 2 4 5 2 3" xfId="36059"/>
    <cellStyle name="Standard 257 2 6 2 4 5 3" xfId="16206"/>
    <cellStyle name="Standard 257 2 6 2 4 5 3 2" xfId="42678"/>
    <cellStyle name="Standard 257 2 6 2 4 5 4" xfId="31649"/>
    <cellStyle name="Standard 257 2 6 2 4 6" xfId="7382"/>
    <cellStyle name="Standard 257 2 6 2 4 6 2" xfId="20618"/>
    <cellStyle name="Standard 257 2 6 2 4 6 2 2" xfId="47090"/>
    <cellStyle name="Standard 257 2 6 2 4 6 3" xfId="33854"/>
    <cellStyle name="Standard 257 2 6 2 4 7" xfId="14001"/>
    <cellStyle name="Standard 257 2 6 2 4 7 2" xfId="40473"/>
    <cellStyle name="Standard 257 2 6 2 4 8" xfId="27237"/>
    <cellStyle name="Standard 257 2 6 2 5" xfId="1133"/>
    <cellStyle name="Standard 257 2 6 2 5 2" xfId="4076"/>
    <cellStyle name="Standard 257 2 6 2 5 2 2" xfId="12898"/>
    <cellStyle name="Standard 257 2 6 2 5 2 2 2" xfId="26134"/>
    <cellStyle name="Standard 257 2 6 2 5 2 2 2 2" xfId="52606"/>
    <cellStyle name="Standard 257 2 6 2 5 2 2 3" xfId="39370"/>
    <cellStyle name="Standard 257 2 6 2 5 2 3" xfId="19517"/>
    <cellStyle name="Standard 257 2 6 2 5 2 3 2" xfId="45989"/>
    <cellStyle name="Standard 257 2 6 2 5 2 4" xfId="30548"/>
    <cellStyle name="Standard 257 2 6 2 5 3" xfId="5547"/>
    <cellStyle name="Standard 257 2 6 2 5 3 2" xfId="9957"/>
    <cellStyle name="Standard 257 2 6 2 5 3 2 2" xfId="23193"/>
    <cellStyle name="Standard 257 2 6 2 5 3 2 2 2" xfId="49665"/>
    <cellStyle name="Standard 257 2 6 2 5 3 2 3" xfId="36429"/>
    <cellStyle name="Standard 257 2 6 2 5 3 3" xfId="16576"/>
    <cellStyle name="Standard 257 2 6 2 5 3 3 2" xfId="43048"/>
    <cellStyle name="Standard 257 2 6 2 5 3 4" xfId="32019"/>
    <cellStyle name="Standard 257 2 6 2 5 4" xfId="8486"/>
    <cellStyle name="Standard 257 2 6 2 5 4 2" xfId="21722"/>
    <cellStyle name="Standard 257 2 6 2 5 4 2 2" xfId="48194"/>
    <cellStyle name="Standard 257 2 6 2 5 4 3" xfId="34958"/>
    <cellStyle name="Standard 257 2 6 2 5 5" xfId="15105"/>
    <cellStyle name="Standard 257 2 6 2 5 5 2" xfId="41577"/>
    <cellStyle name="Standard 257 2 6 2 5 6" xfId="27607"/>
    <cellStyle name="Standard 257 2 6 2 6" xfId="1869"/>
    <cellStyle name="Standard 257 2 6 2 6 2" xfId="3340"/>
    <cellStyle name="Standard 257 2 6 2 6 2 2" xfId="12162"/>
    <cellStyle name="Standard 257 2 6 2 6 2 2 2" xfId="25398"/>
    <cellStyle name="Standard 257 2 6 2 6 2 2 2 2" xfId="51870"/>
    <cellStyle name="Standard 257 2 6 2 6 2 2 3" xfId="38634"/>
    <cellStyle name="Standard 257 2 6 2 6 2 3" xfId="18781"/>
    <cellStyle name="Standard 257 2 6 2 6 2 3 2" xfId="45253"/>
    <cellStyle name="Standard 257 2 6 2 6 2 4" xfId="29812"/>
    <cellStyle name="Standard 257 2 6 2 6 3" xfId="6282"/>
    <cellStyle name="Standard 257 2 6 2 6 3 2" xfId="10692"/>
    <cellStyle name="Standard 257 2 6 2 6 3 2 2" xfId="23928"/>
    <cellStyle name="Standard 257 2 6 2 6 3 2 2 2" xfId="50400"/>
    <cellStyle name="Standard 257 2 6 2 6 3 2 3" xfId="37164"/>
    <cellStyle name="Standard 257 2 6 2 6 3 3" xfId="17311"/>
    <cellStyle name="Standard 257 2 6 2 6 3 3 2" xfId="43783"/>
    <cellStyle name="Standard 257 2 6 2 6 3 4" xfId="32754"/>
    <cellStyle name="Standard 257 2 6 2 6 4" xfId="7750"/>
    <cellStyle name="Standard 257 2 6 2 6 4 2" xfId="20986"/>
    <cellStyle name="Standard 257 2 6 2 6 4 2 2" xfId="47458"/>
    <cellStyle name="Standard 257 2 6 2 6 4 3" xfId="34222"/>
    <cellStyle name="Standard 257 2 6 2 6 5" xfId="14369"/>
    <cellStyle name="Standard 257 2 6 2 6 5 2" xfId="40841"/>
    <cellStyle name="Standard 257 2 6 2 6 6" xfId="28342"/>
    <cellStyle name="Standard 257 2 6 2 7" xfId="2606"/>
    <cellStyle name="Standard 257 2 6 2 7 2" xfId="11428"/>
    <cellStyle name="Standard 257 2 6 2 7 2 2" xfId="24664"/>
    <cellStyle name="Standard 257 2 6 2 7 2 2 2" xfId="51136"/>
    <cellStyle name="Standard 257 2 6 2 7 2 3" xfId="37900"/>
    <cellStyle name="Standard 257 2 6 2 7 3" xfId="18047"/>
    <cellStyle name="Standard 257 2 6 2 7 3 2" xfId="44519"/>
    <cellStyle name="Standard 257 2 6 2 7 4" xfId="29078"/>
    <cellStyle name="Standard 257 2 6 2 8" xfId="4811"/>
    <cellStyle name="Standard 257 2 6 2 8 2" xfId="9221"/>
    <cellStyle name="Standard 257 2 6 2 8 2 2" xfId="22457"/>
    <cellStyle name="Standard 257 2 6 2 8 2 2 2" xfId="48929"/>
    <cellStyle name="Standard 257 2 6 2 8 2 3" xfId="35693"/>
    <cellStyle name="Standard 257 2 6 2 8 3" xfId="15840"/>
    <cellStyle name="Standard 257 2 6 2 8 3 2" xfId="42312"/>
    <cellStyle name="Standard 257 2 6 2 8 4" xfId="31283"/>
    <cellStyle name="Standard 257 2 6 2 9" xfId="7016"/>
    <cellStyle name="Standard 257 2 6 2 9 2" xfId="20252"/>
    <cellStyle name="Standard 257 2 6 2 9 2 2" xfId="46724"/>
    <cellStyle name="Standard 257 2 6 2 9 3" xfId="33488"/>
    <cellStyle name="Standard 257 2 6 3" xfId="397"/>
    <cellStyle name="Standard 257 2 6 3 10" xfId="26912"/>
    <cellStyle name="Standard 257 2 6 3 2" xfId="573"/>
    <cellStyle name="Standard 257 2 6 3 2 2" xfId="962"/>
    <cellStyle name="Standard 257 2 6 3 2 2 2" xfId="1711"/>
    <cellStyle name="Standard 257 2 6 3 2 2 2 2" xfId="4654"/>
    <cellStyle name="Standard 257 2 6 3 2 2 2 2 2" xfId="13476"/>
    <cellStyle name="Standard 257 2 6 3 2 2 2 2 2 2" xfId="26712"/>
    <cellStyle name="Standard 257 2 6 3 2 2 2 2 2 2 2" xfId="53184"/>
    <cellStyle name="Standard 257 2 6 3 2 2 2 2 2 3" xfId="39948"/>
    <cellStyle name="Standard 257 2 6 3 2 2 2 2 3" xfId="20095"/>
    <cellStyle name="Standard 257 2 6 3 2 2 2 2 3 2" xfId="46567"/>
    <cellStyle name="Standard 257 2 6 3 2 2 2 2 4" xfId="31126"/>
    <cellStyle name="Standard 257 2 6 3 2 2 2 3" xfId="6125"/>
    <cellStyle name="Standard 257 2 6 3 2 2 2 3 2" xfId="10535"/>
    <cellStyle name="Standard 257 2 6 3 2 2 2 3 2 2" xfId="23771"/>
    <cellStyle name="Standard 257 2 6 3 2 2 2 3 2 2 2" xfId="50243"/>
    <cellStyle name="Standard 257 2 6 3 2 2 2 3 2 3" xfId="37007"/>
    <cellStyle name="Standard 257 2 6 3 2 2 2 3 3" xfId="17154"/>
    <cellStyle name="Standard 257 2 6 3 2 2 2 3 3 2" xfId="43626"/>
    <cellStyle name="Standard 257 2 6 3 2 2 2 3 4" xfId="32597"/>
    <cellStyle name="Standard 257 2 6 3 2 2 2 4" xfId="9064"/>
    <cellStyle name="Standard 257 2 6 3 2 2 2 4 2" xfId="22300"/>
    <cellStyle name="Standard 257 2 6 3 2 2 2 4 2 2" xfId="48772"/>
    <cellStyle name="Standard 257 2 6 3 2 2 2 4 3" xfId="35536"/>
    <cellStyle name="Standard 257 2 6 3 2 2 2 5" xfId="15683"/>
    <cellStyle name="Standard 257 2 6 3 2 2 2 5 2" xfId="42155"/>
    <cellStyle name="Standard 257 2 6 3 2 2 2 6" xfId="28185"/>
    <cellStyle name="Standard 257 2 6 3 2 2 3" xfId="2447"/>
    <cellStyle name="Standard 257 2 6 3 2 2 3 2" xfId="3918"/>
    <cellStyle name="Standard 257 2 6 3 2 2 3 2 2" xfId="12740"/>
    <cellStyle name="Standard 257 2 6 3 2 2 3 2 2 2" xfId="25976"/>
    <cellStyle name="Standard 257 2 6 3 2 2 3 2 2 2 2" xfId="52448"/>
    <cellStyle name="Standard 257 2 6 3 2 2 3 2 2 3" xfId="39212"/>
    <cellStyle name="Standard 257 2 6 3 2 2 3 2 3" xfId="19359"/>
    <cellStyle name="Standard 257 2 6 3 2 2 3 2 3 2" xfId="45831"/>
    <cellStyle name="Standard 257 2 6 3 2 2 3 2 4" xfId="30390"/>
    <cellStyle name="Standard 257 2 6 3 2 2 3 3" xfId="6860"/>
    <cellStyle name="Standard 257 2 6 3 2 2 3 3 2" xfId="11270"/>
    <cellStyle name="Standard 257 2 6 3 2 2 3 3 2 2" xfId="24506"/>
    <cellStyle name="Standard 257 2 6 3 2 2 3 3 2 2 2" xfId="50978"/>
    <cellStyle name="Standard 257 2 6 3 2 2 3 3 2 3" xfId="37742"/>
    <cellStyle name="Standard 257 2 6 3 2 2 3 3 3" xfId="17889"/>
    <cellStyle name="Standard 257 2 6 3 2 2 3 3 3 2" xfId="44361"/>
    <cellStyle name="Standard 257 2 6 3 2 2 3 3 4" xfId="33332"/>
    <cellStyle name="Standard 257 2 6 3 2 2 3 4" xfId="8328"/>
    <cellStyle name="Standard 257 2 6 3 2 2 3 4 2" xfId="21564"/>
    <cellStyle name="Standard 257 2 6 3 2 2 3 4 2 2" xfId="48036"/>
    <cellStyle name="Standard 257 2 6 3 2 2 3 4 3" xfId="34800"/>
    <cellStyle name="Standard 257 2 6 3 2 2 3 5" xfId="14947"/>
    <cellStyle name="Standard 257 2 6 3 2 2 3 5 2" xfId="41419"/>
    <cellStyle name="Standard 257 2 6 3 2 2 3 6" xfId="28920"/>
    <cellStyle name="Standard 257 2 6 3 2 2 4" xfId="3184"/>
    <cellStyle name="Standard 257 2 6 3 2 2 4 2" xfId="12006"/>
    <cellStyle name="Standard 257 2 6 3 2 2 4 2 2" xfId="25242"/>
    <cellStyle name="Standard 257 2 6 3 2 2 4 2 2 2" xfId="51714"/>
    <cellStyle name="Standard 257 2 6 3 2 2 4 2 3" xfId="38478"/>
    <cellStyle name="Standard 257 2 6 3 2 2 4 3" xfId="18625"/>
    <cellStyle name="Standard 257 2 6 3 2 2 4 3 2" xfId="45097"/>
    <cellStyle name="Standard 257 2 6 3 2 2 4 4" xfId="29656"/>
    <cellStyle name="Standard 257 2 6 3 2 2 5" xfId="5389"/>
    <cellStyle name="Standard 257 2 6 3 2 2 5 2" xfId="9799"/>
    <cellStyle name="Standard 257 2 6 3 2 2 5 2 2" xfId="23035"/>
    <cellStyle name="Standard 257 2 6 3 2 2 5 2 2 2" xfId="49507"/>
    <cellStyle name="Standard 257 2 6 3 2 2 5 2 3" xfId="36271"/>
    <cellStyle name="Standard 257 2 6 3 2 2 5 3" xfId="16418"/>
    <cellStyle name="Standard 257 2 6 3 2 2 5 3 2" xfId="42890"/>
    <cellStyle name="Standard 257 2 6 3 2 2 5 4" xfId="31861"/>
    <cellStyle name="Standard 257 2 6 3 2 2 6" xfId="7594"/>
    <cellStyle name="Standard 257 2 6 3 2 2 6 2" xfId="20830"/>
    <cellStyle name="Standard 257 2 6 3 2 2 6 2 2" xfId="47302"/>
    <cellStyle name="Standard 257 2 6 3 2 2 6 3" xfId="34066"/>
    <cellStyle name="Standard 257 2 6 3 2 2 7" xfId="14213"/>
    <cellStyle name="Standard 257 2 6 3 2 2 7 2" xfId="40685"/>
    <cellStyle name="Standard 257 2 6 3 2 2 8" xfId="27449"/>
    <cellStyle name="Standard 257 2 6 3 2 3" xfId="1345"/>
    <cellStyle name="Standard 257 2 6 3 2 3 2" xfId="4288"/>
    <cellStyle name="Standard 257 2 6 3 2 3 2 2" xfId="13110"/>
    <cellStyle name="Standard 257 2 6 3 2 3 2 2 2" xfId="26346"/>
    <cellStyle name="Standard 257 2 6 3 2 3 2 2 2 2" xfId="52818"/>
    <cellStyle name="Standard 257 2 6 3 2 3 2 2 3" xfId="39582"/>
    <cellStyle name="Standard 257 2 6 3 2 3 2 3" xfId="19729"/>
    <cellStyle name="Standard 257 2 6 3 2 3 2 3 2" xfId="46201"/>
    <cellStyle name="Standard 257 2 6 3 2 3 2 4" xfId="30760"/>
    <cellStyle name="Standard 257 2 6 3 2 3 3" xfId="5759"/>
    <cellStyle name="Standard 257 2 6 3 2 3 3 2" xfId="10169"/>
    <cellStyle name="Standard 257 2 6 3 2 3 3 2 2" xfId="23405"/>
    <cellStyle name="Standard 257 2 6 3 2 3 3 2 2 2" xfId="49877"/>
    <cellStyle name="Standard 257 2 6 3 2 3 3 2 3" xfId="36641"/>
    <cellStyle name="Standard 257 2 6 3 2 3 3 3" xfId="16788"/>
    <cellStyle name="Standard 257 2 6 3 2 3 3 3 2" xfId="43260"/>
    <cellStyle name="Standard 257 2 6 3 2 3 3 4" xfId="32231"/>
    <cellStyle name="Standard 257 2 6 3 2 3 4" xfId="8698"/>
    <cellStyle name="Standard 257 2 6 3 2 3 4 2" xfId="21934"/>
    <cellStyle name="Standard 257 2 6 3 2 3 4 2 2" xfId="48406"/>
    <cellStyle name="Standard 257 2 6 3 2 3 4 3" xfId="35170"/>
    <cellStyle name="Standard 257 2 6 3 2 3 5" xfId="15317"/>
    <cellStyle name="Standard 257 2 6 3 2 3 5 2" xfId="41789"/>
    <cellStyle name="Standard 257 2 6 3 2 3 6" xfId="27819"/>
    <cellStyle name="Standard 257 2 6 3 2 4" xfId="2081"/>
    <cellStyle name="Standard 257 2 6 3 2 4 2" xfId="3552"/>
    <cellStyle name="Standard 257 2 6 3 2 4 2 2" xfId="12374"/>
    <cellStyle name="Standard 257 2 6 3 2 4 2 2 2" xfId="25610"/>
    <cellStyle name="Standard 257 2 6 3 2 4 2 2 2 2" xfId="52082"/>
    <cellStyle name="Standard 257 2 6 3 2 4 2 2 3" xfId="38846"/>
    <cellStyle name="Standard 257 2 6 3 2 4 2 3" xfId="18993"/>
    <cellStyle name="Standard 257 2 6 3 2 4 2 3 2" xfId="45465"/>
    <cellStyle name="Standard 257 2 6 3 2 4 2 4" xfId="30024"/>
    <cellStyle name="Standard 257 2 6 3 2 4 3" xfId="6494"/>
    <cellStyle name="Standard 257 2 6 3 2 4 3 2" xfId="10904"/>
    <cellStyle name="Standard 257 2 6 3 2 4 3 2 2" xfId="24140"/>
    <cellStyle name="Standard 257 2 6 3 2 4 3 2 2 2" xfId="50612"/>
    <cellStyle name="Standard 257 2 6 3 2 4 3 2 3" xfId="37376"/>
    <cellStyle name="Standard 257 2 6 3 2 4 3 3" xfId="17523"/>
    <cellStyle name="Standard 257 2 6 3 2 4 3 3 2" xfId="43995"/>
    <cellStyle name="Standard 257 2 6 3 2 4 3 4" xfId="32966"/>
    <cellStyle name="Standard 257 2 6 3 2 4 4" xfId="7962"/>
    <cellStyle name="Standard 257 2 6 3 2 4 4 2" xfId="21198"/>
    <cellStyle name="Standard 257 2 6 3 2 4 4 2 2" xfId="47670"/>
    <cellStyle name="Standard 257 2 6 3 2 4 4 3" xfId="34434"/>
    <cellStyle name="Standard 257 2 6 3 2 4 5" xfId="14581"/>
    <cellStyle name="Standard 257 2 6 3 2 4 5 2" xfId="41053"/>
    <cellStyle name="Standard 257 2 6 3 2 4 6" xfId="28554"/>
    <cellStyle name="Standard 257 2 6 3 2 5" xfId="2818"/>
    <cellStyle name="Standard 257 2 6 3 2 5 2" xfId="11640"/>
    <cellStyle name="Standard 257 2 6 3 2 5 2 2" xfId="24876"/>
    <cellStyle name="Standard 257 2 6 3 2 5 2 2 2" xfId="51348"/>
    <cellStyle name="Standard 257 2 6 3 2 5 2 3" xfId="38112"/>
    <cellStyle name="Standard 257 2 6 3 2 5 3" xfId="18259"/>
    <cellStyle name="Standard 257 2 6 3 2 5 3 2" xfId="44731"/>
    <cellStyle name="Standard 257 2 6 3 2 5 4" xfId="29290"/>
    <cellStyle name="Standard 257 2 6 3 2 6" xfId="5023"/>
    <cellStyle name="Standard 257 2 6 3 2 6 2" xfId="9433"/>
    <cellStyle name="Standard 257 2 6 3 2 6 2 2" xfId="22669"/>
    <cellStyle name="Standard 257 2 6 3 2 6 2 2 2" xfId="49141"/>
    <cellStyle name="Standard 257 2 6 3 2 6 2 3" xfId="35905"/>
    <cellStyle name="Standard 257 2 6 3 2 6 3" xfId="16052"/>
    <cellStyle name="Standard 257 2 6 3 2 6 3 2" xfId="42524"/>
    <cellStyle name="Standard 257 2 6 3 2 6 4" xfId="31495"/>
    <cellStyle name="Standard 257 2 6 3 2 7" xfId="7228"/>
    <cellStyle name="Standard 257 2 6 3 2 7 2" xfId="20464"/>
    <cellStyle name="Standard 257 2 6 3 2 7 2 2" xfId="46936"/>
    <cellStyle name="Standard 257 2 6 3 2 7 3" xfId="33700"/>
    <cellStyle name="Standard 257 2 6 3 2 8" xfId="13847"/>
    <cellStyle name="Standard 257 2 6 3 2 8 2" xfId="40319"/>
    <cellStyle name="Standard 257 2 6 3 2 9" xfId="27083"/>
    <cellStyle name="Standard 257 2 6 3 3" xfId="790"/>
    <cellStyle name="Standard 257 2 6 3 3 2" xfId="1540"/>
    <cellStyle name="Standard 257 2 6 3 3 2 2" xfId="4483"/>
    <cellStyle name="Standard 257 2 6 3 3 2 2 2" xfId="13305"/>
    <cellStyle name="Standard 257 2 6 3 3 2 2 2 2" xfId="26541"/>
    <cellStyle name="Standard 257 2 6 3 3 2 2 2 2 2" xfId="53013"/>
    <cellStyle name="Standard 257 2 6 3 3 2 2 2 3" xfId="39777"/>
    <cellStyle name="Standard 257 2 6 3 3 2 2 3" xfId="19924"/>
    <cellStyle name="Standard 257 2 6 3 3 2 2 3 2" xfId="46396"/>
    <cellStyle name="Standard 257 2 6 3 3 2 2 4" xfId="30955"/>
    <cellStyle name="Standard 257 2 6 3 3 2 3" xfId="5954"/>
    <cellStyle name="Standard 257 2 6 3 3 2 3 2" xfId="10364"/>
    <cellStyle name="Standard 257 2 6 3 3 2 3 2 2" xfId="23600"/>
    <cellStyle name="Standard 257 2 6 3 3 2 3 2 2 2" xfId="50072"/>
    <cellStyle name="Standard 257 2 6 3 3 2 3 2 3" xfId="36836"/>
    <cellStyle name="Standard 257 2 6 3 3 2 3 3" xfId="16983"/>
    <cellStyle name="Standard 257 2 6 3 3 2 3 3 2" xfId="43455"/>
    <cellStyle name="Standard 257 2 6 3 3 2 3 4" xfId="32426"/>
    <cellStyle name="Standard 257 2 6 3 3 2 4" xfId="8893"/>
    <cellStyle name="Standard 257 2 6 3 3 2 4 2" xfId="22129"/>
    <cellStyle name="Standard 257 2 6 3 3 2 4 2 2" xfId="48601"/>
    <cellStyle name="Standard 257 2 6 3 3 2 4 3" xfId="35365"/>
    <cellStyle name="Standard 257 2 6 3 3 2 5" xfId="15512"/>
    <cellStyle name="Standard 257 2 6 3 3 2 5 2" xfId="41984"/>
    <cellStyle name="Standard 257 2 6 3 3 2 6" xfId="28014"/>
    <cellStyle name="Standard 257 2 6 3 3 3" xfId="2276"/>
    <cellStyle name="Standard 257 2 6 3 3 3 2" xfId="3747"/>
    <cellStyle name="Standard 257 2 6 3 3 3 2 2" xfId="12569"/>
    <cellStyle name="Standard 257 2 6 3 3 3 2 2 2" xfId="25805"/>
    <cellStyle name="Standard 257 2 6 3 3 3 2 2 2 2" xfId="52277"/>
    <cellStyle name="Standard 257 2 6 3 3 3 2 2 3" xfId="39041"/>
    <cellStyle name="Standard 257 2 6 3 3 3 2 3" xfId="19188"/>
    <cellStyle name="Standard 257 2 6 3 3 3 2 3 2" xfId="45660"/>
    <cellStyle name="Standard 257 2 6 3 3 3 2 4" xfId="30219"/>
    <cellStyle name="Standard 257 2 6 3 3 3 3" xfId="6689"/>
    <cellStyle name="Standard 257 2 6 3 3 3 3 2" xfId="11099"/>
    <cellStyle name="Standard 257 2 6 3 3 3 3 2 2" xfId="24335"/>
    <cellStyle name="Standard 257 2 6 3 3 3 3 2 2 2" xfId="50807"/>
    <cellStyle name="Standard 257 2 6 3 3 3 3 2 3" xfId="37571"/>
    <cellStyle name="Standard 257 2 6 3 3 3 3 3" xfId="17718"/>
    <cellStyle name="Standard 257 2 6 3 3 3 3 3 2" xfId="44190"/>
    <cellStyle name="Standard 257 2 6 3 3 3 3 4" xfId="33161"/>
    <cellStyle name="Standard 257 2 6 3 3 3 4" xfId="8157"/>
    <cellStyle name="Standard 257 2 6 3 3 3 4 2" xfId="21393"/>
    <cellStyle name="Standard 257 2 6 3 3 3 4 2 2" xfId="47865"/>
    <cellStyle name="Standard 257 2 6 3 3 3 4 3" xfId="34629"/>
    <cellStyle name="Standard 257 2 6 3 3 3 5" xfId="14776"/>
    <cellStyle name="Standard 257 2 6 3 3 3 5 2" xfId="41248"/>
    <cellStyle name="Standard 257 2 6 3 3 3 6" xfId="28749"/>
    <cellStyle name="Standard 257 2 6 3 3 4" xfId="3013"/>
    <cellStyle name="Standard 257 2 6 3 3 4 2" xfId="11835"/>
    <cellStyle name="Standard 257 2 6 3 3 4 2 2" xfId="25071"/>
    <cellStyle name="Standard 257 2 6 3 3 4 2 2 2" xfId="51543"/>
    <cellStyle name="Standard 257 2 6 3 3 4 2 3" xfId="38307"/>
    <cellStyle name="Standard 257 2 6 3 3 4 3" xfId="18454"/>
    <cellStyle name="Standard 257 2 6 3 3 4 3 2" xfId="44926"/>
    <cellStyle name="Standard 257 2 6 3 3 4 4" xfId="29485"/>
    <cellStyle name="Standard 257 2 6 3 3 5" xfId="5218"/>
    <cellStyle name="Standard 257 2 6 3 3 5 2" xfId="9628"/>
    <cellStyle name="Standard 257 2 6 3 3 5 2 2" xfId="22864"/>
    <cellStyle name="Standard 257 2 6 3 3 5 2 2 2" xfId="49336"/>
    <cellStyle name="Standard 257 2 6 3 3 5 2 3" xfId="36100"/>
    <cellStyle name="Standard 257 2 6 3 3 5 3" xfId="16247"/>
    <cellStyle name="Standard 257 2 6 3 3 5 3 2" xfId="42719"/>
    <cellStyle name="Standard 257 2 6 3 3 5 4" xfId="31690"/>
    <cellStyle name="Standard 257 2 6 3 3 6" xfId="7423"/>
    <cellStyle name="Standard 257 2 6 3 3 6 2" xfId="20659"/>
    <cellStyle name="Standard 257 2 6 3 3 6 2 2" xfId="47131"/>
    <cellStyle name="Standard 257 2 6 3 3 6 3" xfId="33895"/>
    <cellStyle name="Standard 257 2 6 3 3 7" xfId="14042"/>
    <cellStyle name="Standard 257 2 6 3 3 7 2" xfId="40514"/>
    <cellStyle name="Standard 257 2 6 3 3 8" xfId="27278"/>
    <cellStyle name="Standard 257 2 6 3 4" xfId="1174"/>
    <cellStyle name="Standard 257 2 6 3 4 2" xfId="4117"/>
    <cellStyle name="Standard 257 2 6 3 4 2 2" xfId="12939"/>
    <cellStyle name="Standard 257 2 6 3 4 2 2 2" xfId="26175"/>
    <cellStyle name="Standard 257 2 6 3 4 2 2 2 2" xfId="52647"/>
    <cellStyle name="Standard 257 2 6 3 4 2 2 3" xfId="39411"/>
    <cellStyle name="Standard 257 2 6 3 4 2 3" xfId="19558"/>
    <cellStyle name="Standard 257 2 6 3 4 2 3 2" xfId="46030"/>
    <cellStyle name="Standard 257 2 6 3 4 2 4" xfId="30589"/>
    <cellStyle name="Standard 257 2 6 3 4 3" xfId="5588"/>
    <cellStyle name="Standard 257 2 6 3 4 3 2" xfId="9998"/>
    <cellStyle name="Standard 257 2 6 3 4 3 2 2" xfId="23234"/>
    <cellStyle name="Standard 257 2 6 3 4 3 2 2 2" xfId="49706"/>
    <cellStyle name="Standard 257 2 6 3 4 3 2 3" xfId="36470"/>
    <cellStyle name="Standard 257 2 6 3 4 3 3" xfId="16617"/>
    <cellStyle name="Standard 257 2 6 3 4 3 3 2" xfId="43089"/>
    <cellStyle name="Standard 257 2 6 3 4 3 4" xfId="32060"/>
    <cellStyle name="Standard 257 2 6 3 4 4" xfId="8527"/>
    <cellStyle name="Standard 257 2 6 3 4 4 2" xfId="21763"/>
    <cellStyle name="Standard 257 2 6 3 4 4 2 2" xfId="48235"/>
    <cellStyle name="Standard 257 2 6 3 4 4 3" xfId="34999"/>
    <cellStyle name="Standard 257 2 6 3 4 5" xfId="15146"/>
    <cellStyle name="Standard 257 2 6 3 4 5 2" xfId="41618"/>
    <cellStyle name="Standard 257 2 6 3 4 6" xfId="27648"/>
    <cellStyle name="Standard 257 2 6 3 5" xfId="1910"/>
    <cellStyle name="Standard 257 2 6 3 5 2" xfId="3381"/>
    <cellStyle name="Standard 257 2 6 3 5 2 2" xfId="12203"/>
    <cellStyle name="Standard 257 2 6 3 5 2 2 2" xfId="25439"/>
    <cellStyle name="Standard 257 2 6 3 5 2 2 2 2" xfId="51911"/>
    <cellStyle name="Standard 257 2 6 3 5 2 2 3" xfId="38675"/>
    <cellStyle name="Standard 257 2 6 3 5 2 3" xfId="18822"/>
    <cellStyle name="Standard 257 2 6 3 5 2 3 2" xfId="45294"/>
    <cellStyle name="Standard 257 2 6 3 5 2 4" xfId="29853"/>
    <cellStyle name="Standard 257 2 6 3 5 3" xfId="6323"/>
    <cellStyle name="Standard 257 2 6 3 5 3 2" xfId="10733"/>
    <cellStyle name="Standard 257 2 6 3 5 3 2 2" xfId="23969"/>
    <cellStyle name="Standard 257 2 6 3 5 3 2 2 2" xfId="50441"/>
    <cellStyle name="Standard 257 2 6 3 5 3 2 3" xfId="37205"/>
    <cellStyle name="Standard 257 2 6 3 5 3 3" xfId="17352"/>
    <cellStyle name="Standard 257 2 6 3 5 3 3 2" xfId="43824"/>
    <cellStyle name="Standard 257 2 6 3 5 3 4" xfId="32795"/>
    <cellStyle name="Standard 257 2 6 3 5 4" xfId="7791"/>
    <cellStyle name="Standard 257 2 6 3 5 4 2" xfId="21027"/>
    <cellStyle name="Standard 257 2 6 3 5 4 2 2" xfId="47499"/>
    <cellStyle name="Standard 257 2 6 3 5 4 3" xfId="34263"/>
    <cellStyle name="Standard 257 2 6 3 5 5" xfId="14410"/>
    <cellStyle name="Standard 257 2 6 3 5 5 2" xfId="40882"/>
    <cellStyle name="Standard 257 2 6 3 5 6" xfId="28383"/>
    <cellStyle name="Standard 257 2 6 3 6" xfId="2647"/>
    <cellStyle name="Standard 257 2 6 3 6 2" xfId="11469"/>
    <cellStyle name="Standard 257 2 6 3 6 2 2" xfId="24705"/>
    <cellStyle name="Standard 257 2 6 3 6 2 2 2" xfId="51177"/>
    <cellStyle name="Standard 257 2 6 3 6 2 3" xfId="37941"/>
    <cellStyle name="Standard 257 2 6 3 6 3" xfId="18088"/>
    <cellStyle name="Standard 257 2 6 3 6 3 2" xfId="44560"/>
    <cellStyle name="Standard 257 2 6 3 6 4" xfId="29119"/>
    <cellStyle name="Standard 257 2 6 3 7" xfId="4852"/>
    <cellStyle name="Standard 257 2 6 3 7 2" xfId="9262"/>
    <cellStyle name="Standard 257 2 6 3 7 2 2" xfId="22498"/>
    <cellStyle name="Standard 257 2 6 3 7 2 2 2" xfId="48970"/>
    <cellStyle name="Standard 257 2 6 3 7 2 3" xfId="35734"/>
    <cellStyle name="Standard 257 2 6 3 7 3" xfId="15881"/>
    <cellStyle name="Standard 257 2 6 3 7 3 2" xfId="42353"/>
    <cellStyle name="Standard 257 2 6 3 7 4" xfId="31324"/>
    <cellStyle name="Standard 257 2 6 3 8" xfId="7057"/>
    <cellStyle name="Standard 257 2 6 3 8 2" xfId="20293"/>
    <cellStyle name="Standard 257 2 6 3 8 2 2" xfId="46765"/>
    <cellStyle name="Standard 257 2 6 3 8 3" xfId="33529"/>
    <cellStyle name="Standard 257 2 6 3 9" xfId="13676"/>
    <cellStyle name="Standard 257 2 6 3 9 2" xfId="40148"/>
    <cellStyle name="Standard 257 2 6 4" xfId="491"/>
    <cellStyle name="Standard 257 2 6 4 2" xfId="880"/>
    <cellStyle name="Standard 257 2 6 4 2 2" xfId="1629"/>
    <cellStyle name="Standard 257 2 6 4 2 2 2" xfId="4572"/>
    <cellStyle name="Standard 257 2 6 4 2 2 2 2" xfId="13394"/>
    <cellStyle name="Standard 257 2 6 4 2 2 2 2 2" xfId="26630"/>
    <cellStyle name="Standard 257 2 6 4 2 2 2 2 2 2" xfId="53102"/>
    <cellStyle name="Standard 257 2 6 4 2 2 2 2 3" xfId="39866"/>
    <cellStyle name="Standard 257 2 6 4 2 2 2 3" xfId="20013"/>
    <cellStyle name="Standard 257 2 6 4 2 2 2 3 2" xfId="46485"/>
    <cellStyle name="Standard 257 2 6 4 2 2 2 4" xfId="31044"/>
    <cellStyle name="Standard 257 2 6 4 2 2 3" xfId="6043"/>
    <cellStyle name="Standard 257 2 6 4 2 2 3 2" xfId="10453"/>
    <cellStyle name="Standard 257 2 6 4 2 2 3 2 2" xfId="23689"/>
    <cellStyle name="Standard 257 2 6 4 2 2 3 2 2 2" xfId="50161"/>
    <cellStyle name="Standard 257 2 6 4 2 2 3 2 3" xfId="36925"/>
    <cellStyle name="Standard 257 2 6 4 2 2 3 3" xfId="17072"/>
    <cellStyle name="Standard 257 2 6 4 2 2 3 3 2" xfId="43544"/>
    <cellStyle name="Standard 257 2 6 4 2 2 3 4" xfId="32515"/>
    <cellStyle name="Standard 257 2 6 4 2 2 4" xfId="8982"/>
    <cellStyle name="Standard 257 2 6 4 2 2 4 2" xfId="22218"/>
    <cellStyle name="Standard 257 2 6 4 2 2 4 2 2" xfId="48690"/>
    <cellStyle name="Standard 257 2 6 4 2 2 4 3" xfId="35454"/>
    <cellStyle name="Standard 257 2 6 4 2 2 5" xfId="15601"/>
    <cellStyle name="Standard 257 2 6 4 2 2 5 2" xfId="42073"/>
    <cellStyle name="Standard 257 2 6 4 2 2 6" xfId="28103"/>
    <cellStyle name="Standard 257 2 6 4 2 3" xfId="2365"/>
    <cellStyle name="Standard 257 2 6 4 2 3 2" xfId="3836"/>
    <cellStyle name="Standard 257 2 6 4 2 3 2 2" xfId="12658"/>
    <cellStyle name="Standard 257 2 6 4 2 3 2 2 2" xfId="25894"/>
    <cellStyle name="Standard 257 2 6 4 2 3 2 2 2 2" xfId="52366"/>
    <cellStyle name="Standard 257 2 6 4 2 3 2 2 3" xfId="39130"/>
    <cellStyle name="Standard 257 2 6 4 2 3 2 3" xfId="19277"/>
    <cellStyle name="Standard 257 2 6 4 2 3 2 3 2" xfId="45749"/>
    <cellStyle name="Standard 257 2 6 4 2 3 2 4" xfId="30308"/>
    <cellStyle name="Standard 257 2 6 4 2 3 3" xfId="6778"/>
    <cellStyle name="Standard 257 2 6 4 2 3 3 2" xfId="11188"/>
    <cellStyle name="Standard 257 2 6 4 2 3 3 2 2" xfId="24424"/>
    <cellStyle name="Standard 257 2 6 4 2 3 3 2 2 2" xfId="50896"/>
    <cellStyle name="Standard 257 2 6 4 2 3 3 2 3" xfId="37660"/>
    <cellStyle name="Standard 257 2 6 4 2 3 3 3" xfId="17807"/>
    <cellStyle name="Standard 257 2 6 4 2 3 3 3 2" xfId="44279"/>
    <cellStyle name="Standard 257 2 6 4 2 3 3 4" xfId="33250"/>
    <cellStyle name="Standard 257 2 6 4 2 3 4" xfId="8246"/>
    <cellStyle name="Standard 257 2 6 4 2 3 4 2" xfId="21482"/>
    <cellStyle name="Standard 257 2 6 4 2 3 4 2 2" xfId="47954"/>
    <cellStyle name="Standard 257 2 6 4 2 3 4 3" xfId="34718"/>
    <cellStyle name="Standard 257 2 6 4 2 3 5" xfId="14865"/>
    <cellStyle name="Standard 257 2 6 4 2 3 5 2" xfId="41337"/>
    <cellStyle name="Standard 257 2 6 4 2 3 6" xfId="28838"/>
    <cellStyle name="Standard 257 2 6 4 2 4" xfId="3102"/>
    <cellStyle name="Standard 257 2 6 4 2 4 2" xfId="11924"/>
    <cellStyle name="Standard 257 2 6 4 2 4 2 2" xfId="25160"/>
    <cellStyle name="Standard 257 2 6 4 2 4 2 2 2" xfId="51632"/>
    <cellStyle name="Standard 257 2 6 4 2 4 2 3" xfId="38396"/>
    <cellStyle name="Standard 257 2 6 4 2 4 3" xfId="18543"/>
    <cellStyle name="Standard 257 2 6 4 2 4 3 2" xfId="45015"/>
    <cellStyle name="Standard 257 2 6 4 2 4 4" xfId="29574"/>
    <cellStyle name="Standard 257 2 6 4 2 5" xfId="5307"/>
    <cellStyle name="Standard 257 2 6 4 2 5 2" xfId="9717"/>
    <cellStyle name="Standard 257 2 6 4 2 5 2 2" xfId="22953"/>
    <cellStyle name="Standard 257 2 6 4 2 5 2 2 2" xfId="49425"/>
    <cellStyle name="Standard 257 2 6 4 2 5 2 3" xfId="36189"/>
    <cellStyle name="Standard 257 2 6 4 2 5 3" xfId="16336"/>
    <cellStyle name="Standard 257 2 6 4 2 5 3 2" xfId="42808"/>
    <cellStyle name="Standard 257 2 6 4 2 5 4" xfId="31779"/>
    <cellStyle name="Standard 257 2 6 4 2 6" xfId="7512"/>
    <cellStyle name="Standard 257 2 6 4 2 6 2" xfId="20748"/>
    <cellStyle name="Standard 257 2 6 4 2 6 2 2" xfId="47220"/>
    <cellStyle name="Standard 257 2 6 4 2 6 3" xfId="33984"/>
    <cellStyle name="Standard 257 2 6 4 2 7" xfId="14131"/>
    <cellStyle name="Standard 257 2 6 4 2 7 2" xfId="40603"/>
    <cellStyle name="Standard 257 2 6 4 2 8" xfId="27367"/>
    <cellStyle name="Standard 257 2 6 4 3" xfId="1263"/>
    <cellStyle name="Standard 257 2 6 4 3 2" xfId="4206"/>
    <cellStyle name="Standard 257 2 6 4 3 2 2" xfId="13028"/>
    <cellStyle name="Standard 257 2 6 4 3 2 2 2" xfId="26264"/>
    <cellStyle name="Standard 257 2 6 4 3 2 2 2 2" xfId="52736"/>
    <cellStyle name="Standard 257 2 6 4 3 2 2 3" xfId="39500"/>
    <cellStyle name="Standard 257 2 6 4 3 2 3" xfId="19647"/>
    <cellStyle name="Standard 257 2 6 4 3 2 3 2" xfId="46119"/>
    <cellStyle name="Standard 257 2 6 4 3 2 4" xfId="30678"/>
    <cellStyle name="Standard 257 2 6 4 3 3" xfId="5677"/>
    <cellStyle name="Standard 257 2 6 4 3 3 2" xfId="10087"/>
    <cellStyle name="Standard 257 2 6 4 3 3 2 2" xfId="23323"/>
    <cellStyle name="Standard 257 2 6 4 3 3 2 2 2" xfId="49795"/>
    <cellStyle name="Standard 257 2 6 4 3 3 2 3" xfId="36559"/>
    <cellStyle name="Standard 257 2 6 4 3 3 3" xfId="16706"/>
    <cellStyle name="Standard 257 2 6 4 3 3 3 2" xfId="43178"/>
    <cellStyle name="Standard 257 2 6 4 3 3 4" xfId="32149"/>
    <cellStyle name="Standard 257 2 6 4 3 4" xfId="8616"/>
    <cellStyle name="Standard 257 2 6 4 3 4 2" xfId="21852"/>
    <cellStyle name="Standard 257 2 6 4 3 4 2 2" xfId="48324"/>
    <cellStyle name="Standard 257 2 6 4 3 4 3" xfId="35088"/>
    <cellStyle name="Standard 257 2 6 4 3 5" xfId="15235"/>
    <cellStyle name="Standard 257 2 6 4 3 5 2" xfId="41707"/>
    <cellStyle name="Standard 257 2 6 4 3 6" xfId="27737"/>
    <cellStyle name="Standard 257 2 6 4 4" xfId="1999"/>
    <cellStyle name="Standard 257 2 6 4 4 2" xfId="3470"/>
    <cellStyle name="Standard 257 2 6 4 4 2 2" xfId="12292"/>
    <cellStyle name="Standard 257 2 6 4 4 2 2 2" xfId="25528"/>
    <cellStyle name="Standard 257 2 6 4 4 2 2 2 2" xfId="52000"/>
    <cellStyle name="Standard 257 2 6 4 4 2 2 3" xfId="38764"/>
    <cellStyle name="Standard 257 2 6 4 4 2 3" xfId="18911"/>
    <cellStyle name="Standard 257 2 6 4 4 2 3 2" xfId="45383"/>
    <cellStyle name="Standard 257 2 6 4 4 2 4" xfId="29942"/>
    <cellStyle name="Standard 257 2 6 4 4 3" xfId="6412"/>
    <cellStyle name="Standard 257 2 6 4 4 3 2" xfId="10822"/>
    <cellStyle name="Standard 257 2 6 4 4 3 2 2" xfId="24058"/>
    <cellStyle name="Standard 257 2 6 4 4 3 2 2 2" xfId="50530"/>
    <cellStyle name="Standard 257 2 6 4 4 3 2 3" xfId="37294"/>
    <cellStyle name="Standard 257 2 6 4 4 3 3" xfId="17441"/>
    <cellStyle name="Standard 257 2 6 4 4 3 3 2" xfId="43913"/>
    <cellStyle name="Standard 257 2 6 4 4 3 4" xfId="32884"/>
    <cellStyle name="Standard 257 2 6 4 4 4" xfId="7880"/>
    <cellStyle name="Standard 257 2 6 4 4 4 2" xfId="21116"/>
    <cellStyle name="Standard 257 2 6 4 4 4 2 2" xfId="47588"/>
    <cellStyle name="Standard 257 2 6 4 4 4 3" xfId="34352"/>
    <cellStyle name="Standard 257 2 6 4 4 5" xfId="14499"/>
    <cellStyle name="Standard 257 2 6 4 4 5 2" xfId="40971"/>
    <cellStyle name="Standard 257 2 6 4 4 6" xfId="28472"/>
    <cellStyle name="Standard 257 2 6 4 5" xfId="2736"/>
    <cellStyle name="Standard 257 2 6 4 5 2" xfId="11558"/>
    <cellStyle name="Standard 257 2 6 4 5 2 2" xfId="24794"/>
    <cellStyle name="Standard 257 2 6 4 5 2 2 2" xfId="51266"/>
    <cellStyle name="Standard 257 2 6 4 5 2 3" xfId="38030"/>
    <cellStyle name="Standard 257 2 6 4 5 3" xfId="18177"/>
    <cellStyle name="Standard 257 2 6 4 5 3 2" xfId="44649"/>
    <cellStyle name="Standard 257 2 6 4 5 4" xfId="29208"/>
    <cellStyle name="Standard 257 2 6 4 6" xfId="4941"/>
    <cellStyle name="Standard 257 2 6 4 6 2" xfId="9351"/>
    <cellStyle name="Standard 257 2 6 4 6 2 2" xfId="22587"/>
    <cellStyle name="Standard 257 2 6 4 6 2 2 2" xfId="49059"/>
    <cellStyle name="Standard 257 2 6 4 6 2 3" xfId="35823"/>
    <cellStyle name="Standard 257 2 6 4 6 3" xfId="15970"/>
    <cellStyle name="Standard 257 2 6 4 6 3 2" xfId="42442"/>
    <cellStyle name="Standard 257 2 6 4 6 4" xfId="31413"/>
    <cellStyle name="Standard 257 2 6 4 7" xfId="7146"/>
    <cellStyle name="Standard 257 2 6 4 7 2" xfId="20382"/>
    <cellStyle name="Standard 257 2 6 4 7 2 2" xfId="46854"/>
    <cellStyle name="Standard 257 2 6 4 7 3" xfId="33618"/>
    <cellStyle name="Standard 257 2 6 4 8" xfId="13765"/>
    <cellStyle name="Standard 257 2 6 4 8 2" xfId="40237"/>
    <cellStyle name="Standard 257 2 6 4 9" xfId="27001"/>
    <cellStyle name="Standard 257 2 6 5" xfId="631"/>
    <cellStyle name="Standard 257 2 6 5 2" xfId="1020"/>
    <cellStyle name="Standard 257 2 6 5 2 2" xfId="1769"/>
    <cellStyle name="Standard 257 2 6 5 2 2 2" xfId="4712"/>
    <cellStyle name="Standard 257 2 6 5 2 2 2 2" xfId="13534"/>
    <cellStyle name="Standard 257 2 6 5 2 2 2 2 2" xfId="26770"/>
    <cellStyle name="Standard 257 2 6 5 2 2 2 2 2 2" xfId="53242"/>
    <cellStyle name="Standard 257 2 6 5 2 2 2 2 3" xfId="40006"/>
    <cellStyle name="Standard 257 2 6 5 2 2 2 3" xfId="20153"/>
    <cellStyle name="Standard 257 2 6 5 2 2 2 3 2" xfId="46625"/>
    <cellStyle name="Standard 257 2 6 5 2 2 2 4" xfId="31184"/>
    <cellStyle name="Standard 257 2 6 5 2 2 3" xfId="6183"/>
    <cellStyle name="Standard 257 2 6 5 2 2 3 2" xfId="10593"/>
    <cellStyle name="Standard 257 2 6 5 2 2 3 2 2" xfId="23829"/>
    <cellStyle name="Standard 257 2 6 5 2 2 3 2 2 2" xfId="50301"/>
    <cellStyle name="Standard 257 2 6 5 2 2 3 2 3" xfId="37065"/>
    <cellStyle name="Standard 257 2 6 5 2 2 3 3" xfId="17212"/>
    <cellStyle name="Standard 257 2 6 5 2 2 3 3 2" xfId="43684"/>
    <cellStyle name="Standard 257 2 6 5 2 2 3 4" xfId="32655"/>
    <cellStyle name="Standard 257 2 6 5 2 2 4" xfId="9122"/>
    <cellStyle name="Standard 257 2 6 5 2 2 4 2" xfId="22358"/>
    <cellStyle name="Standard 257 2 6 5 2 2 4 2 2" xfId="48830"/>
    <cellStyle name="Standard 257 2 6 5 2 2 4 3" xfId="35594"/>
    <cellStyle name="Standard 257 2 6 5 2 2 5" xfId="15741"/>
    <cellStyle name="Standard 257 2 6 5 2 2 5 2" xfId="42213"/>
    <cellStyle name="Standard 257 2 6 5 2 2 6" xfId="28243"/>
    <cellStyle name="Standard 257 2 6 5 2 3" xfId="2505"/>
    <cellStyle name="Standard 257 2 6 5 2 3 2" xfId="3976"/>
    <cellStyle name="Standard 257 2 6 5 2 3 2 2" xfId="12798"/>
    <cellStyle name="Standard 257 2 6 5 2 3 2 2 2" xfId="26034"/>
    <cellStyle name="Standard 257 2 6 5 2 3 2 2 2 2" xfId="52506"/>
    <cellStyle name="Standard 257 2 6 5 2 3 2 2 3" xfId="39270"/>
    <cellStyle name="Standard 257 2 6 5 2 3 2 3" xfId="19417"/>
    <cellStyle name="Standard 257 2 6 5 2 3 2 3 2" xfId="45889"/>
    <cellStyle name="Standard 257 2 6 5 2 3 2 4" xfId="30448"/>
    <cellStyle name="Standard 257 2 6 5 2 3 3" xfId="6918"/>
    <cellStyle name="Standard 257 2 6 5 2 3 3 2" xfId="11328"/>
    <cellStyle name="Standard 257 2 6 5 2 3 3 2 2" xfId="24564"/>
    <cellStyle name="Standard 257 2 6 5 2 3 3 2 2 2" xfId="51036"/>
    <cellStyle name="Standard 257 2 6 5 2 3 3 2 3" xfId="37800"/>
    <cellStyle name="Standard 257 2 6 5 2 3 3 3" xfId="17947"/>
    <cellStyle name="Standard 257 2 6 5 2 3 3 3 2" xfId="44419"/>
    <cellStyle name="Standard 257 2 6 5 2 3 3 4" xfId="33390"/>
    <cellStyle name="Standard 257 2 6 5 2 3 4" xfId="8386"/>
    <cellStyle name="Standard 257 2 6 5 2 3 4 2" xfId="21622"/>
    <cellStyle name="Standard 257 2 6 5 2 3 4 2 2" xfId="48094"/>
    <cellStyle name="Standard 257 2 6 5 2 3 4 3" xfId="34858"/>
    <cellStyle name="Standard 257 2 6 5 2 3 5" xfId="15005"/>
    <cellStyle name="Standard 257 2 6 5 2 3 5 2" xfId="41477"/>
    <cellStyle name="Standard 257 2 6 5 2 3 6" xfId="28978"/>
    <cellStyle name="Standard 257 2 6 5 2 4" xfId="3242"/>
    <cellStyle name="Standard 257 2 6 5 2 4 2" xfId="12064"/>
    <cellStyle name="Standard 257 2 6 5 2 4 2 2" xfId="25300"/>
    <cellStyle name="Standard 257 2 6 5 2 4 2 2 2" xfId="51772"/>
    <cellStyle name="Standard 257 2 6 5 2 4 2 3" xfId="38536"/>
    <cellStyle name="Standard 257 2 6 5 2 4 3" xfId="18683"/>
    <cellStyle name="Standard 257 2 6 5 2 4 3 2" xfId="45155"/>
    <cellStyle name="Standard 257 2 6 5 2 4 4" xfId="29714"/>
    <cellStyle name="Standard 257 2 6 5 2 5" xfId="5447"/>
    <cellStyle name="Standard 257 2 6 5 2 5 2" xfId="9857"/>
    <cellStyle name="Standard 257 2 6 5 2 5 2 2" xfId="23093"/>
    <cellStyle name="Standard 257 2 6 5 2 5 2 2 2" xfId="49565"/>
    <cellStyle name="Standard 257 2 6 5 2 5 2 3" xfId="36329"/>
    <cellStyle name="Standard 257 2 6 5 2 5 3" xfId="16476"/>
    <cellStyle name="Standard 257 2 6 5 2 5 3 2" xfId="42948"/>
    <cellStyle name="Standard 257 2 6 5 2 5 4" xfId="31919"/>
    <cellStyle name="Standard 257 2 6 5 2 6" xfId="7652"/>
    <cellStyle name="Standard 257 2 6 5 2 6 2" xfId="20888"/>
    <cellStyle name="Standard 257 2 6 5 2 6 2 2" xfId="47360"/>
    <cellStyle name="Standard 257 2 6 5 2 6 3" xfId="34124"/>
    <cellStyle name="Standard 257 2 6 5 2 7" xfId="14271"/>
    <cellStyle name="Standard 257 2 6 5 2 7 2" xfId="40743"/>
    <cellStyle name="Standard 257 2 6 5 2 8" xfId="27507"/>
    <cellStyle name="Standard 257 2 6 5 3" xfId="1403"/>
    <cellStyle name="Standard 257 2 6 5 3 2" xfId="4346"/>
    <cellStyle name="Standard 257 2 6 5 3 2 2" xfId="13168"/>
    <cellStyle name="Standard 257 2 6 5 3 2 2 2" xfId="26404"/>
    <cellStyle name="Standard 257 2 6 5 3 2 2 2 2" xfId="52876"/>
    <cellStyle name="Standard 257 2 6 5 3 2 2 3" xfId="39640"/>
    <cellStyle name="Standard 257 2 6 5 3 2 3" xfId="19787"/>
    <cellStyle name="Standard 257 2 6 5 3 2 3 2" xfId="46259"/>
    <cellStyle name="Standard 257 2 6 5 3 2 4" xfId="30818"/>
    <cellStyle name="Standard 257 2 6 5 3 3" xfId="5817"/>
    <cellStyle name="Standard 257 2 6 5 3 3 2" xfId="10227"/>
    <cellStyle name="Standard 257 2 6 5 3 3 2 2" xfId="23463"/>
    <cellStyle name="Standard 257 2 6 5 3 3 2 2 2" xfId="49935"/>
    <cellStyle name="Standard 257 2 6 5 3 3 2 3" xfId="36699"/>
    <cellStyle name="Standard 257 2 6 5 3 3 3" xfId="16846"/>
    <cellStyle name="Standard 257 2 6 5 3 3 3 2" xfId="43318"/>
    <cellStyle name="Standard 257 2 6 5 3 3 4" xfId="32289"/>
    <cellStyle name="Standard 257 2 6 5 3 4" xfId="8756"/>
    <cellStyle name="Standard 257 2 6 5 3 4 2" xfId="21992"/>
    <cellStyle name="Standard 257 2 6 5 3 4 2 2" xfId="48464"/>
    <cellStyle name="Standard 257 2 6 5 3 4 3" xfId="35228"/>
    <cellStyle name="Standard 257 2 6 5 3 5" xfId="15375"/>
    <cellStyle name="Standard 257 2 6 5 3 5 2" xfId="41847"/>
    <cellStyle name="Standard 257 2 6 5 3 6" xfId="27877"/>
    <cellStyle name="Standard 257 2 6 5 4" xfId="2139"/>
    <cellStyle name="Standard 257 2 6 5 4 2" xfId="3610"/>
    <cellStyle name="Standard 257 2 6 5 4 2 2" xfId="12432"/>
    <cellStyle name="Standard 257 2 6 5 4 2 2 2" xfId="25668"/>
    <cellStyle name="Standard 257 2 6 5 4 2 2 2 2" xfId="52140"/>
    <cellStyle name="Standard 257 2 6 5 4 2 2 3" xfId="38904"/>
    <cellStyle name="Standard 257 2 6 5 4 2 3" xfId="19051"/>
    <cellStyle name="Standard 257 2 6 5 4 2 3 2" xfId="45523"/>
    <cellStyle name="Standard 257 2 6 5 4 2 4" xfId="30082"/>
    <cellStyle name="Standard 257 2 6 5 4 3" xfId="6552"/>
    <cellStyle name="Standard 257 2 6 5 4 3 2" xfId="10962"/>
    <cellStyle name="Standard 257 2 6 5 4 3 2 2" xfId="24198"/>
    <cellStyle name="Standard 257 2 6 5 4 3 2 2 2" xfId="50670"/>
    <cellStyle name="Standard 257 2 6 5 4 3 2 3" xfId="37434"/>
    <cellStyle name="Standard 257 2 6 5 4 3 3" xfId="17581"/>
    <cellStyle name="Standard 257 2 6 5 4 3 3 2" xfId="44053"/>
    <cellStyle name="Standard 257 2 6 5 4 3 4" xfId="33024"/>
    <cellStyle name="Standard 257 2 6 5 4 4" xfId="8020"/>
    <cellStyle name="Standard 257 2 6 5 4 4 2" xfId="21256"/>
    <cellStyle name="Standard 257 2 6 5 4 4 2 2" xfId="47728"/>
    <cellStyle name="Standard 257 2 6 5 4 4 3" xfId="34492"/>
    <cellStyle name="Standard 257 2 6 5 4 5" xfId="14639"/>
    <cellStyle name="Standard 257 2 6 5 4 5 2" xfId="41111"/>
    <cellStyle name="Standard 257 2 6 5 4 6" xfId="28612"/>
    <cellStyle name="Standard 257 2 6 5 5" xfId="2876"/>
    <cellStyle name="Standard 257 2 6 5 5 2" xfId="11698"/>
    <cellStyle name="Standard 257 2 6 5 5 2 2" xfId="24934"/>
    <cellStyle name="Standard 257 2 6 5 5 2 2 2" xfId="51406"/>
    <cellStyle name="Standard 257 2 6 5 5 2 3" xfId="38170"/>
    <cellStyle name="Standard 257 2 6 5 5 3" xfId="18317"/>
    <cellStyle name="Standard 257 2 6 5 5 3 2" xfId="44789"/>
    <cellStyle name="Standard 257 2 6 5 5 4" xfId="29348"/>
    <cellStyle name="Standard 257 2 6 5 6" xfId="5081"/>
    <cellStyle name="Standard 257 2 6 5 6 2" xfId="9491"/>
    <cellStyle name="Standard 257 2 6 5 6 2 2" xfId="22727"/>
    <cellStyle name="Standard 257 2 6 5 6 2 2 2" xfId="49199"/>
    <cellStyle name="Standard 257 2 6 5 6 2 3" xfId="35963"/>
    <cellStyle name="Standard 257 2 6 5 6 3" xfId="16110"/>
    <cellStyle name="Standard 257 2 6 5 6 3 2" xfId="42582"/>
    <cellStyle name="Standard 257 2 6 5 6 4" xfId="31553"/>
    <cellStyle name="Standard 257 2 6 5 7" xfId="7286"/>
    <cellStyle name="Standard 257 2 6 5 7 2" xfId="20522"/>
    <cellStyle name="Standard 257 2 6 5 7 2 2" xfId="46994"/>
    <cellStyle name="Standard 257 2 6 5 7 3" xfId="33758"/>
    <cellStyle name="Standard 257 2 6 5 8" xfId="13905"/>
    <cellStyle name="Standard 257 2 6 5 8 2" xfId="40377"/>
    <cellStyle name="Standard 257 2 6 5 9" xfId="27141"/>
    <cellStyle name="Standard 257 2 6 6" xfId="709"/>
    <cellStyle name="Standard 257 2 6 6 2" xfId="1459"/>
    <cellStyle name="Standard 257 2 6 6 2 2" xfId="4402"/>
    <cellStyle name="Standard 257 2 6 6 2 2 2" xfId="13224"/>
    <cellStyle name="Standard 257 2 6 6 2 2 2 2" xfId="26460"/>
    <cellStyle name="Standard 257 2 6 6 2 2 2 2 2" xfId="52932"/>
    <cellStyle name="Standard 257 2 6 6 2 2 2 3" xfId="39696"/>
    <cellStyle name="Standard 257 2 6 6 2 2 3" xfId="19843"/>
    <cellStyle name="Standard 257 2 6 6 2 2 3 2" xfId="46315"/>
    <cellStyle name="Standard 257 2 6 6 2 2 4" xfId="30874"/>
    <cellStyle name="Standard 257 2 6 6 2 3" xfId="5873"/>
    <cellStyle name="Standard 257 2 6 6 2 3 2" xfId="10283"/>
    <cellStyle name="Standard 257 2 6 6 2 3 2 2" xfId="23519"/>
    <cellStyle name="Standard 257 2 6 6 2 3 2 2 2" xfId="49991"/>
    <cellStyle name="Standard 257 2 6 6 2 3 2 3" xfId="36755"/>
    <cellStyle name="Standard 257 2 6 6 2 3 3" xfId="16902"/>
    <cellStyle name="Standard 257 2 6 6 2 3 3 2" xfId="43374"/>
    <cellStyle name="Standard 257 2 6 6 2 3 4" xfId="32345"/>
    <cellStyle name="Standard 257 2 6 6 2 4" xfId="8812"/>
    <cellStyle name="Standard 257 2 6 6 2 4 2" xfId="22048"/>
    <cellStyle name="Standard 257 2 6 6 2 4 2 2" xfId="48520"/>
    <cellStyle name="Standard 257 2 6 6 2 4 3" xfId="35284"/>
    <cellStyle name="Standard 257 2 6 6 2 5" xfId="15431"/>
    <cellStyle name="Standard 257 2 6 6 2 5 2" xfId="41903"/>
    <cellStyle name="Standard 257 2 6 6 2 6" xfId="27933"/>
    <cellStyle name="Standard 257 2 6 6 3" xfId="2195"/>
    <cellStyle name="Standard 257 2 6 6 3 2" xfId="3666"/>
    <cellStyle name="Standard 257 2 6 6 3 2 2" xfId="12488"/>
    <cellStyle name="Standard 257 2 6 6 3 2 2 2" xfId="25724"/>
    <cellStyle name="Standard 257 2 6 6 3 2 2 2 2" xfId="52196"/>
    <cellStyle name="Standard 257 2 6 6 3 2 2 3" xfId="38960"/>
    <cellStyle name="Standard 257 2 6 6 3 2 3" xfId="19107"/>
    <cellStyle name="Standard 257 2 6 6 3 2 3 2" xfId="45579"/>
    <cellStyle name="Standard 257 2 6 6 3 2 4" xfId="30138"/>
    <cellStyle name="Standard 257 2 6 6 3 3" xfId="6608"/>
    <cellStyle name="Standard 257 2 6 6 3 3 2" xfId="11018"/>
    <cellStyle name="Standard 257 2 6 6 3 3 2 2" xfId="24254"/>
    <cellStyle name="Standard 257 2 6 6 3 3 2 2 2" xfId="50726"/>
    <cellStyle name="Standard 257 2 6 6 3 3 2 3" xfId="37490"/>
    <cellStyle name="Standard 257 2 6 6 3 3 3" xfId="17637"/>
    <cellStyle name="Standard 257 2 6 6 3 3 3 2" xfId="44109"/>
    <cellStyle name="Standard 257 2 6 6 3 3 4" xfId="33080"/>
    <cellStyle name="Standard 257 2 6 6 3 4" xfId="8076"/>
    <cellStyle name="Standard 257 2 6 6 3 4 2" xfId="21312"/>
    <cellStyle name="Standard 257 2 6 6 3 4 2 2" xfId="47784"/>
    <cellStyle name="Standard 257 2 6 6 3 4 3" xfId="34548"/>
    <cellStyle name="Standard 257 2 6 6 3 5" xfId="14695"/>
    <cellStyle name="Standard 257 2 6 6 3 5 2" xfId="41167"/>
    <cellStyle name="Standard 257 2 6 6 3 6" xfId="28668"/>
    <cellStyle name="Standard 257 2 6 6 4" xfId="2932"/>
    <cellStyle name="Standard 257 2 6 6 4 2" xfId="11754"/>
    <cellStyle name="Standard 257 2 6 6 4 2 2" xfId="24990"/>
    <cellStyle name="Standard 257 2 6 6 4 2 2 2" xfId="51462"/>
    <cellStyle name="Standard 257 2 6 6 4 2 3" xfId="38226"/>
    <cellStyle name="Standard 257 2 6 6 4 3" xfId="18373"/>
    <cellStyle name="Standard 257 2 6 6 4 3 2" xfId="44845"/>
    <cellStyle name="Standard 257 2 6 6 4 4" xfId="29404"/>
    <cellStyle name="Standard 257 2 6 6 5" xfId="5137"/>
    <cellStyle name="Standard 257 2 6 6 5 2" xfId="9547"/>
    <cellStyle name="Standard 257 2 6 6 5 2 2" xfId="22783"/>
    <cellStyle name="Standard 257 2 6 6 5 2 2 2" xfId="49255"/>
    <cellStyle name="Standard 257 2 6 6 5 2 3" xfId="36019"/>
    <cellStyle name="Standard 257 2 6 6 5 3" xfId="16166"/>
    <cellStyle name="Standard 257 2 6 6 5 3 2" xfId="42638"/>
    <cellStyle name="Standard 257 2 6 6 5 4" xfId="31609"/>
    <cellStyle name="Standard 257 2 6 6 6" xfId="7342"/>
    <cellStyle name="Standard 257 2 6 6 6 2" xfId="20578"/>
    <cellStyle name="Standard 257 2 6 6 6 2 2" xfId="47050"/>
    <cellStyle name="Standard 257 2 6 6 6 3" xfId="33814"/>
    <cellStyle name="Standard 257 2 6 6 7" xfId="13961"/>
    <cellStyle name="Standard 257 2 6 6 7 2" xfId="40433"/>
    <cellStyle name="Standard 257 2 6 6 8" xfId="27197"/>
    <cellStyle name="Standard 257 2 6 7" xfId="1093"/>
    <cellStyle name="Standard 257 2 6 7 2" xfId="4036"/>
    <cellStyle name="Standard 257 2 6 7 2 2" xfId="12858"/>
    <cellStyle name="Standard 257 2 6 7 2 2 2" xfId="26094"/>
    <cellStyle name="Standard 257 2 6 7 2 2 2 2" xfId="52566"/>
    <cellStyle name="Standard 257 2 6 7 2 2 3" xfId="39330"/>
    <cellStyle name="Standard 257 2 6 7 2 3" xfId="19477"/>
    <cellStyle name="Standard 257 2 6 7 2 3 2" xfId="45949"/>
    <cellStyle name="Standard 257 2 6 7 2 4" xfId="30508"/>
    <cellStyle name="Standard 257 2 6 7 3" xfId="5507"/>
    <cellStyle name="Standard 257 2 6 7 3 2" xfId="9917"/>
    <cellStyle name="Standard 257 2 6 7 3 2 2" xfId="23153"/>
    <cellStyle name="Standard 257 2 6 7 3 2 2 2" xfId="49625"/>
    <cellStyle name="Standard 257 2 6 7 3 2 3" xfId="36389"/>
    <cellStyle name="Standard 257 2 6 7 3 3" xfId="16536"/>
    <cellStyle name="Standard 257 2 6 7 3 3 2" xfId="43008"/>
    <cellStyle name="Standard 257 2 6 7 3 4" xfId="31979"/>
    <cellStyle name="Standard 257 2 6 7 4" xfId="8446"/>
    <cellStyle name="Standard 257 2 6 7 4 2" xfId="21682"/>
    <cellStyle name="Standard 257 2 6 7 4 2 2" xfId="48154"/>
    <cellStyle name="Standard 257 2 6 7 4 3" xfId="34918"/>
    <cellStyle name="Standard 257 2 6 7 5" xfId="15065"/>
    <cellStyle name="Standard 257 2 6 7 5 2" xfId="41537"/>
    <cellStyle name="Standard 257 2 6 7 6" xfId="27567"/>
    <cellStyle name="Standard 257 2 6 8" xfId="1829"/>
    <cellStyle name="Standard 257 2 6 8 2" xfId="3300"/>
    <cellStyle name="Standard 257 2 6 8 2 2" xfId="12122"/>
    <cellStyle name="Standard 257 2 6 8 2 2 2" xfId="25358"/>
    <cellStyle name="Standard 257 2 6 8 2 2 2 2" xfId="51830"/>
    <cellStyle name="Standard 257 2 6 8 2 2 3" xfId="38594"/>
    <cellStyle name="Standard 257 2 6 8 2 3" xfId="18741"/>
    <cellStyle name="Standard 257 2 6 8 2 3 2" xfId="45213"/>
    <cellStyle name="Standard 257 2 6 8 2 4" xfId="29772"/>
    <cellStyle name="Standard 257 2 6 8 3" xfId="6242"/>
    <cellStyle name="Standard 257 2 6 8 3 2" xfId="10652"/>
    <cellStyle name="Standard 257 2 6 8 3 2 2" xfId="23888"/>
    <cellStyle name="Standard 257 2 6 8 3 2 2 2" xfId="50360"/>
    <cellStyle name="Standard 257 2 6 8 3 2 3" xfId="37124"/>
    <cellStyle name="Standard 257 2 6 8 3 3" xfId="17271"/>
    <cellStyle name="Standard 257 2 6 8 3 3 2" xfId="43743"/>
    <cellStyle name="Standard 257 2 6 8 3 4" xfId="32714"/>
    <cellStyle name="Standard 257 2 6 8 4" xfId="7710"/>
    <cellStyle name="Standard 257 2 6 8 4 2" xfId="20946"/>
    <cellStyle name="Standard 257 2 6 8 4 2 2" xfId="47418"/>
    <cellStyle name="Standard 257 2 6 8 4 3" xfId="34182"/>
    <cellStyle name="Standard 257 2 6 8 5" xfId="14329"/>
    <cellStyle name="Standard 257 2 6 8 5 2" xfId="40801"/>
    <cellStyle name="Standard 257 2 6 8 6" xfId="28302"/>
    <cellStyle name="Standard 257 2 6 9" xfId="2566"/>
    <cellStyle name="Standard 257 2 6 9 2" xfId="11388"/>
    <cellStyle name="Standard 257 2 6 9 2 2" xfId="24624"/>
    <cellStyle name="Standard 257 2 6 9 2 2 2" xfId="51096"/>
    <cellStyle name="Standard 257 2 6 9 2 3" xfId="37860"/>
    <cellStyle name="Standard 257 2 6 9 3" xfId="18007"/>
    <cellStyle name="Standard 257 2 6 9 3 2" xfId="44479"/>
    <cellStyle name="Standard 257 2 6 9 4" xfId="29038"/>
    <cellStyle name="Standard 257 2 7" xfId="271"/>
    <cellStyle name="Standard 257 2 7 10" xfId="4759"/>
    <cellStyle name="Standard 257 2 7 10 2" xfId="9169"/>
    <cellStyle name="Standard 257 2 7 10 2 2" xfId="22405"/>
    <cellStyle name="Standard 257 2 7 10 2 2 2" xfId="48877"/>
    <cellStyle name="Standard 257 2 7 10 2 3" xfId="35641"/>
    <cellStyle name="Standard 257 2 7 10 3" xfId="15788"/>
    <cellStyle name="Standard 257 2 7 10 3 2" xfId="42260"/>
    <cellStyle name="Standard 257 2 7 10 4" xfId="31231"/>
    <cellStyle name="Standard 257 2 7 11" xfId="6964"/>
    <cellStyle name="Standard 257 2 7 11 2" xfId="20200"/>
    <cellStyle name="Standard 257 2 7 11 2 2" xfId="46672"/>
    <cellStyle name="Standard 257 2 7 11 3" xfId="33436"/>
    <cellStyle name="Standard 257 2 7 12" xfId="13583"/>
    <cellStyle name="Standard 257 2 7 12 2" xfId="40055"/>
    <cellStyle name="Standard 257 2 7 13" xfId="26819"/>
    <cellStyle name="Standard 257 2 7 2" xfId="337"/>
    <cellStyle name="Standard 257 2 7 2 10" xfId="13623"/>
    <cellStyle name="Standard 257 2 7 2 10 2" xfId="40095"/>
    <cellStyle name="Standard 257 2 7 2 11" xfId="26859"/>
    <cellStyle name="Standard 257 2 7 2 2" xfId="425"/>
    <cellStyle name="Standard 257 2 7 2 2 10" xfId="26940"/>
    <cellStyle name="Standard 257 2 7 2 2 2" xfId="601"/>
    <cellStyle name="Standard 257 2 7 2 2 2 2" xfId="990"/>
    <cellStyle name="Standard 257 2 7 2 2 2 2 2" xfId="1739"/>
    <cellStyle name="Standard 257 2 7 2 2 2 2 2 2" xfId="4682"/>
    <cellStyle name="Standard 257 2 7 2 2 2 2 2 2 2" xfId="13504"/>
    <cellStyle name="Standard 257 2 7 2 2 2 2 2 2 2 2" xfId="26740"/>
    <cellStyle name="Standard 257 2 7 2 2 2 2 2 2 2 2 2" xfId="53212"/>
    <cellStyle name="Standard 257 2 7 2 2 2 2 2 2 2 3" xfId="39976"/>
    <cellStyle name="Standard 257 2 7 2 2 2 2 2 2 3" xfId="20123"/>
    <cellStyle name="Standard 257 2 7 2 2 2 2 2 2 3 2" xfId="46595"/>
    <cellStyle name="Standard 257 2 7 2 2 2 2 2 2 4" xfId="31154"/>
    <cellStyle name="Standard 257 2 7 2 2 2 2 2 3" xfId="6153"/>
    <cellStyle name="Standard 257 2 7 2 2 2 2 2 3 2" xfId="10563"/>
    <cellStyle name="Standard 257 2 7 2 2 2 2 2 3 2 2" xfId="23799"/>
    <cellStyle name="Standard 257 2 7 2 2 2 2 2 3 2 2 2" xfId="50271"/>
    <cellStyle name="Standard 257 2 7 2 2 2 2 2 3 2 3" xfId="37035"/>
    <cellStyle name="Standard 257 2 7 2 2 2 2 2 3 3" xfId="17182"/>
    <cellStyle name="Standard 257 2 7 2 2 2 2 2 3 3 2" xfId="43654"/>
    <cellStyle name="Standard 257 2 7 2 2 2 2 2 3 4" xfId="32625"/>
    <cellStyle name="Standard 257 2 7 2 2 2 2 2 4" xfId="9092"/>
    <cellStyle name="Standard 257 2 7 2 2 2 2 2 4 2" xfId="22328"/>
    <cellStyle name="Standard 257 2 7 2 2 2 2 2 4 2 2" xfId="48800"/>
    <cellStyle name="Standard 257 2 7 2 2 2 2 2 4 3" xfId="35564"/>
    <cellStyle name="Standard 257 2 7 2 2 2 2 2 5" xfId="15711"/>
    <cellStyle name="Standard 257 2 7 2 2 2 2 2 5 2" xfId="42183"/>
    <cellStyle name="Standard 257 2 7 2 2 2 2 2 6" xfId="28213"/>
    <cellStyle name="Standard 257 2 7 2 2 2 2 3" xfId="2475"/>
    <cellStyle name="Standard 257 2 7 2 2 2 2 3 2" xfId="3946"/>
    <cellStyle name="Standard 257 2 7 2 2 2 2 3 2 2" xfId="12768"/>
    <cellStyle name="Standard 257 2 7 2 2 2 2 3 2 2 2" xfId="26004"/>
    <cellStyle name="Standard 257 2 7 2 2 2 2 3 2 2 2 2" xfId="52476"/>
    <cellStyle name="Standard 257 2 7 2 2 2 2 3 2 2 3" xfId="39240"/>
    <cellStyle name="Standard 257 2 7 2 2 2 2 3 2 3" xfId="19387"/>
    <cellStyle name="Standard 257 2 7 2 2 2 2 3 2 3 2" xfId="45859"/>
    <cellStyle name="Standard 257 2 7 2 2 2 2 3 2 4" xfId="30418"/>
    <cellStyle name="Standard 257 2 7 2 2 2 2 3 3" xfId="6888"/>
    <cellStyle name="Standard 257 2 7 2 2 2 2 3 3 2" xfId="11298"/>
    <cellStyle name="Standard 257 2 7 2 2 2 2 3 3 2 2" xfId="24534"/>
    <cellStyle name="Standard 257 2 7 2 2 2 2 3 3 2 2 2" xfId="51006"/>
    <cellStyle name="Standard 257 2 7 2 2 2 2 3 3 2 3" xfId="37770"/>
    <cellStyle name="Standard 257 2 7 2 2 2 2 3 3 3" xfId="17917"/>
    <cellStyle name="Standard 257 2 7 2 2 2 2 3 3 3 2" xfId="44389"/>
    <cellStyle name="Standard 257 2 7 2 2 2 2 3 3 4" xfId="33360"/>
    <cellStyle name="Standard 257 2 7 2 2 2 2 3 4" xfId="8356"/>
    <cellStyle name="Standard 257 2 7 2 2 2 2 3 4 2" xfId="21592"/>
    <cellStyle name="Standard 257 2 7 2 2 2 2 3 4 2 2" xfId="48064"/>
    <cellStyle name="Standard 257 2 7 2 2 2 2 3 4 3" xfId="34828"/>
    <cellStyle name="Standard 257 2 7 2 2 2 2 3 5" xfId="14975"/>
    <cellStyle name="Standard 257 2 7 2 2 2 2 3 5 2" xfId="41447"/>
    <cellStyle name="Standard 257 2 7 2 2 2 2 3 6" xfId="28948"/>
    <cellStyle name="Standard 257 2 7 2 2 2 2 4" xfId="3212"/>
    <cellStyle name="Standard 257 2 7 2 2 2 2 4 2" xfId="12034"/>
    <cellStyle name="Standard 257 2 7 2 2 2 2 4 2 2" xfId="25270"/>
    <cellStyle name="Standard 257 2 7 2 2 2 2 4 2 2 2" xfId="51742"/>
    <cellStyle name="Standard 257 2 7 2 2 2 2 4 2 3" xfId="38506"/>
    <cellStyle name="Standard 257 2 7 2 2 2 2 4 3" xfId="18653"/>
    <cellStyle name="Standard 257 2 7 2 2 2 2 4 3 2" xfId="45125"/>
    <cellStyle name="Standard 257 2 7 2 2 2 2 4 4" xfId="29684"/>
    <cellStyle name="Standard 257 2 7 2 2 2 2 5" xfId="5417"/>
    <cellStyle name="Standard 257 2 7 2 2 2 2 5 2" xfId="9827"/>
    <cellStyle name="Standard 257 2 7 2 2 2 2 5 2 2" xfId="23063"/>
    <cellStyle name="Standard 257 2 7 2 2 2 2 5 2 2 2" xfId="49535"/>
    <cellStyle name="Standard 257 2 7 2 2 2 2 5 2 3" xfId="36299"/>
    <cellStyle name="Standard 257 2 7 2 2 2 2 5 3" xfId="16446"/>
    <cellStyle name="Standard 257 2 7 2 2 2 2 5 3 2" xfId="42918"/>
    <cellStyle name="Standard 257 2 7 2 2 2 2 5 4" xfId="31889"/>
    <cellStyle name="Standard 257 2 7 2 2 2 2 6" xfId="7622"/>
    <cellStyle name="Standard 257 2 7 2 2 2 2 6 2" xfId="20858"/>
    <cellStyle name="Standard 257 2 7 2 2 2 2 6 2 2" xfId="47330"/>
    <cellStyle name="Standard 257 2 7 2 2 2 2 6 3" xfId="34094"/>
    <cellStyle name="Standard 257 2 7 2 2 2 2 7" xfId="14241"/>
    <cellStyle name="Standard 257 2 7 2 2 2 2 7 2" xfId="40713"/>
    <cellStyle name="Standard 257 2 7 2 2 2 2 8" xfId="27477"/>
    <cellStyle name="Standard 257 2 7 2 2 2 3" xfId="1373"/>
    <cellStyle name="Standard 257 2 7 2 2 2 3 2" xfId="4316"/>
    <cellStyle name="Standard 257 2 7 2 2 2 3 2 2" xfId="13138"/>
    <cellStyle name="Standard 257 2 7 2 2 2 3 2 2 2" xfId="26374"/>
    <cellStyle name="Standard 257 2 7 2 2 2 3 2 2 2 2" xfId="52846"/>
    <cellStyle name="Standard 257 2 7 2 2 2 3 2 2 3" xfId="39610"/>
    <cellStyle name="Standard 257 2 7 2 2 2 3 2 3" xfId="19757"/>
    <cellStyle name="Standard 257 2 7 2 2 2 3 2 3 2" xfId="46229"/>
    <cellStyle name="Standard 257 2 7 2 2 2 3 2 4" xfId="30788"/>
    <cellStyle name="Standard 257 2 7 2 2 2 3 3" xfId="5787"/>
    <cellStyle name="Standard 257 2 7 2 2 2 3 3 2" xfId="10197"/>
    <cellStyle name="Standard 257 2 7 2 2 2 3 3 2 2" xfId="23433"/>
    <cellStyle name="Standard 257 2 7 2 2 2 3 3 2 2 2" xfId="49905"/>
    <cellStyle name="Standard 257 2 7 2 2 2 3 3 2 3" xfId="36669"/>
    <cellStyle name="Standard 257 2 7 2 2 2 3 3 3" xfId="16816"/>
    <cellStyle name="Standard 257 2 7 2 2 2 3 3 3 2" xfId="43288"/>
    <cellStyle name="Standard 257 2 7 2 2 2 3 3 4" xfId="32259"/>
    <cellStyle name="Standard 257 2 7 2 2 2 3 4" xfId="8726"/>
    <cellStyle name="Standard 257 2 7 2 2 2 3 4 2" xfId="21962"/>
    <cellStyle name="Standard 257 2 7 2 2 2 3 4 2 2" xfId="48434"/>
    <cellStyle name="Standard 257 2 7 2 2 2 3 4 3" xfId="35198"/>
    <cellStyle name="Standard 257 2 7 2 2 2 3 5" xfId="15345"/>
    <cellStyle name="Standard 257 2 7 2 2 2 3 5 2" xfId="41817"/>
    <cellStyle name="Standard 257 2 7 2 2 2 3 6" xfId="27847"/>
    <cellStyle name="Standard 257 2 7 2 2 2 4" xfId="2109"/>
    <cellStyle name="Standard 257 2 7 2 2 2 4 2" xfId="3580"/>
    <cellStyle name="Standard 257 2 7 2 2 2 4 2 2" xfId="12402"/>
    <cellStyle name="Standard 257 2 7 2 2 2 4 2 2 2" xfId="25638"/>
    <cellStyle name="Standard 257 2 7 2 2 2 4 2 2 2 2" xfId="52110"/>
    <cellStyle name="Standard 257 2 7 2 2 2 4 2 2 3" xfId="38874"/>
    <cellStyle name="Standard 257 2 7 2 2 2 4 2 3" xfId="19021"/>
    <cellStyle name="Standard 257 2 7 2 2 2 4 2 3 2" xfId="45493"/>
    <cellStyle name="Standard 257 2 7 2 2 2 4 2 4" xfId="30052"/>
    <cellStyle name="Standard 257 2 7 2 2 2 4 3" xfId="6522"/>
    <cellStyle name="Standard 257 2 7 2 2 2 4 3 2" xfId="10932"/>
    <cellStyle name="Standard 257 2 7 2 2 2 4 3 2 2" xfId="24168"/>
    <cellStyle name="Standard 257 2 7 2 2 2 4 3 2 2 2" xfId="50640"/>
    <cellStyle name="Standard 257 2 7 2 2 2 4 3 2 3" xfId="37404"/>
    <cellStyle name="Standard 257 2 7 2 2 2 4 3 3" xfId="17551"/>
    <cellStyle name="Standard 257 2 7 2 2 2 4 3 3 2" xfId="44023"/>
    <cellStyle name="Standard 257 2 7 2 2 2 4 3 4" xfId="32994"/>
    <cellStyle name="Standard 257 2 7 2 2 2 4 4" xfId="7990"/>
    <cellStyle name="Standard 257 2 7 2 2 2 4 4 2" xfId="21226"/>
    <cellStyle name="Standard 257 2 7 2 2 2 4 4 2 2" xfId="47698"/>
    <cellStyle name="Standard 257 2 7 2 2 2 4 4 3" xfId="34462"/>
    <cellStyle name="Standard 257 2 7 2 2 2 4 5" xfId="14609"/>
    <cellStyle name="Standard 257 2 7 2 2 2 4 5 2" xfId="41081"/>
    <cellStyle name="Standard 257 2 7 2 2 2 4 6" xfId="28582"/>
    <cellStyle name="Standard 257 2 7 2 2 2 5" xfId="2846"/>
    <cellStyle name="Standard 257 2 7 2 2 2 5 2" xfId="11668"/>
    <cellStyle name="Standard 257 2 7 2 2 2 5 2 2" xfId="24904"/>
    <cellStyle name="Standard 257 2 7 2 2 2 5 2 2 2" xfId="51376"/>
    <cellStyle name="Standard 257 2 7 2 2 2 5 2 3" xfId="38140"/>
    <cellStyle name="Standard 257 2 7 2 2 2 5 3" xfId="18287"/>
    <cellStyle name="Standard 257 2 7 2 2 2 5 3 2" xfId="44759"/>
    <cellStyle name="Standard 257 2 7 2 2 2 5 4" xfId="29318"/>
    <cellStyle name="Standard 257 2 7 2 2 2 6" xfId="5051"/>
    <cellStyle name="Standard 257 2 7 2 2 2 6 2" xfId="9461"/>
    <cellStyle name="Standard 257 2 7 2 2 2 6 2 2" xfId="22697"/>
    <cellStyle name="Standard 257 2 7 2 2 2 6 2 2 2" xfId="49169"/>
    <cellStyle name="Standard 257 2 7 2 2 2 6 2 3" xfId="35933"/>
    <cellStyle name="Standard 257 2 7 2 2 2 6 3" xfId="16080"/>
    <cellStyle name="Standard 257 2 7 2 2 2 6 3 2" xfId="42552"/>
    <cellStyle name="Standard 257 2 7 2 2 2 6 4" xfId="31523"/>
    <cellStyle name="Standard 257 2 7 2 2 2 7" xfId="7256"/>
    <cellStyle name="Standard 257 2 7 2 2 2 7 2" xfId="20492"/>
    <cellStyle name="Standard 257 2 7 2 2 2 7 2 2" xfId="46964"/>
    <cellStyle name="Standard 257 2 7 2 2 2 7 3" xfId="33728"/>
    <cellStyle name="Standard 257 2 7 2 2 2 8" xfId="13875"/>
    <cellStyle name="Standard 257 2 7 2 2 2 8 2" xfId="40347"/>
    <cellStyle name="Standard 257 2 7 2 2 2 9" xfId="27111"/>
    <cellStyle name="Standard 257 2 7 2 2 3" xfId="818"/>
    <cellStyle name="Standard 257 2 7 2 2 3 2" xfId="1568"/>
    <cellStyle name="Standard 257 2 7 2 2 3 2 2" xfId="4511"/>
    <cellStyle name="Standard 257 2 7 2 2 3 2 2 2" xfId="13333"/>
    <cellStyle name="Standard 257 2 7 2 2 3 2 2 2 2" xfId="26569"/>
    <cellStyle name="Standard 257 2 7 2 2 3 2 2 2 2 2" xfId="53041"/>
    <cellStyle name="Standard 257 2 7 2 2 3 2 2 2 3" xfId="39805"/>
    <cellStyle name="Standard 257 2 7 2 2 3 2 2 3" xfId="19952"/>
    <cellStyle name="Standard 257 2 7 2 2 3 2 2 3 2" xfId="46424"/>
    <cellStyle name="Standard 257 2 7 2 2 3 2 2 4" xfId="30983"/>
    <cellStyle name="Standard 257 2 7 2 2 3 2 3" xfId="5982"/>
    <cellStyle name="Standard 257 2 7 2 2 3 2 3 2" xfId="10392"/>
    <cellStyle name="Standard 257 2 7 2 2 3 2 3 2 2" xfId="23628"/>
    <cellStyle name="Standard 257 2 7 2 2 3 2 3 2 2 2" xfId="50100"/>
    <cellStyle name="Standard 257 2 7 2 2 3 2 3 2 3" xfId="36864"/>
    <cellStyle name="Standard 257 2 7 2 2 3 2 3 3" xfId="17011"/>
    <cellStyle name="Standard 257 2 7 2 2 3 2 3 3 2" xfId="43483"/>
    <cellStyle name="Standard 257 2 7 2 2 3 2 3 4" xfId="32454"/>
    <cellStyle name="Standard 257 2 7 2 2 3 2 4" xfId="8921"/>
    <cellStyle name="Standard 257 2 7 2 2 3 2 4 2" xfId="22157"/>
    <cellStyle name="Standard 257 2 7 2 2 3 2 4 2 2" xfId="48629"/>
    <cellStyle name="Standard 257 2 7 2 2 3 2 4 3" xfId="35393"/>
    <cellStyle name="Standard 257 2 7 2 2 3 2 5" xfId="15540"/>
    <cellStyle name="Standard 257 2 7 2 2 3 2 5 2" xfId="42012"/>
    <cellStyle name="Standard 257 2 7 2 2 3 2 6" xfId="28042"/>
    <cellStyle name="Standard 257 2 7 2 2 3 3" xfId="2304"/>
    <cellStyle name="Standard 257 2 7 2 2 3 3 2" xfId="3775"/>
    <cellStyle name="Standard 257 2 7 2 2 3 3 2 2" xfId="12597"/>
    <cellStyle name="Standard 257 2 7 2 2 3 3 2 2 2" xfId="25833"/>
    <cellStyle name="Standard 257 2 7 2 2 3 3 2 2 2 2" xfId="52305"/>
    <cellStyle name="Standard 257 2 7 2 2 3 3 2 2 3" xfId="39069"/>
    <cellStyle name="Standard 257 2 7 2 2 3 3 2 3" xfId="19216"/>
    <cellStyle name="Standard 257 2 7 2 2 3 3 2 3 2" xfId="45688"/>
    <cellStyle name="Standard 257 2 7 2 2 3 3 2 4" xfId="30247"/>
    <cellStyle name="Standard 257 2 7 2 2 3 3 3" xfId="6717"/>
    <cellStyle name="Standard 257 2 7 2 2 3 3 3 2" xfId="11127"/>
    <cellStyle name="Standard 257 2 7 2 2 3 3 3 2 2" xfId="24363"/>
    <cellStyle name="Standard 257 2 7 2 2 3 3 3 2 2 2" xfId="50835"/>
    <cellStyle name="Standard 257 2 7 2 2 3 3 3 2 3" xfId="37599"/>
    <cellStyle name="Standard 257 2 7 2 2 3 3 3 3" xfId="17746"/>
    <cellStyle name="Standard 257 2 7 2 2 3 3 3 3 2" xfId="44218"/>
    <cellStyle name="Standard 257 2 7 2 2 3 3 3 4" xfId="33189"/>
    <cellStyle name="Standard 257 2 7 2 2 3 3 4" xfId="8185"/>
    <cellStyle name="Standard 257 2 7 2 2 3 3 4 2" xfId="21421"/>
    <cellStyle name="Standard 257 2 7 2 2 3 3 4 2 2" xfId="47893"/>
    <cellStyle name="Standard 257 2 7 2 2 3 3 4 3" xfId="34657"/>
    <cellStyle name="Standard 257 2 7 2 2 3 3 5" xfId="14804"/>
    <cellStyle name="Standard 257 2 7 2 2 3 3 5 2" xfId="41276"/>
    <cellStyle name="Standard 257 2 7 2 2 3 3 6" xfId="28777"/>
    <cellStyle name="Standard 257 2 7 2 2 3 4" xfId="3041"/>
    <cellStyle name="Standard 257 2 7 2 2 3 4 2" xfId="11863"/>
    <cellStyle name="Standard 257 2 7 2 2 3 4 2 2" xfId="25099"/>
    <cellStyle name="Standard 257 2 7 2 2 3 4 2 2 2" xfId="51571"/>
    <cellStyle name="Standard 257 2 7 2 2 3 4 2 3" xfId="38335"/>
    <cellStyle name="Standard 257 2 7 2 2 3 4 3" xfId="18482"/>
    <cellStyle name="Standard 257 2 7 2 2 3 4 3 2" xfId="44954"/>
    <cellStyle name="Standard 257 2 7 2 2 3 4 4" xfId="29513"/>
    <cellStyle name="Standard 257 2 7 2 2 3 5" xfId="5246"/>
    <cellStyle name="Standard 257 2 7 2 2 3 5 2" xfId="9656"/>
    <cellStyle name="Standard 257 2 7 2 2 3 5 2 2" xfId="22892"/>
    <cellStyle name="Standard 257 2 7 2 2 3 5 2 2 2" xfId="49364"/>
    <cellStyle name="Standard 257 2 7 2 2 3 5 2 3" xfId="36128"/>
    <cellStyle name="Standard 257 2 7 2 2 3 5 3" xfId="16275"/>
    <cellStyle name="Standard 257 2 7 2 2 3 5 3 2" xfId="42747"/>
    <cellStyle name="Standard 257 2 7 2 2 3 5 4" xfId="31718"/>
    <cellStyle name="Standard 257 2 7 2 2 3 6" xfId="7451"/>
    <cellStyle name="Standard 257 2 7 2 2 3 6 2" xfId="20687"/>
    <cellStyle name="Standard 257 2 7 2 2 3 6 2 2" xfId="47159"/>
    <cellStyle name="Standard 257 2 7 2 2 3 6 3" xfId="33923"/>
    <cellStyle name="Standard 257 2 7 2 2 3 7" xfId="14070"/>
    <cellStyle name="Standard 257 2 7 2 2 3 7 2" xfId="40542"/>
    <cellStyle name="Standard 257 2 7 2 2 3 8" xfId="27306"/>
    <cellStyle name="Standard 257 2 7 2 2 4" xfId="1202"/>
    <cellStyle name="Standard 257 2 7 2 2 4 2" xfId="4145"/>
    <cellStyle name="Standard 257 2 7 2 2 4 2 2" xfId="12967"/>
    <cellStyle name="Standard 257 2 7 2 2 4 2 2 2" xfId="26203"/>
    <cellStyle name="Standard 257 2 7 2 2 4 2 2 2 2" xfId="52675"/>
    <cellStyle name="Standard 257 2 7 2 2 4 2 2 3" xfId="39439"/>
    <cellStyle name="Standard 257 2 7 2 2 4 2 3" xfId="19586"/>
    <cellStyle name="Standard 257 2 7 2 2 4 2 3 2" xfId="46058"/>
    <cellStyle name="Standard 257 2 7 2 2 4 2 4" xfId="30617"/>
    <cellStyle name="Standard 257 2 7 2 2 4 3" xfId="5616"/>
    <cellStyle name="Standard 257 2 7 2 2 4 3 2" xfId="10026"/>
    <cellStyle name="Standard 257 2 7 2 2 4 3 2 2" xfId="23262"/>
    <cellStyle name="Standard 257 2 7 2 2 4 3 2 2 2" xfId="49734"/>
    <cellStyle name="Standard 257 2 7 2 2 4 3 2 3" xfId="36498"/>
    <cellStyle name="Standard 257 2 7 2 2 4 3 3" xfId="16645"/>
    <cellStyle name="Standard 257 2 7 2 2 4 3 3 2" xfId="43117"/>
    <cellStyle name="Standard 257 2 7 2 2 4 3 4" xfId="32088"/>
    <cellStyle name="Standard 257 2 7 2 2 4 4" xfId="8555"/>
    <cellStyle name="Standard 257 2 7 2 2 4 4 2" xfId="21791"/>
    <cellStyle name="Standard 257 2 7 2 2 4 4 2 2" xfId="48263"/>
    <cellStyle name="Standard 257 2 7 2 2 4 4 3" xfId="35027"/>
    <cellStyle name="Standard 257 2 7 2 2 4 5" xfId="15174"/>
    <cellStyle name="Standard 257 2 7 2 2 4 5 2" xfId="41646"/>
    <cellStyle name="Standard 257 2 7 2 2 4 6" xfId="27676"/>
    <cellStyle name="Standard 257 2 7 2 2 5" xfId="1938"/>
    <cellStyle name="Standard 257 2 7 2 2 5 2" xfId="3409"/>
    <cellStyle name="Standard 257 2 7 2 2 5 2 2" xfId="12231"/>
    <cellStyle name="Standard 257 2 7 2 2 5 2 2 2" xfId="25467"/>
    <cellStyle name="Standard 257 2 7 2 2 5 2 2 2 2" xfId="51939"/>
    <cellStyle name="Standard 257 2 7 2 2 5 2 2 3" xfId="38703"/>
    <cellStyle name="Standard 257 2 7 2 2 5 2 3" xfId="18850"/>
    <cellStyle name="Standard 257 2 7 2 2 5 2 3 2" xfId="45322"/>
    <cellStyle name="Standard 257 2 7 2 2 5 2 4" xfId="29881"/>
    <cellStyle name="Standard 257 2 7 2 2 5 3" xfId="6351"/>
    <cellStyle name="Standard 257 2 7 2 2 5 3 2" xfId="10761"/>
    <cellStyle name="Standard 257 2 7 2 2 5 3 2 2" xfId="23997"/>
    <cellStyle name="Standard 257 2 7 2 2 5 3 2 2 2" xfId="50469"/>
    <cellStyle name="Standard 257 2 7 2 2 5 3 2 3" xfId="37233"/>
    <cellStyle name="Standard 257 2 7 2 2 5 3 3" xfId="17380"/>
    <cellStyle name="Standard 257 2 7 2 2 5 3 3 2" xfId="43852"/>
    <cellStyle name="Standard 257 2 7 2 2 5 3 4" xfId="32823"/>
    <cellStyle name="Standard 257 2 7 2 2 5 4" xfId="7819"/>
    <cellStyle name="Standard 257 2 7 2 2 5 4 2" xfId="21055"/>
    <cellStyle name="Standard 257 2 7 2 2 5 4 2 2" xfId="47527"/>
    <cellStyle name="Standard 257 2 7 2 2 5 4 3" xfId="34291"/>
    <cellStyle name="Standard 257 2 7 2 2 5 5" xfId="14438"/>
    <cellStyle name="Standard 257 2 7 2 2 5 5 2" xfId="40910"/>
    <cellStyle name="Standard 257 2 7 2 2 5 6" xfId="28411"/>
    <cellStyle name="Standard 257 2 7 2 2 6" xfId="2675"/>
    <cellStyle name="Standard 257 2 7 2 2 6 2" xfId="11497"/>
    <cellStyle name="Standard 257 2 7 2 2 6 2 2" xfId="24733"/>
    <cellStyle name="Standard 257 2 7 2 2 6 2 2 2" xfId="51205"/>
    <cellStyle name="Standard 257 2 7 2 2 6 2 3" xfId="37969"/>
    <cellStyle name="Standard 257 2 7 2 2 6 3" xfId="18116"/>
    <cellStyle name="Standard 257 2 7 2 2 6 3 2" xfId="44588"/>
    <cellStyle name="Standard 257 2 7 2 2 6 4" xfId="29147"/>
    <cellStyle name="Standard 257 2 7 2 2 7" xfId="4880"/>
    <cellStyle name="Standard 257 2 7 2 2 7 2" xfId="9290"/>
    <cellStyle name="Standard 257 2 7 2 2 7 2 2" xfId="22526"/>
    <cellStyle name="Standard 257 2 7 2 2 7 2 2 2" xfId="48998"/>
    <cellStyle name="Standard 257 2 7 2 2 7 2 3" xfId="35762"/>
    <cellStyle name="Standard 257 2 7 2 2 7 3" xfId="15909"/>
    <cellStyle name="Standard 257 2 7 2 2 7 3 2" xfId="42381"/>
    <cellStyle name="Standard 257 2 7 2 2 7 4" xfId="31352"/>
    <cellStyle name="Standard 257 2 7 2 2 8" xfId="7085"/>
    <cellStyle name="Standard 257 2 7 2 2 8 2" xfId="20321"/>
    <cellStyle name="Standard 257 2 7 2 2 8 2 2" xfId="46793"/>
    <cellStyle name="Standard 257 2 7 2 2 8 3" xfId="33557"/>
    <cellStyle name="Standard 257 2 7 2 2 9" xfId="13704"/>
    <cellStyle name="Standard 257 2 7 2 2 9 2" xfId="40176"/>
    <cellStyle name="Standard 257 2 7 2 3" xfId="520"/>
    <cellStyle name="Standard 257 2 7 2 3 2" xfId="909"/>
    <cellStyle name="Standard 257 2 7 2 3 2 2" xfId="1658"/>
    <cellStyle name="Standard 257 2 7 2 3 2 2 2" xfId="4601"/>
    <cellStyle name="Standard 257 2 7 2 3 2 2 2 2" xfId="13423"/>
    <cellStyle name="Standard 257 2 7 2 3 2 2 2 2 2" xfId="26659"/>
    <cellStyle name="Standard 257 2 7 2 3 2 2 2 2 2 2" xfId="53131"/>
    <cellStyle name="Standard 257 2 7 2 3 2 2 2 2 3" xfId="39895"/>
    <cellStyle name="Standard 257 2 7 2 3 2 2 2 3" xfId="20042"/>
    <cellStyle name="Standard 257 2 7 2 3 2 2 2 3 2" xfId="46514"/>
    <cellStyle name="Standard 257 2 7 2 3 2 2 2 4" xfId="31073"/>
    <cellStyle name="Standard 257 2 7 2 3 2 2 3" xfId="6072"/>
    <cellStyle name="Standard 257 2 7 2 3 2 2 3 2" xfId="10482"/>
    <cellStyle name="Standard 257 2 7 2 3 2 2 3 2 2" xfId="23718"/>
    <cellStyle name="Standard 257 2 7 2 3 2 2 3 2 2 2" xfId="50190"/>
    <cellStyle name="Standard 257 2 7 2 3 2 2 3 2 3" xfId="36954"/>
    <cellStyle name="Standard 257 2 7 2 3 2 2 3 3" xfId="17101"/>
    <cellStyle name="Standard 257 2 7 2 3 2 2 3 3 2" xfId="43573"/>
    <cellStyle name="Standard 257 2 7 2 3 2 2 3 4" xfId="32544"/>
    <cellStyle name="Standard 257 2 7 2 3 2 2 4" xfId="9011"/>
    <cellStyle name="Standard 257 2 7 2 3 2 2 4 2" xfId="22247"/>
    <cellStyle name="Standard 257 2 7 2 3 2 2 4 2 2" xfId="48719"/>
    <cellStyle name="Standard 257 2 7 2 3 2 2 4 3" xfId="35483"/>
    <cellStyle name="Standard 257 2 7 2 3 2 2 5" xfId="15630"/>
    <cellStyle name="Standard 257 2 7 2 3 2 2 5 2" xfId="42102"/>
    <cellStyle name="Standard 257 2 7 2 3 2 2 6" xfId="28132"/>
    <cellStyle name="Standard 257 2 7 2 3 2 3" xfId="2394"/>
    <cellStyle name="Standard 257 2 7 2 3 2 3 2" xfId="3865"/>
    <cellStyle name="Standard 257 2 7 2 3 2 3 2 2" xfId="12687"/>
    <cellStyle name="Standard 257 2 7 2 3 2 3 2 2 2" xfId="25923"/>
    <cellStyle name="Standard 257 2 7 2 3 2 3 2 2 2 2" xfId="52395"/>
    <cellStyle name="Standard 257 2 7 2 3 2 3 2 2 3" xfId="39159"/>
    <cellStyle name="Standard 257 2 7 2 3 2 3 2 3" xfId="19306"/>
    <cellStyle name="Standard 257 2 7 2 3 2 3 2 3 2" xfId="45778"/>
    <cellStyle name="Standard 257 2 7 2 3 2 3 2 4" xfId="30337"/>
    <cellStyle name="Standard 257 2 7 2 3 2 3 3" xfId="6807"/>
    <cellStyle name="Standard 257 2 7 2 3 2 3 3 2" xfId="11217"/>
    <cellStyle name="Standard 257 2 7 2 3 2 3 3 2 2" xfId="24453"/>
    <cellStyle name="Standard 257 2 7 2 3 2 3 3 2 2 2" xfId="50925"/>
    <cellStyle name="Standard 257 2 7 2 3 2 3 3 2 3" xfId="37689"/>
    <cellStyle name="Standard 257 2 7 2 3 2 3 3 3" xfId="17836"/>
    <cellStyle name="Standard 257 2 7 2 3 2 3 3 3 2" xfId="44308"/>
    <cellStyle name="Standard 257 2 7 2 3 2 3 3 4" xfId="33279"/>
    <cellStyle name="Standard 257 2 7 2 3 2 3 4" xfId="8275"/>
    <cellStyle name="Standard 257 2 7 2 3 2 3 4 2" xfId="21511"/>
    <cellStyle name="Standard 257 2 7 2 3 2 3 4 2 2" xfId="47983"/>
    <cellStyle name="Standard 257 2 7 2 3 2 3 4 3" xfId="34747"/>
    <cellStyle name="Standard 257 2 7 2 3 2 3 5" xfId="14894"/>
    <cellStyle name="Standard 257 2 7 2 3 2 3 5 2" xfId="41366"/>
    <cellStyle name="Standard 257 2 7 2 3 2 3 6" xfId="28867"/>
    <cellStyle name="Standard 257 2 7 2 3 2 4" xfId="3131"/>
    <cellStyle name="Standard 257 2 7 2 3 2 4 2" xfId="11953"/>
    <cellStyle name="Standard 257 2 7 2 3 2 4 2 2" xfId="25189"/>
    <cellStyle name="Standard 257 2 7 2 3 2 4 2 2 2" xfId="51661"/>
    <cellStyle name="Standard 257 2 7 2 3 2 4 2 3" xfId="38425"/>
    <cellStyle name="Standard 257 2 7 2 3 2 4 3" xfId="18572"/>
    <cellStyle name="Standard 257 2 7 2 3 2 4 3 2" xfId="45044"/>
    <cellStyle name="Standard 257 2 7 2 3 2 4 4" xfId="29603"/>
    <cellStyle name="Standard 257 2 7 2 3 2 5" xfId="5336"/>
    <cellStyle name="Standard 257 2 7 2 3 2 5 2" xfId="9746"/>
    <cellStyle name="Standard 257 2 7 2 3 2 5 2 2" xfId="22982"/>
    <cellStyle name="Standard 257 2 7 2 3 2 5 2 2 2" xfId="49454"/>
    <cellStyle name="Standard 257 2 7 2 3 2 5 2 3" xfId="36218"/>
    <cellStyle name="Standard 257 2 7 2 3 2 5 3" xfId="16365"/>
    <cellStyle name="Standard 257 2 7 2 3 2 5 3 2" xfId="42837"/>
    <cellStyle name="Standard 257 2 7 2 3 2 5 4" xfId="31808"/>
    <cellStyle name="Standard 257 2 7 2 3 2 6" xfId="7541"/>
    <cellStyle name="Standard 257 2 7 2 3 2 6 2" xfId="20777"/>
    <cellStyle name="Standard 257 2 7 2 3 2 6 2 2" xfId="47249"/>
    <cellStyle name="Standard 257 2 7 2 3 2 6 3" xfId="34013"/>
    <cellStyle name="Standard 257 2 7 2 3 2 7" xfId="14160"/>
    <cellStyle name="Standard 257 2 7 2 3 2 7 2" xfId="40632"/>
    <cellStyle name="Standard 257 2 7 2 3 2 8" xfId="27396"/>
    <cellStyle name="Standard 257 2 7 2 3 3" xfId="1292"/>
    <cellStyle name="Standard 257 2 7 2 3 3 2" xfId="4235"/>
    <cellStyle name="Standard 257 2 7 2 3 3 2 2" xfId="13057"/>
    <cellStyle name="Standard 257 2 7 2 3 3 2 2 2" xfId="26293"/>
    <cellStyle name="Standard 257 2 7 2 3 3 2 2 2 2" xfId="52765"/>
    <cellStyle name="Standard 257 2 7 2 3 3 2 2 3" xfId="39529"/>
    <cellStyle name="Standard 257 2 7 2 3 3 2 3" xfId="19676"/>
    <cellStyle name="Standard 257 2 7 2 3 3 2 3 2" xfId="46148"/>
    <cellStyle name="Standard 257 2 7 2 3 3 2 4" xfId="30707"/>
    <cellStyle name="Standard 257 2 7 2 3 3 3" xfId="5706"/>
    <cellStyle name="Standard 257 2 7 2 3 3 3 2" xfId="10116"/>
    <cellStyle name="Standard 257 2 7 2 3 3 3 2 2" xfId="23352"/>
    <cellStyle name="Standard 257 2 7 2 3 3 3 2 2 2" xfId="49824"/>
    <cellStyle name="Standard 257 2 7 2 3 3 3 2 3" xfId="36588"/>
    <cellStyle name="Standard 257 2 7 2 3 3 3 3" xfId="16735"/>
    <cellStyle name="Standard 257 2 7 2 3 3 3 3 2" xfId="43207"/>
    <cellStyle name="Standard 257 2 7 2 3 3 3 4" xfId="32178"/>
    <cellStyle name="Standard 257 2 7 2 3 3 4" xfId="8645"/>
    <cellStyle name="Standard 257 2 7 2 3 3 4 2" xfId="21881"/>
    <cellStyle name="Standard 257 2 7 2 3 3 4 2 2" xfId="48353"/>
    <cellStyle name="Standard 257 2 7 2 3 3 4 3" xfId="35117"/>
    <cellStyle name="Standard 257 2 7 2 3 3 5" xfId="15264"/>
    <cellStyle name="Standard 257 2 7 2 3 3 5 2" xfId="41736"/>
    <cellStyle name="Standard 257 2 7 2 3 3 6" xfId="27766"/>
    <cellStyle name="Standard 257 2 7 2 3 4" xfId="2028"/>
    <cellStyle name="Standard 257 2 7 2 3 4 2" xfId="3499"/>
    <cellStyle name="Standard 257 2 7 2 3 4 2 2" xfId="12321"/>
    <cellStyle name="Standard 257 2 7 2 3 4 2 2 2" xfId="25557"/>
    <cellStyle name="Standard 257 2 7 2 3 4 2 2 2 2" xfId="52029"/>
    <cellStyle name="Standard 257 2 7 2 3 4 2 2 3" xfId="38793"/>
    <cellStyle name="Standard 257 2 7 2 3 4 2 3" xfId="18940"/>
    <cellStyle name="Standard 257 2 7 2 3 4 2 3 2" xfId="45412"/>
    <cellStyle name="Standard 257 2 7 2 3 4 2 4" xfId="29971"/>
    <cellStyle name="Standard 257 2 7 2 3 4 3" xfId="6441"/>
    <cellStyle name="Standard 257 2 7 2 3 4 3 2" xfId="10851"/>
    <cellStyle name="Standard 257 2 7 2 3 4 3 2 2" xfId="24087"/>
    <cellStyle name="Standard 257 2 7 2 3 4 3 2 2 2" xfId="50559"/>
    <cellStyle name="Standard 257 2 7 2 3 4 3 2 3" xfId="37323"/>
    <cellStyle name="Standard 257 2 7 2 3 4 3 3" xfId="17470"/>
    <cellStyle name="Standard 257 2 7 2 3 4 3 3 2" xfId="43942"/>
    <cellStyle name="Standard 257 2 7 2 3 4 3 4" xfId="32913"/>
    <cellStyle name="Standard 257 2 7 2 3 4 4" xfId="7909"/>
    <cellStyle name="Standard 257 2 7 2 3 4 4 2" xfId="21145"/>
    <cellStyle name="Standard 257 2 7 2 3 4 4 2 2" xfId="47617"/>
    <cellStyle name="Standard 257 2 7 2 3 4 4 3" xfId="34381"/>
    <cellStyle name="Standard 257 2 7 2 3 4 5" xfId="14528"/>
    <cellStyle name="Standard 257 2 7 2 3 4 5 2" xfId="41000"/>
    <cellStyle name="Standard 257 2 7 2 3 4 6" xfId="28501"/>
    <cellStyle name="Standard 257 2 7 2 3 5" xfId="2765"/>
    <cellStyle name="Standard 257 2 7 2 3 5 2" xfId="11587"/>
    <cellStyle name="Standard 257 2 7 2 3 5 2 2" xfId="24823"/>
    <cellStyle name="Standard 257 2 7 2 3 5 2 2 2" xfId="51295"/>
    <cellStyle name="Standard 257 2 7 2 3 5 2 3" xfId="38059"/>
    <cellStyle name="Standard 257 2 7 2 3 5 3" xfId="18206"/>
    <cellStyle name="Standard 257 2 7 2 3 5 3 2" xfId="44678"/>
    <cellStyle name="Standard 257 2 7 2 3 5 4" xfId="29237"/>
    <cellStyle name="Standard 257 2 7 2 3 6" xfId="4970"/>
    <cellStyle name="Standard 257 2 7 2 3 6 2" xfId="9380"/>
    <cellStyle name="Standard 257 2 7 2 3 6 2 2" xfId="22616"/>
    <cellStyle name="Standard 257 2 7 2 3 6 2 2 2" xfId="49088"/>
    <cellStyle name="Standard 257 2 7 2 3 6 2 3" xfId="35852"/>
    <cellStyle name="Standard 257 2 7 2 3 6 3" xfId="15999"/>
    <cellStyle name="Standard 257 2 7 2 3 6 3 2" xfId="42471"/>
    <cellStyle name="Standard 257 2 7 2 3 6 4" xfId="31442"/>
    <cellStyle name="Standard 257 2 7 2 3 7" xfId="7175"/>
    <cellStyle name="Standard 257 2 7 2 3 7 2" xfId="20411"/>
    <cellStyle name="Standard 257 2 7 2 3 7 2 2" xfId="46883"/>
    <cellStyle name="Standard 257 2 7 2 3 7 3" xfId="33647"/>
    <cellStyle name="Standard 257 2 7 2 3 8" xfId="13794"/>
    <cellStyle name="Standard 257 2 7 2 3 8 2" xfId="40266"/>
    <cellStyle name="Standard 257 2 7 2 3 9" xfId="27030"/>
    <cellStyle name="Standard 257 2 7 2 4" xfId="737"/>
    <cellStyle name="Standard 257 2 7 2 4 2" xfId="1487"/>
    <cellStyle name="Standard 257 2 7 2 4 2 2" xfId="4430"/>
    <cellStyle name="Standard 257 2 7 2 4 2 2 2" xfId="13252"/>
    <cellStyle name="Standard 257 2 7 2 4 2 2 2 2" xfId="26488"/>
    <cellStyle name="Standard 257 2 7 2 4 2 2 2 2 2" xfId="52960"/>
    <cellStyle name="Standard 257 2 7 2 4 2 2 2 3" xfId="39724"/>
    <cellStyle name="Standard 257 2 7 2 4 2 2 3" xfId="19871"/>
    <cellStyle name="Standard 257 2 7 2 4 2 2 3 2" xfId="46343"/>
    <cellStyle name="Standard 257 2 7 2 4 2 2 4" xfId="30902"/>
    <cellStyle name="Standard 257 2 7 2 4 2 3" xfId="5901"/>
    <cellStyle name="Standard 257 2 7 2 4 2 3 2" xfId="10311"/>
    <cellStyle name="Standard 257 2 7 2 4 2 3 2 2" xfId="23547"/>
    <cellStyle name="Standard 257 2 7 2 4 2 3 2 2 2" xfId="50019"/>
    <cellStyle name="Standard 257 2 7 2 4 2 3 2 3" xfId="36783"/>
    <cellStyle name="Standard 257 2 7 2 4 2 3 3" xfId="16930"/>
    <cellStyle name="Standard 257 2 7 2 4 2 3 3 2" xfId="43402"/>
    <cellStyle name="Standard 257 2 7 2 4 2 3 4" xfId="32373"/>
    <cellStyle name="Standard 257 2 7 2 4 2 4" xfId="8840"/>
    <cellStyle name="Standard 257 2 7 2 4 2 4 2" xfId="22076"/>
    <cellStyle name="Standard 257 2 7 2 4 2 4 2 2" xfId="48548"/>
    <cellStyle name="Standard 257 2 7 2 4 2 4 3" xfId="35312"/>
    <cellStyle name="Standard 257 2 7 2 4 2 5" xfId="15459"/>
    <cellStyle name="Standard 257 2 7 2 4 2 5 2" xfId="41931"/>
    <cellStyle name="Standard 257 2 7 2 4 2 6" xfId="27961"/>
    <cellStyle name="Standard 257 2 7 2 4 3" xfId="2223"/>
    <cellStyle name="Standard 257 2 7 2 4 3 2" xfId="3694"/>
    <cellStyle name="Standard 257 2 7 2 4 3 2 2" xfId="12516"/>
    <cellStyle name="Standard 257 2 7 2 4 3 2 2 2" xfId="25752"/>
    <cellStyle name="Standard 257 2 7 2 4 3 2 2 2 2" xfId="52224"/>
    <cellStyle name="Standard 257 2 7 2 4 3 2 2 3" xfId="38988"/>
    <cellStyle name="Standard 257 2 7 2 4 3 2 3" xfId="19135"/>
    <cellStyle name="Standard 257 2 7 2 4 3 2 3 2" xfId="45607"/>
    <cellStyle name="Standard 257 2 7 2 4 3 2 4" xfId="30166"/>
    <cellStyle name="Standard 257 2 7 2 4 3 3" xfId="6636"/>
    <cellStyle name="Standard 257 2 7 2 4 3 3 2" xfId="11046"/>
    <cellStyle name="Standard 257 2 7 2 4 3 3 2 2" xfId="24282"/>
    <cellStyle name="Standard 257 2 7 2 4 3 3 2 2 2" xfId="50754"/>
    <cellStyle name="Standard 257 2 7 2 4 3 3 2 3" xfId="37518"/>
    <cellStyle name="Standard 257 2 7 2 4 3 3 3" xfId="17665"/>
    <cellStyle name="Standard 257 2 7 2 4 3 3 3 2" xfId="44137"/>
    <cellStyle name="Standard 257 2 7 2 4 3 3 4" xfId="33108"/>
    <cellStyle name="Standard 257 2 7 2 4 3 4" xfId="8104"/>
    <cellStyle name="Standard 257 2 7 2 4 3 4 2" xfId="21340"/>
    <cellStyle name="Standard 257 2 7 2 4 3 4 2 2" xfId="47812"/>
    <cellStyle name="Standard 257 2 7 2 4 3 4 3" xfId="34576"/>
    <cellStyle name="Standard 257 2 7 2 4 3 5" xfId="14723"/>
    <cellStyle name="Standard 257 2 7 2 4 3 5 2" xfId="41195"/>
    <cellStyle name="Standard 257 2 7 2 4 3 6" xfId="28696"/>
    <cellStyle name="Standard 257 2 7 2 4 4" xfId="2960"/>
    <cellStyle name="Standard 257 2 7 2 4 4 2" xfId="11782"/>
    <cellStyle name="Standard 257 2 7 2 4 4 2 2" xfId="25018"/>
    <cellStyle name="Standard 257 2 7 2 4 4 2 2 2" xfId="51490"/>
    <cellStyle name="Standard 257 2 7 2 4 4 2 3" xfId="38254"/>
    <cellStyle name="Standard 257 2 7 2 4 4 3" xfId="18401"/>
    <cellStyle name="Standard 257 2 7 2 4 4 3 2" xfId="44873"/>
    <cellStyle name="Standard 257 2 7 2 4 4 4" xfId="29432"/>
    <cellStyle name="Standard 257 2 7 2 4 5" xfId="5165"/>
    <cellStyle name="Standard 257 2 7 2 4 5 2" xfId="9575"/>
    <cellStyle name="Standard 257 2 7 2 4 5 2 2" xfId="22811"/>
    <cellStyle name="Standard 257 2 7 2 4 5 2 2 2" xfId="49283"/>
    <cellStyle name="Standard 257 2 7 2 4 5 2 3" xfId="36047"/>
    <cellStyle name="Standard 257 2 7 2 4 5 3" xfId="16194"/>
    <cellStyle name="Standard 257 2 7 2 4 5 3 2" xfId="42666"/>
    <cellStyle name="Standard 257 2 7 2 4 5 4" xfId="31637"/>
    <cellStyle name="Standard 257 2 7 2 4 6" xfId="7370"/>
    <cellStyle name="Standard 257 2 7 2 4 6 2" xfId="20606"/>
    <cellStyle name="Standard 257 2 7 2 4 6 2 2" xfId="47078"/>
    <cellStyle name="Standard 257 2 7 2 4 6 3" xfId="33842"/>
    <cellStyle name="Standard 257 2 7 2 4 7" xfId="13989"/>
    <cellStyle name="Standard 257 2 7 2 4 7 2" xfId="40461"/>
    <cellStyle name="Standard 257 2 7 2 4 8" xfId="27225"/>
    <cellStyle name="Standard 257 2 7 2 5" xfId="1121"/>
    <cellStyle name="Standard 257 2 7 2 5 2" xfId="4064"/>
    <cellStyle name="Standard 257 2 7 2 5 2 2" xfId="12886"/>
    <cellStyle name="Standard 257 2 7 2 5 2 2 2" xfId="26122"/>
    <cellStyle name="Standard 257 2 7 2 5 2 2 2 2" xfId="52594"/>
    <cellStyle name="Standard 257 2 7 2 5 2 2 3" xfId="39358"/>
    <cellStyle name="Standard 257 2 7 2 5 2 3" xfId="19505"/>
    <cellStyle name="Standard 257 2 7 2 5 2 3 2" xfId="45977"/>
    <cellStyle name="Standard 257 2 7 2 5 2 4" xfId="30536"/>
    <cellStyle name="Standard 257 2 7 2 5 3" xfId="5535"/>
    <cellStyle name="Standard 257 2 7 2 5 3 2" xfId="9945"/>
    <cellStyle name="Standard 257 2 7 2 5 3 2 2" xfId="23181"/>
    <cellStyle name="Standard 257 2 7 2 5 3 2 2 2" xfId="49653"/>
    <cellStyle name="Standard 257 2 7 2 5 3 2 3" xfId="36417"/>
    <cellStyle name="Standard 257 2 7 2 5 3 3" xfId="16564"/>
    <cellStyle name="Standard 257 2 7 2 5 3 3 2" xfId="43036"/>
    <cellStyle name="Standard 257 2 7 2 5 3 4" xfId="32007"/>
    <cellStyle name="Standard 257 2 7 2 5 4" xfId="8474"/>
    <cellStyle name="Standard 257 2 7 2 5 4 2" xfId="21710"/>
    <cellStyle name="Standard 257 2 7 2 5 4 2 2" xfId="48182"/>
    <cellStyle name="Standard 257 2 7 2 5 4 3" xfId="34946"/>
    <cellStyle name="Standard 257 2 7 2 5 5" xfId="15093"/>
    <cellStyle name="Standard 257 2 7 2 5 5 2" xfId="41565"/>
    <cellStyle name="Standard 257 2 7 2 5 6" xfId="27595"/>
    <cellStyle name="Standard 257 2 7 2 6" xfId="1857"/>
    <cellStyle name="Standard 257 2 7 2 6 2" xfId="3328"/>
    <cellStyle name="Standard 257 2 7 2 6 2 2" xfId="12150"/>
    <cellStyle name="Standard 257 2 7 2 6 2 2 2" xfId="25386"/>
    <cellStyle name="Standard 257 2 7 2 6 2 2 2 2" xfId="51858"/>
    <cellStyle name="Standard 257 2 7 2 6 2 2 3" xfId="38622"/>
    <cellStyle name="Standard 257 2 7 2 6 2 3" xfId="18769"/>
    <cellStyle name="Standard 257 2 7 2 6 2 3 2" xfId="45241"/>
    <cellStyle name="Standard 257 2 7 2 6 2 4" xfId="29800"/>
    <cellStyle name="Standard 257 2 7 2 6 3" xfId="6270"/>
    <cellStyle name="Standard 257 2 7 2 6 3 2" xfId="10680"/>
    <cellStyle name="Standard 257 2 7 2 6 3 2 2" xfId="23916"/>
    <cellStyle name="Standard 257 2 7 2 6 3 2 2 2" xfId="50388"/>
    <cellStyle name="Standard 257 2 7 2 6 3 2 3" xfId="37152"/>
    <cellStyle name="Standard 257 2 7 2 6 3 3" xfId="17299"/>
    <cellStyle name="Standard 257 2 7 2 6 3 3 2" xfId="43771"/>
    <cellStyle name="Standard 257 2 7 2 6 3 4" xfId="32742"/>
    <cellStyle name="Standard 257 2 7 2 6 4" xfId="7738"/>
    <cellStyle name="Standard 257 2 7 2 6 4 2" xfId="20974"/>
    <cellStyle name="Standard 257 2 7 2 6 4 2 2" xfId="47446"/>
    <cellStyle name="Standard 257 2 7 2 6 4 3" xfId="34210"/>
    <cellStyle name="Standard 257 2 7 2 6 5" xfId="14357"/>
    <cellStyle name="Standard 257 2 7 2 6 5 2" xfId="40829"/>
    <cellStyle name="Standard 257 2 7 2 6 6" xfId="28330"/>
    <cellStyle name="Standard 257 2 7 2 7" xfId="2594"/>
    <cellStyle name="Standard 257 2 7 2 7 2" xfId="11416"/>
    <cellStyle name="Standard 257 2 7 2 7 2 2" xfId="24652"/>
    <cellStyle name="Standard 257 2 7 2 7 2 2 2" xfId="51124"/>
    <cellStyle name="Standard 257 2 7 2 7 2 3" xfId="37888"/>
    <cellStyle name="Standard 257 2 7 2 7 3" xfId="18035"/>
    <cellStyle name="Standard 257 2 7 2 7 3 2" xfId="44507"/>
    <cellStyle name="Standard 257 2 7 2 7 4" xfId="29066"/>
    <cellStyle name="Standard 257 2 7 2 8" xfId="4799"/>
    <cellStyle name="Standard 257 2 7 2 8 2" xfId="9209"/>
    <cellStyle name="Standard 257 2 7 2 8 2 2" xfId="22445"/>
    <cellStyle name="Standard 257 2 7 2 8 2 2 2" xfId="48917"/>
    <cellStyle name="Standard 257 2 7 2 8 2 3" xfId="35681"/>
    <cellStyle name="Standard 257 2 7 2 8 3" xfId="15828"/>
    <cellStyle name="Standard 257 2 7 2 8 3 2" xfId="42300"/>
    <cellStyle name="Standard 257 2 7 2 8 4" xfId="31271"/>
    <cellStyle name="Standard 257 2 7 2 9" xfId="7004"/>
    <cellStyle name="Standard 257 2 7 2 9 2" xfId="20240"/>
    <cellStyle name="Standard 257 2 7 2 9 2 2" xfId="46712"/>
    <cellStyle name="Standard 257 2 7 2 9 3" xfId="33476"/>
    <cellStyle name="Standard 257 2 7 3" xfId="385"/>
    <cellStyle name="Standard 257 2 7 3 10" xfId="26900"/>
    <cellStyle name="Standard 257 2 7 3 2" xfId="561"/>
    <cellStyle name="Standard 257 2 7 3 2 2" xfId="950"/>
    <cellStyle name="Standard 257 2 7 3 2 2 2" xfId="1699"/>
    <cellStyle name="Standard 257 2 7 3 2 2 2 2" xfId="4642"/>
    <cellStyle name="Standard 257 2 7 3 2 2 2 2 2" xfId="13464"/>
    <cellStyle name="Standard 257 2 7 3 2 2 2 2 2 2" xfId="26700"/>
    <cellStyle name="Standard 257 2 7 3 2 2 2 2 2 2 2" xfId="53172"/>
    <cellStyle name="Standard 257 2 7 3 2 2 2 2 2 3" xfId="39936"/>
    <cellStyle name="Standard 257 2 7 3 2 2 2 2 3" xfId="20083"/>
    <cellStyle name="Standard 257 2 7 3 2 2 2 2 3 2" xfId="46555"/>
    <cellStyle name="Standard 257 2 7 3 2 2 2 2 4" xfId="31114"/>
    <cellStyle name="Standard 257 2 7 3 2 2 2 3" xfId="6113"/>
    <cellStyle name="Standard 257 2 7 3 2 2 2 3 2" xfId="10523"/>
    <cellStyle name="Standard 257 2 7 3 2 2 2 3 2 2" xfId="23759"/>
    <cellStyle name="Standard 257 2 7 3 2 2 2 3 2 2 2" xfId="50231"/>
    <cellStyle name="Standard 257 2 7 3 2 2 2 3 2 3" xfId="36995"/>
    <cellStyle name="Standard 257 2 7 3 2 2 2 3 3" xfId="17142"/>
    <cellStyle name="Standard 257 2 7 3 2 2 2 3 3 2" xfId="43614"/>
    <cellStyle name="Standard 257 2 7 3 2 2 2 3 4" xfId="32585"/>
    <cellStyle name="Standard 257 2 7 3 2 2 2 4" xfId="9052"/>
    <cellStyle name="Standard 257 2 7 3 2 2 2 4 2" xfId="22288"/>
    <cellStyle name="Standard 257 2 7 3 2 2 2 4 2 2" xfId="48760"/>
    <cellStyle name="Standard 257 2 7 3 2 2 2 4 3" xfId="35524"/>
    <cellStyle name="Standard 257 2 7 3 2 2 2 5" xfId="15671"/>
    <cellStyle name="Standard 257 2 7 3 2 2 2 5 2" xfId="42143"/>
    <cellStyle name="Standard 257 2 7 3 2 2 2 6" xfId="28173"/>
    <cellStyle name="Standard 257 2 7 3 2 2 3" xfId="2435"/>
    <cellStyle name="Standard 257 2 7 3 2 2 3 2" xfId="3906"/>
    <cellStyle name="Standard 257 2 7 3 2 2 3 2 2" xfId="12728"/>
    <cellStyle name="Standard 257 2 7 3 2 2 3 2 2 2" xfId="25964"/>
    <cellStyle name="Standard 257 2 7 3 2 2 3 2 2 2 2" xfId="52436"/>
    <cellStyle name="Standard 257 2 7 3 2 2 3 2 2 3" xfId="39200"/>
    <cellStyle name="Standard 257 2 7 3 2 2 3 2 3" xfId="19347"/>
    <cellStyle name="Standard 257 2 7 3 2 2 3 2 3 2" xfId="45819"/>
    <cellStyle name="Standard 257 2 7 3 2 2 3 2 4" xfId="30378"/>
    <cellStyle name="Standard 257 2 7 3 2 2 3 3" xfId="6848"/>
    <cellStyle name="Standard 257 2 7 3 2 2 3 3 2" xfId="11258"/>
    <cellStyle name="Standard 257 2 7 3 2 2 3 3 2 2" xfId="24494"/>
    <cellStyle name="Standard 257 2 7 3 2 2 3 3 2 2 2" xfId="50966"/>
    <cellStyle name="Standard 257 2 7 3 2 2 3 3 2 3" xfId="37730"/>
    <cellStyle name="Standard 257 2 7 3 2 2 3 3 3" xfId="17877"/>
    <cellStyle name="Standard 257 2 7 3 2 2 3 3 3 2" xfId="44349"/>
    <cellStyle name="Standard 257 2 7 3 2 2 3 3 4" xfId="33320"/>
    <cellStyle name="Standard 257 2 7 3 2 2 3 4" xfId="8316"/>
    <cellStyle name="Standard 257 2 7 3 2 2 3 4 2" xfId="21552"/>
    <cellStyle name="Standard 257 2 7 3 2 2 3 4 2 2" xfId="48024"/>
    <cellStyle name="Standard 257 2 7 3 2 2 3 4 3" xfId="34788"/>
    <cellStyle name="Standard 257 2 7 3 2 2 3 5" xfId="14935"/>
    <cellStyle name="Standard 257 2 7 3 2 2 3 5 2" xfId="41407"/>
    <cellStyle name="Standard 257 2 7 3 2 2 3 6" xfId="28908"/>
    <cellStyle name="Standard 257 2 7 3 2 2 4" xfId="3172"/>
    <cellStyle name="Standard 257 2 7 3 2 2 4 2" xfId="11994"/>
    <cellStyle name="Standard 257 2 7 3 2 2 4 2 2" xfId="25230"/>
    <cellStyle name="Standard 257 2 7 3 2 2 4 2 2 2" xfId="51702"/>
    <cellStyle name="Standard 257 2 7 3 2 2 4 2 3" xfId="38466"/>
    <cellStyle name="Standard 257 2 7 3 2 2 4 3" xfId="18613"/>
    <cellStyle name="Standard 257 2 7 3 2 2 4 3 2" xfId="45085"/>
    <cellStyle name="Standard 257 2 7 3 2 2 4 4" xfId="29644"/>
    <cellStyle name="Standard 257 2 7 3 2 2 5" xfId="5377"/>
    <cellStyle name="Standard 257 2 7 3 2 2 5 2" xfId="9787"/>
    <cellStyle name="Standard 257 2 7 3 2 2 5 2 2" xfId="23023"/>
    <cellStyle name="Standard 257 2 7 3 2 2 5 2 2 2" xfId="49495"/>
    <cellStyle name="Standard 257 2 7 3 2 2 5 2 3" xfId="36259"/>
    <cellStyle name="Standard 257 2 7 3 2 2 5 3" xfId="16406"/>
    <cellStyle name="Standard 257 2 7 3 2 2 5 3 2" xfId="42878"/>
    <cellStyle name="Standard 257 2 7 3 2 2 5 4" xfId="31849"/>
    <cellStyle name="Standard 257 2 7 3 2 2 6" xfId="7582"/>
    <cellStyle name="Standard 257 2 7 3 2 2 6 2" xfId="20818"/>
    <cellStyle name="Standard 257 2 7 3 2 2 6 2 2" xfId="47290"/>
    <cellStyle name="Standard 257 2 7 3 2 2 6 3" xfId="34054"/>
    <cellStyle name="Standard 257 2 7 3 2 2 7" xfId="14201"/>
    <cellStyle name="Standard 257 2 7 3 2 2 7 2" xfId="40673"/>
    <cellStyle name="Standard 257 2 7 3 2 2 8" xfId="27437"/>
    <cellStyle name="Standard 257 2 7 3 2 3" xfId="1333"/>
    <cellStyle name="Standard 257 2 7 3 2 3 2" xfId="4276"/>
    <cellStyle name="Standard 257 2 7 3 2 3 2 2" xfId="13098"/>
    <cellStyle name="Standard 257 2 7 3 2 3 2 2 2" xfId="26334"/>
    <cellStyle name="Standard 257 2 7 3 2 3 2 2 2 2" xfId="52806"/>
    <cellStyle name="Standard 257 2 7 3 2 3 2 2 3" xfId="39570"/>
    <cellStyle name="Standard 257 2 7 3 2 3 2 3" xfId="19717"/>
    <cellStyle name="Standard 257 2 7 3 2 3 2 3 2" xfId="46189"/>
    <cellStyle name="Standard 257 2 7 3 2 3 2 4" xfId="30748"/>
    <cellStyle name="Standard 257 2 7 3 2 3 3" xfId="5747"/>
    <cellStyle name="Standard 257 2 7 3 2 3 3 2" xfId="10157"/>
    <cellStyle name="Standard 257 2 7 3 2 3 3 2 2" xfId="23393"/>
    <cellStyle name="Standard 257 2 7 3 2 3 3 2 2 2" xfId="49865"/>
    <cellStyle name="Standard 257 2 7 3 2 3 3 2 3" xfId="36629"/>
    <cellStyle name="Standard 257 2 7 3 2 3 3 3" xfId="16776"/>
    <cellStyle name="Standard 257 2 7 3 2 3 3 3 2" xfId="43248"/>
    <cellStyle name="Standard 257 2 7 3 2 3 3 4" xfId="32219"/>
    <cellStyle name="Standard 257 2 7 3 2 3 4" xfId="8686"/>
    <cellStyle name="Standard 257 2 7 3 2 3 4 2" xfId="21922"/>
    <cellStyle name="Standard 257 2 7 3 2 3 4 2 2" xfId="48394"/>
    <cellStyle name="Standard 257 2 7 3 2 3 4 3" xfId="35158"/>
    <cellStyle name="Standard 257 2 7 3 2 3 5" xfId="15305"/>
    <cellStyle name="Standard 257 2 7 3 2 3 5 2" xfId="41777"/>
    <cellStyle name="Standard 257 2 7 3 2 3 6" xfId="27807"/>
    <cellStyle name="Standard 257 2 7 3 2 4" xfId="2069"/>
    <cellStyle name="Standard 257 2 7 3 2 4 2" xfId="3540"/>
    <cellStyle name="Standard 257 2 7 3 2 4 2 2" xfId="12362"/>
    <cellStyle name="Standard 257 2 7 3 2 4 2 2 2" xfId="25598"/>
    <cellStyle name="Standard 257 2 7 3 2 4 2 2 2 2" xfId="52070"/>
    <cellStyle name="Standard 257 2 7 3 2 4 2 2 3" xfId="38834"/>
    <cellStyle name="Standard 257 2 7 3 2 4 2 3" xfId="18981"/>
    <cellStyle name="Standard 257 2 7 3 2 4 2 3 2" xfId="45453"/>
    <cellStyle name="Standard 257 2 7 3 2 4 2 4" xfId="30012"/>
    <cellStyle name="Standard 257 2 7 3 2 4 3" xfId="6482"/>
    <cellStyle name="Standard 257 2 7 3 2 4 3 2" xfId="10892"/>
    <cellStyle name="Standard 257 2 7 3 2 4 3 2 2" xfId="24128"/>
    <cellStyle name="Standard 257 2 7 3 2 4 3 2 2 2" xfId="50600"/>
    <cellStyle name="Standard 257 2 7 3 2 4 3 2 3" xfId="37364"/>
    <cellStyle name="Standard 257 2 7 3 2 4 3 3" xfId="17511"/>
    <cellStyle name="Standard 257 2 7 3 2 4 3 3 2" xfId="43983"/>
    <cellStyle name="Standard 257 2 7 3 2 4 3 4" xfId="32954"/>
    <cellStyle name="Standard 257 2 7 3 2 4 4" xfId="7950"/>
    <cellStyle name="Standard 257 2 7 3 2 4 4 2" xfId="21186"/>
    <cellStyle name="Standard 257 2 7 3 2 4 4 2 2" xfId="47658"/>
    <cellStyle name="Standard 257 2 7 3 2 4 4 3" xfId="34422"/>
    <cellStyle name="Standard 257 2 7 3 2 4 5" xfId="14569"/>
    <cellStyle name="Standard 257 2 7 3 2 4 5 2" xfId="41041"/>
    <cellStyle name="Standard 257 2 7 3 2 4 6" xfId="28542"/>
    <cellStyle name="Standard 257 2 7 3 2 5" xfId="2806"/>
    <cellStyle name="Standard 257 2 7 3 2 5 2" xfId="11628"/>
    <cellStyle name="Standard 257 2 7 3 2 5 2 2" xfId="24864"/>
    <cellStyle name="Standard 257 2 7 3 2 5 2 2 2" xfId="51336"/>
    <cellStyle name="Standard 257 2 7 3 2 5 2 3" xfId="38100"/>
    <cellStyle name="Standard 257 2 7 3 2 5 3" xfId="18247"/>
    <cellStyle name="Standard 257 2 7 3 2 5 3 2" xfId="44719"/>
    <cellStyle name="Standard 257 2 7 3 2 5 4" xfId="29278"/>
    <cellStyle name="Standard 257 2 7 3 2 6" xfId="5011"/>
    <cellStyle name="Standard 257 2 7 3 2 6 2" xfId="9421"/>
    <cellStyle name="Standard 257 2 7 3 2 6 2 2" xfId="22657"/>
    <cellStyle name="Standard 257 2 7 3 2 6 2 2 2" xfId="49129"/>
    <cellStyle name="Standard 257 2 7 3 2 6 2 3" xfId="35893"/>
    <cellStyle name="Standard 257 2 7 3 2 6 3" xfId="16040"/>
    <cellStyle name="Standard 257 2 7 3 2 6 3 2" xfId="42512"/>
    <cellStyle name="Standard 257 2 7 3 2 6 4" xfId="31483"/>
    <cellStyle name="Standard 257 2 7 3 2 7" xfId="7216"/>
    <cellStyle name="Standard 257 2 7 3 2 7 2" xfId="20452"/>
    <cellStyle name="Standard 257 2 7 3 2 7 2 2" xfId="46924"/>
    <cellStyle name="Standard 257 2 7 3 2 7 3" xfId="33688"/>
    <cellStyle name="Standard 257 2 7 3 2 8" xfId="13835"/>
    <cellStyle name="Standard 257 2 7 3 2 8 2" xfId="40307"/>
    <cellStyle name="Standard 257 2 7 3 2 9" xfId="27071"/>
    <cellStyle name="Standard 257 2 7 3 3" xfId="778"/>
    <cellStyle name="Standard 257 2 7 3 3 2" xfId="1528"/>
    <cellStyle name="Standard 257 2 7 3 3 2 2" xfId="4471"/>
    <cellStyle name="Standard 257 2 7 3 3 2 2 2" xfId="13293"/>
    <cellStyle name="Standard 257 2 7 3 3 2 2 2 2" xfId="26529"/>
    <cellStyle name="Standard 257 2 7 3 3 2 2 2 2 2" xfId="53001"/>
    <cellStyle name="Standard 257 2 7 3 3 2 2 2 3" xfId="39765"/>
    <cellStyle name="Standard 257 2 7 3 3 2 2 3" xfId="19912"/>
    <cellStyle name="Standard 257 2 7 3 3 2 2 3 2" xfId="46384"/>
    <cellStyle name="Standard 257 2 7 3 3 2 2 4" xfId="30943"/>
    <cellStyle name="Standard 257 2 7 3 3 2 3" xfId="5942"/>
    <cellStyle name="Standard 257 2 7 3 3 2 3 2" xfId="10352"/>
    <cellStyle name="Standard 257 2 7 3 3 2 3 2 2" xfId="23588"/>
    <cellStyle name="Standard 257 2 7 3 3 2 3 2 2 2" xfId="50060"/>
    <cellStyle name="Standard 257 2 7 3 3 2 3 2 3" xfId="36824"/>
    <cellStyle name="Standard 257 2 7 3 3 2 3 3" xfId="16971"/>
    <cellStyle name="Standard 257 2 7 3 3 2 3 3 2" xfId="43443"/>
    <cellStyle name="Standard 257 2 7 3 3 2 3 4" xfId="32414"/>
    <cellStyle name="Standard 257 2 7 3 3 2 4" xfId="8881"/>
    <cellStyle name="Standard 257 2 7 3 3 2 4 2" xfId="22117"/>
    <cellStyle name="Standard 257 2 7 3 3 2 4 2 2" xfId="48589"/>
    <cellStyle name="Standard 257 2 7 3 3 2 4 3" xfId="35353"/>
    <cellStyle name="Standard 257 2 7 3 3 2 5" xfId="15500"/>
    <cellStyle name="Standard 257 2 7 3 3 2 5 2" xfId="41972"/>
    <cellStyle name="Standard 257 2 7 3 3 2 6" xfId="28002"/>
    <cellStyle name="Standard 257 2 7 3 3 3" xfId="2264"/>
    <cellStyle name="Standard 257 2 7 3 3 3 2" xfId="3735"/>
    <cellStyle name="Standard 257 2 7 3 3 3 2 2" xfId="12557"/>
    <cellStyle name="Standard 257 2 7 3 3 3 2 2 2" xfId="25793"/>
    <cellStyle name="Standard 257 2 7 3 3 3 2 2 2 2" xfId="52265"/>
    <cellStyle name="Standard 257 2 7 3 3 3 2 2 3" xfId="39029"/>
    <cellStyle name="Standard 257 2 7 3 3 3 2 3" xfId="19176"/>
    <cellStyle name="Standard 257 2 7 3 3 3 2 3 2" xfId="45648"/>
    <cellStyle name="Standard 257 2 7 3 3 3 2 4" xfId="30207"/>
    <cellStyle name="Standard 257 2 7 3 3 3 3" xfId="6677"/>
    <cellStyle name="Standard 257 2 7 3 3 3 3 2" xfId="11087"/>
    <cellStyle name="Standard 257 2 7 3 3 3 3 2 2" xfId="24323"/>
    <cellStyle name="Standard 257 2 7 3 3 3 3 2 2 2" xfId="50795"/>
    <cellStyle name="Standard 257 2 7 3 3 3 3 2 3" xfId="37559"/>
    <cellStyle name="Standard 257 2 7 3 3 3 3 3" xfId="17706"/>
    <cellStyle name="Standard 257 2 7 3 3 3 3 3 2" xfId="44178"/>
    <cellStyle name="Standard 257 2 7 3 3 3 3 4" xfId="33149"/>
    <cellStyle name="Standard 257 2 7 3 3 3 4" xfId="8145"/>
    <cellStyle name="Standard 257 2 7 3 3 3 4 2" xfId="21381"/>
    <cellStyle name="Standard 257 2 7 3 3 3 4 2 2" xfId="47853"/>
    <cellStyle name="Standard 257 2 7 3 3 3 4 3" xfId="34617"/>
    <cellStyle name="Standard 257 2 7 3 3 3 5" xfId="14764"/>
    <cellStyle name="Standard 257 2 7 3 3 3 5 2" xfId="41236"/>
    <cellStyle name="Standard 257 2 7 3 3 3 6" xfId="28737"/>
    <cellStyle name="Standard 257 2 7 3 3 4" xfId="3001"/>
    <cellStyle name="Standard 257 2 7 3 3 4 2" xfId="11823"/>
    <cellStyle name="Standard 257 2 7 3 3 4 2 2" xfId="25059"/>
    <cellStyle name="Standard 257 2 7 3 3 4 2 2 2" xfId="51531"/>
    <cellStyle name="Standard 257 2 7 3 3 4 2 3" xfId="38295"/>
    <cellStyle name="Standard 257 2 7 3 3 4 3" xfId="18442"/>
    <cellStyle name="Standard 257 2 7 3 3 4 3 2" xfId="44914"/>
    <cellStyle name="Standard 257 2 7 3 3 4 4" xfId="29473"/>
    <cellStyle name="Standard 257 2 7 3 3 5" xfId="5206"/>
    <cellStyle name="Standard 257 2 7 3 3 5 2" xfId="9616"/>
    <cellStyle name="Standard 257 2 7 3 3 5 2 2" xfId="22852"/>
    <cellStyle name="Standard 257 2 7 3 3 5 2 2 2" xfId="49324"/>
    <cellStyle name="Standard 257 2 7 3 3 5 2 3" xfId="36088"/>
    <cellStyle name="Standard 257 2 7 3 3 5 3" xfId="16235"/>
    <cellStyle name="Standard 257 2 7 3 3 5 3 2" xfId="42707"/>
    <cellStyle name="Standard 257 2 7 3 3 5 4" xfId="31678"/>
    <cellStyle name="Standard 257 2 7 3 3 6" xfId="7411"/>
    <cellStyle name="Standard 257 2 7 3 3 6 2" xfId="20647"/>
    <cellStyle name="Standard 257 2 7 3 3 6 2 2" xfId="47119"/>
    <cellStyle name="Standard 257 2 7 3 3 6 3" xfId="33883"/>
    <cellStyle name="Standard 257 2 7 3 3 7" xfId="14030"/>
    <cellStyle name="Standard 257 2 7 3 3 7 2" xfId="40502"/>
    <cellStyle name="Standard 257 2 7 3 3 8" xfId="27266"/>
    <cellStyle name="Standard 257 2 7 3 4" xfId="1162"/>
    <cellStyle name="Standard 257 2 7 3 4 2" xfId="4105"/>
    <cellStyle name="Standard 257 2 7 3 4 2 2" xfId="12927"/>
    <cellStyle name="Standard 257 2 7 3 4 2 2 2" xfId="26163"/>
    <cellStyle name="Standard 257 2 7 3 4 2 2 2 2" xfId="52635"/>
    <cellStyle name="Standard 257 2 7 3 4 2 2 3" xfId="39399"/>
    <cellStyle name="Standard 257 2 7 3 4 2 3" xfId="19546"/>
    <cellStyle name="Standard 257 2 7 3 4 2 3 2" xfId="46018"/>
    <cellStyle name="Standard 257 2 7 3 4 2 4" xfId="30577"/>
    <cellStyle name="Standard 257 2 7 3 4 3" xfId="5576"/>
    <cellStyle name="Standard 257 2 7 3 4 3 2" xfId="9986"/>
    <cellStyle name="Standard 257 2 7 3 4 3 2 2" xfId="23222"/>
    <cellStyle name="Standard 257 2 7 3 4 3 2 2 2" xfId="49694"/>
    <cellStyle name="Standard 257 2 7 3 4 3 2 3" xfId="36458"/>
    <cellStyle name="Standard 257 2 7 3 4 3 3" xfId="16605"/>
    <cellStyle name="Standard 257 2 7 3 4 3 3 2" xfId="43077"/>
    <cellStyle name="Standard 257 2 7 3 4 3 4" xfId="32048"/>
    <cellStyle name="Standard 257 2 7 3 4 4" xfId="8515"/>
    <cellStyle name="Standard 257 2 7 3 4 4 2" xfId="21751"/>
    <cellStyle name="Standard 257 2 7 3 4 4 2 2" xfId="48223"/>
    <cellStyle name="Standard 257 2 7 3 4 4 3" xfId="34987"/>
    <cellStyle name="Standard 257 2 7 3 4 5" xfId="15134"/>
    <cellStyle name="Standard 257 2 7 3 4 5 2" xfId="41606"/>
    <cellStyle name="Standard 257 2 7 3 4 6" xfId="27636"/>
    <cellStyle name="Standard 257 2 7 3 5" xfId="1898"/>
    <cellStyle name="Standard 257 2 7 3 5 2" xfId="3369"/>
    <cellStyle name="Standard 257 2 7 3 5 2 2" xfId="12191"/>
    <cellStyle name="Standard 257 2 7 3 5 2 2 2" xfId="25427"/>
    <cellStyle name="Standard 257 2 7 3 5 2 2 2 2" xfId="51899"/>
    <cellStyle name="Standard 257 2 7 3 5 2 2 3" xfId="38663"/>
    <cellStyle name="Standard 257 2 7 3 5 2 3" xfId="18810"/>
    <cellStyle name="Standard 257 2 7 3 5 2 3 2" xfId="45282"/>
    <cellStyle name="Standard 257 2 7 3 5 2 4" xfId="29841"/>
    <cellStyle name="Standard 257 2 7 3 5 3" xfId="6311"/>
    <cellStyle name="Standard 257 2 7 3 5 3 2" xfId="10721"/>
    <cellStyle name="Standard 257 2 7 3 5 3 2 2" xfId="23957"/>
    <cellStyle name="Standard 257 2 7 3 5 3 2 2 2" xfId="50429"/>
    <cellStyle name="Standard 257 2 7 3 5 3 2 3" xfId="37193"/>
    <cellStyle name="Standard 257 2 7 3 5 3 3" xfId="17340"/>
    <cellStyle name="Standard 257 2 7 3 5 3 3 2" xfId="43812"/>
    <cellStyle name="Standard 257 2 7 3 5 3 4" xfId="32783"/>
    <cellStyle name="Standard 257 2 7 3 5 4" xfId="7779"/>
    <cellStyle name="Standard 257 2 7 3 5 4 2" xfId="21015"/>
    <cellStyle name="Standard 257 2 7 3 5 4 2 2" xfId="47487"/>
    <cellStyle name="Standard 257 2 7 3 5 4 3" xfId="34251"/>
    <cellStyle name="Standard 257 2 7 3 5 5" xfId="14398"/>
    <cellStyle name="Standard 257 2 7 3 5 5 2" xfId="40870"/>
    <cellStyle name="Standard 257 2 7 3 5 6" xfId="28371"/>
    <cellStyle name="Standard 257 2 7 3 6" xfId="2635"/>
    <cellStyle name="Standard 257 2 7 3 6 2" xfId="11457"/>
    <cellStyle name="Standard 257 2 7 3 6 2 2" xfId="24693"/>
    <cellStyle name="Standard 257 2 7 3 6 2 2 2" xfId="51165"/>
    <cellStyle name="Standard 257 2 7 3 6 2 3" xfId="37929"/>
    <cellStyle name="Standard 257 2 7 3 6 3" xfId="18076"/>
    <cellStyle name="Standard 257 2 7 3 6 3 2" xfId="44548"/>
    <cellStyle name="Standard 257 2 7 3 6 4" xfId="29107"/>
    <cellStyle name="Standard 257 2 7 3 7" xfId="4840"/>
    <cellStyle name="Standard 257 2 7 3 7 2" xfId="9250"/>
    <cellStyle name="Standard 257 2 7 3 7 2 2" xfId="22486"/>
    <cellStyle name="Standard 257 2 7 3 7 2 2 2" xfId="48958"/>
    <cellStyle name="Standard 257 2 7 3 7 2 3" xfId="35722"/>
    <cellStyle name="Standard 257 2 7 3 7 3" xfId="15869"/>
    <cellStyle name="Standard 257 2 7 3 7 3 2" xfId="42341"/>
    <cellStyle name="Standard 257 2 7 3 7 4" xfId="31312"/>
    <cellStyle name="Standard 257 2 7 3 8" xfId="7045"/>
    <cellStyle name="Standard 257 2 7 3 8 2" xfId="20281"/>
    <cellStyle name="Standard 257 2 7 3 8 2 2" xfId="46753"/>
    <cellStyle name="Standard 257 2 7 3 8 3" xfId="33517"/>
    <cellStyle name="Standard 257 2 7 3 9" xfId="13664"/>
    <cellStyle name="Standard 257 2 7 3 9 2" xfId="40136"/>
    <cellStyle name="Standard 257 2 7 4" xfId="478"/>
    <cellStyle name="Standard 257 2 7 4 2" xfId="868"/>
    <cellStyle name="Standard 257 2 7 4 2 2" xfId="1617"/>
    <cellStyle name="Standard 257 2 7 4 2 2 2" xfId="4560"/>
    <cellStyle name="Standard 257 2 7 4 2 2 2 2" xfId="13382"/>
    <cellStyle name="Standard 257 2 7 4 2 2 2 2 2" xfId="26618"/>
    <cellStyle name="Standard 257 2 7 4 2 2 2 2 2 2" xfId="53090"/>
    <cellStyle name="Standard 257 2 7 4 2 2 2 2 3" xfId="39854"/>
    <cellStyle name="Standard 257 2 7 4 2 2 2 3" xfId="20001"/>
    <cellStyle name="Standard 257 2 7 4 2 2 2 3 2" xfId="46473"/>
    <cellStyle name="Standard 257 2 7 4 2 2 2 4" xfId="31032"/>
    <cellStyle name="Standard 257 2 7 4 2 2 3" xfId="6031"/>
    <cellStyle name="Standard 257 2 7 4 2 2 3 2" xfId="10441"/>
    <cellStyle name="Standard 257 2 7 4 2 2 3 2 2" xfId="23677"/>
    <cellStyle name="Standard 257 2 7 4 2 2 3 2 2 2" xfId="50149"/>
    <cellStyle name="Standard 257 2 7 4 2 2 3 2 3" xfId="36913"/>
    <cellStyle name="Standard 257 2 7 4 2 2 3 3" xfId="17060"/>
    <cellStyle name="Standard 257 2 7 4 2 2 3 3 2" xfId="43532"/>
    <cellStyle name="Standard 257 2 7 4 2 2 3 4" xfId="32503"/>
    <cellStyle name="Standard 257 2 7 4 2 2 4" xfId="8970"/>
    <cellStyle name="Standard 257 2 7 4 2 2 4 2" xfId="22206"/>
    <cellStyle name="Standard 257 2 7 4 2 2 4 2 2" xfId="48678"/>
    <cellStyle name="Standard 257 2 7 4 2 2 4 3" xfId="35442"/>
    <cellStyle name="Standard 257 2 7 4 2 2 5" xfId="15589"/>
    <cellStyle name="Standard 257 2 7 4 2 2 5 2" xfId="42061"/>
    <cellStyle name="Standard 257 2 7 4 2 2 6" xfId="28091"/>
    <cellStyle name="Standard 257 2 7 4 2 3" xfId="2353"/>
    <cellStyle name="Standard 257 2 7 4 2 3 2" xfId="3824"/>
    <cellStyle name="Standard 257 2 7 4 2 3 2 2" xfId="12646"/>
    <cellStyle name="Standard 257 2 7 4 2 3 2 2 2" xfId="25882"/>
    <cellStyle name="Standard 257 2 7 4 2 3 2 2 2 2" xfId="52354"/>
    <cellStyle name="Standard 257 2 7 4 2 3 2 2 3" xfId="39118"/>
    <cellStyle name="Standard 257 2 7 4 2 3 2 3" xfId="19265"/>
    <cellStyle name="Standard 257 2 7 4 2 3 2 3 2" xfId="45737"/>
    <cellStyle name="Standard 257 2 7 4 2 3 2 4" xfId="30296"/>
    <cellStyle name="Standard 257 2 7 4 2 3 3" xfId="6766"/>
    <cellStyle name="Standard 257 2 7 4 2 3 3 2" xfId="11176"/>
    <cellStyle name="Standard 257 2 7 4 2 3 3 2 2" xfId="24412"/>
    <cellStyle name="Standard 257 2 7 4 2 3 3 2 2 2" xfId="50884"/>
    <cellStyle name="Standard 257 2 7 4 2 3 3 2 3" xfId="37648"/>
    <cellStyle name="Standard 257 2 7 4 2 3 3 3" xfId="17795"/>
    <cellStyle name="Standard 257 2 7 4 2 3 3 3 2" xfId="44267"/>
    <cellStyle name="Standard 257 2 7 4 2 3 3 4" xfId="33238"/>
    <cellStyle name="Standard 257 2 7 4 2 3 4" xfId="8234"/>
    <cellStyle name="Standard 257 2 7 4 2 3 4 2" xfId="21470"/>
    <cellStyle name="Standard 257 2 7 4 2 3 4 2 2" xfId="47942"/>
    <cellStyle name="Standard 257 2 7 4 2 3 4 3" xfId="34706"/>
    <cellStyle name="Standard 257 2 7 4 2 3 5" xfId="14853"/>
    <cellStyle name="Standard 257 2 7 4 2 3 5 2" xfId="41325"/>
    <cellStyle name="Standard 257 2 7 4 2 3 6" xfId="28826"/>
    <cellStyle name="Standard 257 2 7 4 2 4" xfId="3090"/>
    <cellStyle name="Standard 257 2 7 4 2 4 2" xfId="11912"/>
    <cellStyle name="Standard 257 2 7 4 2 4 2 2" xfId="25148"/>
    <cellStyle name="Standard 257 2 7 4 2 4 2 2 2" xfId="51620"/>
    <cellStyle name="Standard 257 2 7 4 2 4 2 3" xfId="38384"/>
    <cellStyle name="Standard 257 2 7 4 2 4 3" xfId="18531"/>
    <cellStyle name="Standard 257 2 7 4 2 4 3 2" xfId="45003"/>
    <cellStyle name="Standard 257 2 7 4 2 4 4" xfId="29562"/>
    <cellStyle name="Standard 257 2 7 4 2 5" xfId="5295"/>
    <cellStyle name="Standard 257 2 7 4 2 5 2" xfId="9705"/>
    <cellStyle name="Standard 257 2 7 4 2 5 2 2" xfId="22941"/>
    <cellStyle name="Standard 257 2 7 4 2 5 2 2 2" xfId="49413"/>
    <cellStyle name="Standard 257 2 7 4 2 5 2 3" xfId="36177"/>
    <cellStyle name="Standard 257 2 7 4 2 5 3" xfId="16324"/>
    <cellStyle name="Standard 257 2 7 4 2 5 3 2" xfId="42796"/>
    <cellStyle name="Standard 257 2 7 4 2 5 4" xfId="31767"/>
    <cellStyle name="Standard 257 2 7 4 2 6" xfId="7500"/>
    <cellStyle name="Standard 257 2 7 4 2 6 2" xfId="20736"/>
    <cellStyle name="Standard 257 2 7 4 2 6 2 2" xfId="47208"/>
    <cellStyle name="Standard 257 2 7 4 2 6 3" xfId="33972"/>
    <cellStyle name="Standard 257 2 7 4 2 7" xfId="14119"/>
    <cellStyle name="Standard 257 2 7 4 2 7 2" xfId="40591"/>
    <cellStyle name="Standard 257 2 7 4 2 8" xfId="27355"/>
    <cellStyle name="Standard 257 2 7 4 3" xfId="1251"/>
    <cellStyle name="Standard 257 2 7 4 3 2" xfId="4194"/>
    <cellStyle name="Standard 257 2 7 4 3 2 2" xfId="13016"/>
    <cellStyle name="Standard 257 2 7 4 3 2 2 2" xfId="26252"/>
    <cellStyle name="Standard 257 2 7 4 3 2 2 2 2" xfId="52724"/>
    <cellStyle name="Standard 257 2 7 4 3 2 2 3" xfId="39488"/>
    <cellStyle name="Standard 257 2 7 4 3 2 3" xfId="19635"/>
    <cellStyle name="Standard 257 2 7 4 3 2 3 2" xfId="46107"/>
    <cellStyle name="Standard 257 2 7 4 3 2 4" xfId="30666"/>
    <cellStyle name="Standard 257 2 7 4 3 3" xfId="5665"/>
    <cellStyle name="Standard 257 2 7 4 3 3 2" xfId="10075"/>
    <cellStyle name="Standard 257 2 7 4 3 3 2 2" xfId="23311"/>
    <cellStyle name="Standard 257 2 7 4 3 3 2 2 2" xfId="49783"/>
    <cellStyle name="Standard 257 2 7 4 3 3 2 3" xfId="36547"/>
    <cellStyle name="Standard 257 2 7 4 3 3 3" xfId="16694"/>
    <cellStyle name="Standard 257 2 7 4 3 3 3 2" xfId="43166"/>
    <cellStyle name="Standard 257 2 7 4 3 3 4" xfId="32137"/>
    <cellStyle name="Standard 257 2 7 4 3 4" xfId="8604"/>
    <cellStyle name="Standard 257 2 7 4 3 4 2" xfId="21840"/>
    <cellStyle name="Standard 257 2 7 4 3 4 2 2" xfId="48312"/>
    <cellStyle name="Standard 257 2 7 4 3 4 3" xfId="35076"/>
    <cellStyle name="Standard 257 2 7 4 3 5" xfId="15223"/>
    <cellStyle name="Standard 257 2 7 4 3 5 2" xfId="41695"/>
    <cellStyle name="Standard 257 2 7 4 3 6" xfId="27725"/>
    <cellStyle name="Standard 257 2 7 4 4" xfId="1987"/>
    <cellStyle name="Standard 257 2 7 4 4 2" xfId="3458"/>
    <cellStyle name="Standard 257 2 7 4 4 2 2" xfId="12280"/>
    <cellStyle name="Standard 257 2 7 4 4 2 2 2" xfId="25516"/>
    <cellStyle name="Standard 257 2 7 4 4 2 2 2 2" xfId="51988"/>
    <cellStyle name="Standard 257 2 7 4 4 2 2 3" xfId="38752"/>
    <cellStyle name="Standard 257 2 7 4 4 2 3" xfId="18899"/>
    <cellStyle name="Standard 257 2 7 4 4 2 3 2" xfId="45371"/>
    <cellStyle name="Standard 257 2 7 4 4 2 4" xfId="29930"/>
    <cellStyle name="Standard 257 2 7 4 4 3" xfId="6400"/>
    <cellStyle name="Standard 257 2 7 4 4 3 2" xfId="10810"/>
    <cellStyle name="Standard 257 2 7 4 4 3 2 2" xfId="24046"/>
    <cellStyle name="Standard 257 2 7 4 4 3 2 2 2" xfId="50518"/>
    <cellStyle name="Standard 257 2 7 4 4 3 2 3" xfId="37282"/>
    <cellStyle name="Standard 257 2 7 4 4 3 3" xfId="17429"/>
    <cellStyle name="Standard 257 2 7 4 4 3 3 2" xfId="43901"/>
    <cellStyle name="Standard 257 2 7 4 4 3 4" xfId="32872"/>
    <cellStyle name="Standard 257 2 7 4 4 4" xfId="7868"/>
    <cellStyle name="Standard 257 2 7 4 4 4 2" xfId="21104"/>
    <cellStyle name="Standard 257 2 7 4 4 4 2 2" xfId="47576"/>
    <cellStyle name="Standard 257 2 7 4 4 4 3" xfId="34340"/>
    <cellStyle name="Standard 257 2 7 4 4 5" xfId="14487"/>
    <cellStyle name="Standard 257 2 7 4 4 5 2" xfId="40959"/>
    <cellStyle name="Standard 257 2 7 4 4 6" xfId="28460"/>
    <cellStyle name="Standard 257 2 7 4 5" xfId="2724"/>
    <cellStyle name="Standard 257 2 7 4 5 2" xfId="11546"/>
    <cellStyle name="Standard 257 2 7 4 5 2 2" xfId="24782"/>
    <cellStyle name="Standard 257 2 7 4 5 2 2 2" xfId="51254"/>
    <cellStyle name="Standard 257 2 7 4 5 2 3" xfId="38018"/>
    <cellStyle name="Standard 257 2 7 4 5 3" xfId="18165"/>
    <cellStyle name="Standard 257 2 7 4 5 3 2" xfId="44637"/>
    <cellStyle name="Standard 257 2 7 4 5 4" xfId="29196"/>
    <cellStyle name="Standard 257 2 7 4 6" xfId="4929"/>
    <cellStyle name="Standard 257 2 7 4 6 2" xfId="9339"/>
    <cellStyle name="Standard 257 2 7 4 6 2 2" xfId="22575"/>
    <cellStyle name="Standard 257 2 7 4 6 2 2 2" xfId="49047"/>
    <cellStyle name="Standard 257 2 7 4 6 2 3" xfId="35811"/>
    <cellStyle name="Standard 257 2 7 4 6 3" xfId="15958"/>
    <cellStyle name="Standard 257 2 7 4 6 3 2" xfId="42430"/>
    <cellStyle name="Standard 257 2 7 4 6 4" xfId="31401"/>
    <cellStyle name="Standard 257 2 7 4 7" xfId="7134"/>
    <cellStyle name="Standard 257 2 7 4 7 2" xfId="20370"/>
    <cellStyle name="Standard 257 2 7 4 7 2 2" xfId="46842"/>
    <cellStyle name="Standard 257 2 7 4 7 3" xfId="33606"/>
    <cellStyle name="Standard 257 2 7 4 8" xfId="13753"/>
    <cellStyle name="Standard 257 2 7 4 8 2" xfId="40225"/>
    <cellStyle name="Standard 257 2 7 4 9" xfId="26989"/>
    <cellStyle name="Standard 257 2 7 5" xfId="460"/>
    <cellStyle name="Standard 257 2 7 5 2" xfId="851"/>
    <cellStyle name="Standard 257 2 7 5 2 2" xfId="1600"/>
    <cellStyle name="Standard 257 2 7 5 2 2 2" xfId="4543"/>
    <cellStyle name="Standard 257 2 7 5 2 2 2 2" xfId="13365"/>
    <cellStyle name="Standard 257 2 7 5 2 2 2 2 2" xfId="26601"/>
    <cellStyle name="Standard 257 2 7 5 2 2 2 2 2 2" xfId="53073"/>
    <cellStyle name="Standard 257 2 7 5 2 2 2 2 3" xfId="39837"/>
    <cellStyle name="Standard 257 2 7 5 2 2 2 3" xfId="19984"/>
    <cellStyle name="Standard 257 2 7 5 2 2 2 3 2" xfId="46456"/>
    <cellStyle name="Standard 257 2 7 5 2 2 2 4" xfId="31015"/>
    <cellStyle name="Standard 257 2 7 5 2 2 3" xfId="6014"/>
    <cellStyle name="Standard 257 2 7 5 2 2 3 2" xfId="10424"/>
    <cellStyle name="Standard 257 2 7 5 2 2 3 2 2" xfId="23660"/>
    <cellStyle name="Standard 257 2 7 5 2 2 3 2 2 2" xfId="50132"/>
    <cellStyle name="Standard 257 2 7 5 2 2 3 2 3" xfId="36896"/>
    <cellStyle name="Standard 257 2 7 5 2 2 3 3" xfId="17043"/>
    <cellStyle name="Standard 257 2 7 5 2 2 3 3 2" xfId="43515"/>
    <cellStyle name="Standard 257 2 7 5 2 2 3 4" xfId="32486"/>
    <cellStyle name="Standard 257 2 7 5 2 2 4" xfId="8953"/>
    <cellStyle name="Standard 257 2 7 5 2 2 4 2" xfId="22189"/>
    <cellStyle name="Standard 257 2 7 5 2 2 4 2 2" xfId="48661"/>
    <cellStyle name="Standard 257 2 7 5 2 2 4 3" xfId="35425"/>
    <cellStyle name="Standard 257 2 7 5 2 2 5" xfId="15572"/>
    <cellStyle name="Standard 257 2 7 5 2 2 5 2" xfId="42044"/>
    <cellStyle name="Standard 257 2 7 5 2 2 6" xfId="28074"/>
    <cellStyle name="Standard 257 2 7 5 2 3" xfId="2336"/>
    <cellStyle name="Standard 257 2 7 5 2 3 2" xfId="3807"/>
    <cellStyle name="Standard 257 2 7 5 2 3 2 2" xfId="12629"/>
    <cellStyle name="Standard 257 2 7 5 2 3 2 2 2" xfId="25865"/>
    <cellStyle name="Standard 257 2 7 5 2 3 2 2 2 2" xfId="52337"/>
    <cellStyle name="Standard 257 2 7 5 2 3 2 2 3" xfId="39101"/>
    <cellStyle name="Standard 257 2 7 5 2 3 2 3" xfId="19248"/>
    <cellStyle name="Standard 257 2 7 5 2 3 2 3 2" xfId="45720"/>
    <cellStyle name="Standard 257 2 7 5 2 3 2 4" xfId="30279"/>
    <cellStyle name="Standard 257 2 7 5 2 3 3" xfId="6749"/>
    <cellStyle name="Standard 257 2 7 5 2 3 3 2" xfId="11159"/>
    <cellStyle name="Standard 257 2 7 5 2 3 3 2 2" xfId="24395"/>
    <cellStyle name="Standard 257 2 7 5 2 3 3 2 2 2" xfId="50867"/>
    <cellStyle name="Standard 257 2 7 5 2 3 3 2 3" xfId="37631"/>
    <cellStyle name="Standard 257 2 7 5 2 3 3 3" xfId="17778"/>
    <cellStyle name="Standard 257 2 7 5 2 3 3 3 2" xfId="44250"/>
    <cellStyle name="Standard 257 2 7 5 2 3 3 4" xfId="33221"/>
    <cellStyle name="Standard 257 2 7 5 2 3 4" xfId="8217"/>
    <cellStyle name="Standard 257 2 7 5 2 3 4 2" xfId="21453"/>
    <cellStyle name="Standard 257 2 7 5 2 3 4 2 2" xfId="47925"/>
    <cellStyle name="Standard 257 2 7 5 2 3 4 3" xfId="34689"/>
    <cellStyle name="Standard 257 2 7 5 2 3 5" xfId="14836"/>
    <cellStyle name="Standard 257 2 7 5 2 3 5 2" xfId="41308"/>
    <cellStyle name="Standard 257 2 7 5 2 3 6" xfId="28809"/>
    <cellStyle name="Standard 257 2 7 5 2 4" xfId="3073"/>
    <cellStyle name="Standard 257 2 7 5 2 4 2" xfId="11895"/>
    <cellStyle name="Standard 257 2 7 5 2 4 2 2" xfId="25131"/>
    <cellStyle name="Standard 257 2 7 5 2 4 2 2 2" xfId="51603"/>
    <cellStyle name="Standard 257 2 7 5 2 4 2 3" xfId="38367"/>
    <cellStyle name="Standard 257 2 7 5 2 4 3" xfId="18514"/>
    <cellStyle name="Standard 257 2 7 5 2 4 3 2" xfId="44986"/>
    <cellStyle name="Standard 257 2 7 5 2 4 4" xfId="29545"/>
    <cellStyle name="Standard 257 2 7 5 2 5" xfId="5278"/>
    <cellStyle name="Standard 257 2 7 5 2 5 2" xfId="9688"/>
    <cellStyle name="Standard 257 2 7 5 2 5 2 2" xfId="22924"/>
    <cellStyle name="Standard 257 2 7 5 2 5 2 2 2" xfId="49396"/>
    <cellStyle name="Standard 257 2 7 5 2 5 2 3" xfId="36160"/>
    <cellStyle name="Standard 257 2 7 5 2 5 3" xfId="16307"/>
    <cellStyle name="Standard 257 2 7 5 2 5 3 2" xfId="42779"/>
    <cellStyle name="Standard 257 2 7 5 2 5 4" xfId="31750"/>
    <cellStyle name="Standard 257 2 7 5 2 6" xfId="7483"/>
    <cellStyle name="Standard 257 2 7 5 2 6 2" xfId="20719"/>
    <cellStyle name="Standard 257 2 7 5 2 6 2 2" xfId="47191"/>
    <cellStyle name="Standard 257 2 7 5 2 6 3" xfId="33955"/>
    <cellStyle name="Standard 257 2 7 5 2 7" xfId="14102"/>
    <cellStyle name="Standard 257 2 7 5 2 7 2" xfId="40574"/>
    <cellStyle name="Standard 257 2 7 5 2 8" xfId="27338"/>
    <cellStyle name="Standard 257 2 7 5 3" xfId="1234"/>
    <cellStyle name="Standard 257 2 7 5 3 2" xfId="4177"/>
    <cellStyle name="Standard 257 2 7 5 3 2 2" xfId="12999"/>
    <cellStyle name="Standard 257 2 7 5 3 2 2 2" xfId="26235"/>
    <cellStyle name="Standard 257 2 7 5 3 2 2 2 2" xfId="52707"/>
    <cellStyle name="Standard 257 2 7 5 3 2 2 3" xfId="39471"/>
    <cellStyle name="Standard 257 2 7 5 3 2 3" xfId="19618"/>
    <cellStyle name="Standard 257 2 7 5 3 2 3 2" xfId="46090"/>
    <cellStyle name="Standard 257 2 7 5 3 2 4" xfId="30649"/>
    <cellStyle name="Standard 257 2 7 5 3 3" xfId="5648"/>
    <cellStyle name="Standard 257 2 7 5 3 3 2" xfId="10058"/>
    <cellStyle name="Standard 257 2 7 5 3 3 2 2" xfId="23294"/>
    <cellStyle name="Standard 257 2 7 5 3 3 2 2 2" xfId="49766"/>
    <cellStyle name="Standard 257 2 7 5 3 3 2 3" xfId="36530"/>
    <cellStyle name="Standard 257 2 7 5 3 3 3" xfId="16677"/>
    <cellStyle name="Standard 257 2 7 5 3 3 3 2" xfId="43149"/>
    <cellStyle name="Standard 257 2 7 5 3 3 4" xfId="32120"/>
    <cellStyle name="Standard 257 2 7 5 3 4" xfId="8587"/>
    <cellStyle name="Standard 257 2 7 5 3 4 2" xfId="21823"/>
    <cellStyle name="Standard 257 2 7 5 3 4 2 2" xfId="48295"/>
    <cellStyle name="Standard 257 2 7 5 3 4 3" xfId="35059"/>
    <cellStyle name="Standard 257 2 7 5 3 5" xfId="15206"/>
    <cellStyle name="Standard 257 2 7 5 3 5 2" xfId="41678"/>
    <cellStyle name="Standard 257 2 7 5 3 6" xfId="27708"/>
    <cellStyle name="Standard 257 2 7 5 4" xfId="1970"/>
    <cellStyle name="Standard 257 2 7 5 4 2" xfId="3441"/>
    <cellStyle name="Standard 257 2 7 5 4 2 2" xfId="12263"/>
    <cellStyle name="Standard 257 2 7 5 4 2 2 2" xfId="25499"/>
    <cellStyle name="Standard 257 2 7 5 4 2 2 2 2" xfId="51971"/>
    <cellStyle name="Standard 257 2 7 5 4 2 2 3" xfId="38735"/>
    <cellStyle name="Standard 257 2 7 5 4 2 3" xfId="18882"/>
    <cellStyle name="Standard 257 2 7 5 4 2 3 2" xfId="45354"/>
    <cellStyle name="Standard 257 2 7 5 4 2 4" xfId="29913"/>
    <cellStyle name="Standard 257 2 7 5 4 3" xfId="6383"/>
    <cellStyle name="Standard 257 2 7 5 4 3 2" xfId="10793"/>
    <cellStyle name="Standard 257 2 7 5 4 3 2 2" xfId="24029"/>
    <cellStyle name="Standard 257 2 7 5 4 3 2 2 2" xfId="50501"/>
    <cellStyle name="Standard 257 2 7 5 4 3 2 3" xfId="37265"/>
    <cellStyle name="Standard 257 2 7 5 4 3 3" xfId="17412"/>
    <cellStyle name="Standard 257 2 7 5 4 3 3 2" xfId="43884"/>
    <cellStyle name="Standard 257 2 7 5 4 3 4" xfId="32855"/>
    <cellStyle name="Standard 257 2 7 5 4 4" xfId="7851"/>
    <cellStyle name="Standard 257 2 7 5 4 4 2" xfId="21087"/>
    <cellStyle name="Standard 257 2 7 5 4 4 2 2" xfId="47559"/>
    <cellStyle name="Standard 257 2 7 5 4 4 3" xfId="34323"/>
    <cellStyle name="Standard 257 2 7 5 4 5" xfId="14470"/>
    <cellStyle name="Standard 257 2 7 5 4 5 2" xfId="40942"/>
    <cellStyle name="Standard 257 2 7 5 4 6" xfId="28443"/>
    <cellStyle name="Standard 257 2 7 5 5" xfId="2707"/>
    <cellStyle name="Standard 257 2 7 5 5 2" xfId="11529"/>
    <cellStyle name="Standard 257 2 7 5 5 2 2" xfId="24765"/>
    <cellStyle name="Standard 257 2 7 5 5 2 2 2" xfId="51237"/>
    <cellStyle name="Standard 257 2 7 5 5 2 3" xfId="38001"/>
    <cellStyle name="Standard 257 2 7 5 5 3" xfId="18148"/>
    <cellStyle name="Standard 257 2 7 5 5 3 2" xfId="44620"/>
    <cellStyle name="Standard 257 2 7 5 5 4" xfId="29179"/>
    <cellStyle name="Standard 257 2 7 5 6" xfId="4912"/>
    <cellStyle name="Standard 257 2 7 5 6 2" xfId="9322"/>
    <cellStyle name="Standard 257 2 7 5 6 2 2" xfId="22558"/>
    <cellStyle name="Standard 257 2 7 5 6 2 2 2" xfId="49030"/>
    <cellStyle name="Standard 257 2 7 5 6 2 3" xfId="35794"/>
    <cellStyle name="Standard 257 2 7 5 6 3" xfId="15941"/>
    <cellStyle name="Standard 257 2 7 5 6 3 2" xfId="42413"/>
    <cellStyle name="Standard 257 2 7 5 6 4" xfId="31384"/>
    <cellStyle name="Standard 257 2 7 5 7" xfId="7117"/>
    <cellStyle name="Standard 257 2 7 5 7 2" xfId="20353"/>
    <cellStyle name="Standard 257 2 7 5 7 2 2" xfId="46825"/>
    <cellStyle name="Standard 257 2 7 5 7 3" xfId="33589"/>
    <cellStyle name="Standard 257 2 7 5 8" xfId="13736"/>
    <cellStyle name="Standard 257 2 7 5 8 2" xfId="40208"/>
    <cellStyle name="Standard 257 2 7 5 9" xfId="26972"/>
    <cellStyle name="Standard 257 2 7 6" xfId="697"/>
    <cellStyle name="Standard 257 2 7 6 2" xfId="1447"/>
    <cellStyle name="Standard 257 2 7 6 2 2" xfId="4390"/>
    <cellStyle name="Standard 257 2 7 6 2 2 2" xfId="13212"/>
    <cellStyle name="Standard 257 2 7 6 2 2 2 2" xfId="26448"/>
    <cellStyle name="Standard 257 2 7 6 2 2 2 2 2" xfId="52920"/>
    <cellStyle name="Standard 257 2 7 6 2 2 2 3" xfId="39684"/>
    <cellStyle name="Standard 257 2 7 6 2 2 3" xfId="19831"/>
    <cellStyle name="Standard 257 2 7 6 2 2 3 2" xfId="46303"/>
    <cellStyle name="Standard 257 2 7 6 2 2 4" xfId="30862"/>
    <cellStyle name="Standard 257 2 7 6 2 3" xfId="5861"/>
    <cellStyle name="Standard 257 2 7 6 2 3 2" xfId="10271"/>
    <cellStyle name="Standard 257 2 7 6 2 3 2 2" xfId="23507"/>
    <cellStyle name="Standard 257 2 7 6 2 3 2 2 2" xfId="49979"/>
    <cellStyle name="Standard 257 2 7 6 2 3 2 3" xfId="36743"/>
    <cellStyle name="Standard 257 2 7 6 2 3 3" xfId="16890"/>
    <cellStyle name="Standard 257 2 7 6 2 3 3 2" xfId="43362"/>
    <cellStyle name="Standard 257 2 7 6 2 3 4" xfId="32333"/>
    <cellStyle name="Standard 257 2 7 6 2 4" xfId="8800"/>
    <cellStyle name="Standard 257 2 7 6 2 4 2" xfId="22036"/>
    <cellStyle name="Standard 257 2 7 6 2 4 2 2" xfId="48508"/>
    <cellStyle name="Standard 257 2 7 6 2 4 3" xfId="35272"/>
    <cellStyle name="Standard 257 2 7 6 2 5" xfId="15419"/>
    <cellStyle name="Standard 257 2 7 6 2 5 2" xfId="41891"/>
    <cellStyle name="Standard 257 2 7 6 2 6" xfId="27921"/>
    <cellStyle name="Standard 257 2 7 6 3" xfId="2183"/>
    <cellStyle name="Standard 257 2 7 6 3 2" xfId="3654"/>
    <cellStyle name="Standard 257 2 7 6 3 2 2" xfId="12476"/>
    <cellStyle name="Standard 257 2 7 6 3 2 2 2" xfId="25712"/>
    <cellStyle name="Standard 257 2 7 6 3 2 2 2 2" xfId="52184"/>
    <cellStyle name="Standard 257 2 7 6 3 2 2 3" xfId="38948"/>
    <cellStyle name="Standard 257 2 7 6 3 2 3" xfId="19095"/>
    <cellStyle name="Standard 257 2 7 6 3 2 3 2" xfId="45567"/>
    <cellStyle name="Standard 257 2 7 6 3 2 4" xfId="30126"/>
    <cellStyle name="Standard 257 2 7 6 3 3" xfId="6596"/>
    <cellStyle name="Standard 257 2 7 6 3 3 2" xfId="11006"/>
    <cellStyle name="Standard 257 2 7 6 3 3 2 2" xfId="24242"/>
    <cellStyle name="Standard 257 2 7 6 3 3 2 2 2" xfId="50714"/>
    <cellStyle name="Standard 257 2 7 6 3 3 2 3" xfId="37478"/>
    <cellStyle name="Standard 257 2 7 6 3 3 3" xfId="17625"/>
    <cellStyle name="Standard 257 2 7 6 3 3 3 2" xfId="44097"/>
    <cellStyle name="Standard 257 2 7 6 3 3 4" xfId="33068"/>
    <cellStyle name="Standard 257 2 7 6 3 4" xfId="8064"/>
    <cellStyle name="Standard 257 2 7 6 3 4 2" xfId="21300"/>
    <cellStyle name="Standard 257 2 7 6 3 4 2 2" xfId="47772"/>
    <cellStyle name="Standard 257 2 7 6 3 4 3" xfId="34536"/>
    <cellStyle name="Standard 257 2 7 6 3 5" xfId="14683"/>
    <cellStyle name="Standard 257 2 7 6 3 5 2" xfId="41155"/>
    <cellStyle name="Standard 257 2 7 6 3 6" xfId="28656"/>
    <cellStyle name="Standard 257 2 7 6 4" xfId="2920"/>
    <cellStyle name="Standard 257 2 7 6 4 2" xfId="11742"/>
    <cellStyle name="Standard 257 2 7 6 4 2 2" xfId="24978"/>
    <cellStyle name="Standard 257 2 7 6 4 2 2 2" xfId="51450"/>
    <cellStyle name="Standard 257 2 7 6 4 2 3" xfId="38214"/>
    <cellStyle name="Standard 257 2 7 6 4 3" xfId="18361"/>
    <cellStyle name="Standard 257 2 7 6 4 3 2" xfId="44833"/>
    <cellStyle name="Standard 257 2 7 6 4 4" xfId="29392"/>
    <cellStyle name="Standard 257 2 7 6 5" xfId="5125"/>
    <cellStyle name="Standard 257 2 7 6 5 2" xfId="9535"/>
    <cellStyle name="Standard 257 2 7 6 5 2 2" xfId="22771"/>
    <cellStyle name="Standard 257 2 7 6 5 2 2 2" xfId="49243"/>
    <cellStyle name="Standard 257 2 7 6 5 2 3" xfId="36007"/>
    <cellStyle name="Standard 257 2 7 6 5 3" xfId="16154"/>
    <cellStyle name="Standard 257 2 7 6 5 3 2" xfId="42626"/>
    <cellStyle name="Standard 257 2 7 6 5 4" xfId="31597"/>
    <cellStyle name="Standard 257 2 7 6 6" xfId="7330"/>
    <cellStyle name="Standard 257 2 7 6 6 2" xfId="20566"/>
    <cellStyle name="Standard 257 2 7 6 6 2 2" xfId="47038"/>
    <cellStyle name="Standard 257 2 7 6 6 3" xfId="33802"/>
    <cellStyle name="Standard 257 2 7 6 7" xfId="13949"/>
    <cellStyle name="Standard 257 2 7 6 7 2" xfId="40421"/>
    <cellStyle name="Standard 257 2 7 6 8" xfId="27185"/>
    <cellStyle name="Standard 257 2 7 7" xfId="1081"/>
    <cellStyle name="Standard 257 2 7 7 2" xfId="4024"/>
    <cellStyle name="Standard 257 2 7 7 2 2" xfId="12846"/>
    <cellStyle name="Standard 257 2 7 7 2 2 2" xfId="26082"/>
    <cellStyle name="Standard 257 2 7 7 2 2 2 2" xfId="52554"/>
    <cellStyle name="Standard 257 2 7 7 2 2 3" xfId="39318"/>
    <cellStyle name="Standard 257 2 7 7 2 3" xfId="19465"/>
    <cellStyle name="Standard 257 2 7 7 2 3 2" xfId="45937"/>
    <cellStyle name="Standard 257 2 7 7 2 4" xfId="30496"/>
    <cellStyle name="Standard 257 2 7 7 3" xfId="5495"/>
    <cellStyle name="Standard 257 2 7 7 3 2" xfId="9905"/>
    <cellStyle name="Standard 257 2 7 7 3 2 2" xfId="23141"/>
    <cellStyle name="Standard 257 2 7 7 3 2 2 2" xfId="49613"/>
    <cellStyle name="Standard 257 2 7 7 3 2 3" xfId="36377"/>
    <cellStyle name="Standard 257 2 7 7 3 3" xfId="16524"/>
    <cellStyle name="Standard 257 2 7 7 3 3 2" xfId="42996"/>
    <cellStyle name="Standard 257 2 7 7 3 4" xfId="31967"/>
    <cellStyle name="Standard 257 2 7 7 4" xfId="8434"/>
    <cellStyle name="Standard 257 2 7 7 4 2" xfId="21670"/>
    <cellStyle name="Standard 257 2 7 7 4 2 2" xfId="48142"/>
    <cellStyle name="Standard 257 2 7 7 4 3" xfId="34906"/>
    <cellStyle name="Standard 257 2 7 7 5" xfId="15053"/>
    <cellStyle name="Standard 257 2 7 7 5 2" xfId="41525"/>
    <cellStyle name="Standard 257 2 7 7 6" xfId="27555"/>
    <cellStyle name="Standard 257 2 7 8" xfId="1817"/>
    <cellStyle name="Standard 257 2 7 8 2" xfId="3288"/>
    <cellStyle name="Standard 257 2 7 8 2 2" xfId="12110"/>
    <cellStyle name="Standard 257 2 7 8 2 2 2" xfId="25346"/>
    <cellStyle name="Standard 257 2 7 8 2 2 2 2" xfId="51818"/>
    <cellStyle name="Standard 257 2 7 8 2 2 3" xfId="38582"/>
    <cellStyle name="Standard 257 2 7 8 2 3" xfId="18729"/>
    <cellStyle name="Standard 257 2 7 8 2 3 2" xfId="45201"/>
    <cellStyle name="Standard 257 2 7 8 2 4" xfId="29760"/>
    <cellStyle name="Standard 257 2 7 8 3" xfId="6230"/>
    <cellStyle name="Standard 257 2 7 8 3 2" xfId="10640"/>
    <cellStyle name="Standard 257 2 7 8 3 2 2" xfId="23876"/>
    <cellStyle name="Standard 257 2 7 8 3 2 2 2" xfId="50348"/>
    <cellStyle name="Standard 257 2 7 8 3 2 3" xfId="37112"/>
    <cellStyle name="Standard 257 2 7 8 3 3" xfId="17259"/>
    <cellStyle name="Standard 257 2 7 8 3 3 2" xfId="43731"/>
    <cellStyle name="Standard 257 2 7 8 3 4" xfId="32702"/>
    <cellStyle name="Standard 257 2 7 8 4" xfId="7698"/>
    <cellStyle name="Standard 257 2 7 8 4 2" xfId="20934"/>
    <cellStyle name="Standard 257 2 7 8 4 2 2" xfId="47406"/>
    <cellStyle name="Standard 257 2 7 8 4 3" xfId="34170"/>
    <cellStyle name="Standard 257 2 7 8 5" xfId="14317"/>
    <cellStyle name="Standard 257 2 7 8 5 2" xfId="40789"/>
    <cellStyle name="Standard 257 2 7 8 6" xfId="28290"/>
    <cellStyle name="Standard 257 2 7 9" xfId="2554"/>
    <cellStyle name="Standard 257 2 7 9 2" xfId="11376"/>
    <cellStyle name="Standard 257 2 7 9 2 2" xfId="24612"/>
    <cellStyle name="Standard 257 2 7 9 2 2 2" xfId="51084"/>
    <cellStyle name="Standard 257 2 7 9 2 3" xfId="37848"/>
    <cellStyle name="Standard 257 2 7 9 3" xfId="17995"/>
    <cellStyle name="Standard 257 2 7 9 3 2" xfId="44467"/>
    <cellStyle name="Standard 257 2 7 9 4" xfId="29026"/>
    <cellStyle name="Standard 257 2 8" xfId="328"/>
    <cellStyle name="Standard 257 2 8 10" xfId="13614"/>
    <cellStyle name="Standard 257 2 8 10 2" xfId="40086"/>
    <cellStyle name="Standard 257 2 8 11" xfId="26850"/>
    <cellStyle name="Standard 257 2 8 2" xfId="416"/>
    <cellStyle name="Standard 257 2 8 2 10" xfId="26931"/>
    <cellStyle name="Standard 257 2 8 2 2" xfId="592"/>
    <cellStyle name="Standard 257 2 8 2 2 2" xfId="981"/>
    <cellStyle name="Standard 257 2 8 2 2 2 2" xfId="1730"/>
    <cellStyle name="Standard 257 2 8 2 2 2 2 2" xfId="4673"/>
    <cellStyle name="Standard 257 2 8 2 2 2 2 2 2" xfId="13495"/>
    <cellStyle name="Standard 257 2 8 2 2 2 2 2 2 2" xfId="26731"/>
    <cellStyle name="Standard 257 2 8 2 2 2 2 2 2 2 2" xfId="53203"/>
    <cellStyle name="Standard 257 2 8 2 2 2 2 2 2 3" xfId="39967"/>
    <cellStyle name="Standard 257 2 8 2 2 2 2 2 3" xfId="20114"/>
    <cellStyle name="Standard 257 2 8 2 2 2 2 2 3 2" xfId="46586"/>
    <cellStyle name="Standard 257 2 8 2 2 2 2 2 4" xfId="31145"/>
    <cellStyle name="Standard 257 2 8 2 2 2 2 3" xfId="6144"/>
    <cellStyle name="Standard 257 2 8 2 2 2 2 3 2" xfId="10554"/>
    <cellStyle name="Standard 257 2 8 2 2 2 2 3 2 2" xfId="23790"/>
    <cellStyle name="Standard 257 2 8 2 2 2 2 3 2 2 2" xfId="50262"/>
    <cellStyle name="Standard 257 2 8 2 2 2 2 3 2 3" xfId="37026"/>
    <cellStyle name="Standard 257 2 8 2 2 2 2 3 3" xfId="17173"/>
    <cellStyle name="Standard 257 2 8 2 2 2 2 3 3 2" xfId="43645"/>
    <cellStyle name="Standard 257 2 8 2 2 2 2 3 4" xfId="32616"/>
    <cellStyle name="Standard 257 2 8 2 2 2 2 4" xfId="9083"/>
    <cellStyle name="Standard 257 2 8 2 2 2 2 4 2" xfId="22319"/>
    <cellStyle name="Standard 257 2 8 2 2 2 2 4 2 2" xfId="48791"/>
    <cellStyle name="Standard 257 2 8 2 2 2 2 4 3" xfId="35555"/>
    <cellStyle name="Standard 257 2 8 2 2 2 2 5" xfId="15702"/>
    <cellStyle name="Standard 257 2 8 2 2 2 2 5 2" xfId="42174"/>
    <cellStyle name="Standard 257 2 8 2 2 2 2 6" xfId="28204"/>
    <cellStyle name="Standard 257 2 8 2 2 2 3" xfId="2466"/>
    <cellStyle name="Standard 257 2 8 2 2 2 3 2" xfId="3937"/>
    <cellStyle name="Standard 257 2 8 2 2 2 3 2 2" xfId="12759"/>
    <cellStyle name="Standard 257 2 8 2 2 2 3 2 2 2" xfId="25995"/>
    <cellStyle name="Standard 257 2 8 2 2 2 3 2 2 2 2" xfId="52467"/>
    <cellStyle name="Standard 257 2 8 2 2 2 3 2 2 3" xfId="39231"/>
    <cellStyle name="Standard 257 2 8 2 2 2 3 2 3" xfId="19378"/>
    <cellStyle name="Standard 257 2 8 2 2 2 3 2 3 2" xfId="45850"/>
    <cellStyle name="Standard 257 2 8 2 2 2 3 2 4" xfId="30409"/>
    <cellStyle name="Standard 257 2 8 2 2 2 3 3" xfId="6879"/>
    <cellStyle name="Standard 257 2 8 2 2 2 3 3 2" xfId="11289"/>
    <cellStyle name="Standard 257 2 8 2 2 2 3 3 2 2" xfId="24525"/>
    <cellStyle name="Standard 257 2 8 2 2 2 3 3 2 2 2" xfId="50997"/>
    <cellStyle name="Standard 257 2 8 2 2 2 3 3 2 3" xfId="37761"/>
    <cellStyle name="Standard 257 2 8 2 2 2 3 3 3" xfId="17908"/>
    <cellStyle name="Standard 257 2 8 2 2 2 3 3 3 2" xfId="44380"/>
    <cellStyle name="Standard 257 2 8 2 2 2 3 3 4" xfId="33351"/>
    <cellStyle name="Standard 257 2 8 2 2 2 3 4" xfId="8347"/>
    <cellStyle name="Standard 257 2 8 2 2 2 3 4 2" xfId="21583"/>
    <cellStyle name="Standard 257 2 8 2 2 2 3 4 2 2" xfId="48055"/>
    <cellStyle name="Standard 257 2 8 2 2 2 3 4 3" xfId="34819"/>
    <cellStyle name="Standard 257 2 8 2 2 2 3 5" xfId="14966"/>
    <cellStyle name="Standard 257 2 8 2 2 2 3 5 2" xfId="41438"/>
    <cellStyle name="Standard 257 2 8 2 2 2 3 6" xfId="28939"/>
    <cellStyle name="Standard 257 2 8 2 2 2 4" xfId="3203"/>
    <cellStyle name="Standard 257 2 8 2 2 2 4 2" xfId="12025"/>
    <cellStyle name="Standard 257 2 8 2 2 2 4 2 2" xfId="25261"/>
    <cellStyle name="Standard 257 2 8 2 2 2 4 2 2 2" xfId="51733"/>
    <cellStyle name="Standard 257 2 8 2 2 2 4 2 3" xfId="38497"/>
    <cellStyle name="Standard 257 2 8 2 2 2 4 3" xfId="18644"/>
    <cellStyle name="Standard 257 2 8 2 2 2 4 3 2" xfId="45116"/>
    <cellStyle name="Standard 257 2 8 2 2 2 4 4" xfId="29675"/>
    <cellStyle name="Standard 257 2 8 2 2 2 5" xfId="5408"/>
    <cellStyle name="Standard 257 2 8 2 2 2 5 2" xfId="9818"/>
    <cellStyle name="Standard 257 2 8 2 2 2 5 2 2" xfId="23054"/>
    <cellStyle name="Standard 257 2 8 2 2 2 5 2 2 2" xfId="49526"/>
    <cellStyle name="Standard 257 2 8 2 2 2 5 2 3" xfId="36290"/>
    <cellStyle name="Standard 257 2 8 2 2 2 5 3" xfId="16437"/>
    <cellStyle name="Standard 257 2 8 2 2 2 5 3 2" xfId="42909"/>
    <cellStyle name="Standard 257 2 8 2 2 2 5 4" xfId="31880"/>
    <cellStyle name="Standard 257 2 8 2 2 2 6" xfId="7613"/>
    <cellStyle name="Standard 257 2 8 2 2 2 6 2" xfId="20849"/>
    <cellStyle name="Standard 257 2 8 2 2 2 6 2 2" xfId="47321"/>
    <cellStyle name="Standard 257 2 8 2 2 2 6 3" xfId="34085"/>
    <cellStyle name="Standard 257 2 8 2 2 2 7" xfId="14232"/>
    <cellStyle name="Standard 257 2 8 2 2 2 7 2" xfId="40704"/>
    <cellStyle name="Standard 257 2 8 2 2 2 8" xfId="27468"/>
    <cellStyle name="Standard 257 2 8 2 2 3" xfId="1364"/>
    <cellStyle name="Standard 257 2 8 2 2 3 2" xfId="4307"/>
    <cellStyle name="Standard 257 2 8 2 2 3 2 2" xfId="13129"/>
    <cellStyle name="Standard 257 2 8 2 2 3 2 2 2" xfId="26365"/>
    <cellStyle name="Standard 257 2 8 2 2 3 2 2 2 2" xfId="52837"/>
    <cellStyle name="Standard 257 2 8 2 2 3 2 2 3" xfId="39601"/>
    <cellStyle name="Standard 257 2 8 2 2 3 2 3" xfId="19748"/>
    <cellStyle name="Standard 257 2 8 2 2 3 2 3 2" xfId="46220"/>
    <cellStyle name="Standard 257 2 8 2 2 3 2 4" xfId="30779"/>
    <cellStyle name="Standard 257 2 8 2 2 3 3" xfId="5778"/>
    <cellStyle name="Standard 257 2 8 2 2 3 3 2" xfId="10188"/>
    <cellStyle name="Standard 257 2 8 2 2 3 3 2 2" xfId="23424"/>
    <cellStyle name="Standard 257 2 8 2 2 3 3 2 2 2" xfId="49896"/>
    <cellStyle name="Standard 257 2 8 2 2 3 3 2 3" xfId="36660"/>
    <cellStyle name="Standard 257 2 8 2 2 3 3 3" xfId="16807"/>
    <cellStyle name="Standard 257 2 8 2 2 3 3 3 2" xfId="43279"/>
    <cellStyle name="Standard 257 2 8 2 2 3 3 4" xfId="32250"/>
    <cellStyle name="Standard 257 2 8 2 2 3 4" xfId="8717"/>
    <cellStyle name="Standard 257 2 8 2 2 3 4 2" xfId="21953"/>
    <cellStyle name="Standard 257 2 8 2 2 3 4 2 2" xfId="48425"/>
    <cellStyle name="Standard 257 2 8 2 2 3 4 3" xfId="35189"/>
    <cellStyle name="Standard 257 2 8 2 2 3 5" xfId="15336"/>
    <cellStyle name="Standard 257 2 8 2 2 3 5 2" xfId="41808"/>
    <cellStyle name="Standard 257 2 8 2 2 3 6" xfId="27838"/>
    <cellStyle name="Standard 257 2 8 2 2 4" xfId="2100"/>
    <cellStyle name="Standard 257 2 8 2 2 4 2" xfId="3571"/>
    <cellStyle name="Standard 257 2 8 2 2 4 2 2" xfId="12393"/>
    <cellStyle name="Standard 257 2 8 2 2 4 2 2 2" xfId="25629"/>
    <cellStyle name="Standard 257 2 8 2 2 4 2 2 2 2" xfId="52101"/>
    <cellStyle name="Standard 257 2 8 2 2 4 2 2 3" xfId="38865"/>
    <cellStyle name="Standard 257 2 8 2 2 4 2 3" xfId="19012"/>
    <cellStyle name="Standard 257 2 8 2 2 4 2 3 2" xfId="45484"/>
    <cellStyle name="Standard 257 2 8 2 2 4 2 4" xfId="30043"/>
    <cellStyle name="Standard 257 2 8 2 2 4 3" xfId="6513"/>
    <cellStyle name="Standard 257 2 8 2 2 4 3 2" xfId="10923"/>
    <cellStyle name="Standard 257 2 8 2 2 4 3 2 2" xfId="24159"/>
    <cellStyle name="Standard 257 2 8 2 2 4 3 2 2 2" xfId="50631"/>
    <cellStyle name="Standard 257 2 8 2 2 4 3 2 3" xfId="37395"/>
    <cellStyle name="Standard 257 2 8 2 2 4 3 3" xfId="17542"/>
    <cellStyle name="Standard 257 2 8 2 2 4 3 3 2" xfId="44014"/>
    <cellStyle name="Standard 257 2 8 2 2 4 3 4" xfId="32985"/>
    <cellStyle name="Standard 257 2 8 2 2 4 4" xfId="7981"/>
    <cellStyle name="Standard 257 2 8 2 2 4 4 2" xfId="21217"/>
    <cellStyle name="Standard 257 2 8 2 2 4 4 2 2" xfId="47689"/>
    <cellStyle name="Standard 257 2 8 2 2 4 4 3" xfId="34453"/>
    <cellStyle name="Standard 257 2 8 2 2 4 5" xfId="14600"/>
    <cellStyle name="Standard 257 2 8 2 2 4 5 2" xfId="41072"/>
    <cellStyle name="Standard 257 2 8 2 2 4 6" xfId="28573"/>
    <cellStyle name="Standard 257 2 8 2 2 5" xfId="2837"/>
    <cellStyle name="Standard 257 2 8 2 2 5 2" xfId="11659"/>
    <cellStyle name="Standard 257 2 8 2 2 5 2 2" xfId="24895"/>
    <cellStyle name="Standard 257 2 8 2 2 5 2 2 2" xfId="51367"/>
    <cellStyle name="Standard 257 2 8 2 2 5 2 3" xfId="38131"/>
    <cellStyle name="Standard 257 2 8 2 2 5 3" xfId="18278"/>
    <cellStyle name="Standard 257 2 8 2 2 5 3 2" xfId="44750"/>
    <cellStyle name="Standard 257 2 8 2 2 5 4" xfId="29309"/>
    <cellStyle name="Standard 257 2 8 2 2 6" xfId="5042"/>
    <cellStyle name="Standard 257 2 8 2 2 6 2" xfId="9452"/>
    <cellStyle name="Standard 257 2 8 2 2 6 2 2" xfId="22688"/>
    <cellStyle name="Standard 257 2 8 2 2 6 2 2 2" xfId="49160"/>
    <cellStyle name="Standard 257 2 8 2 2 6 2 3" xfId="35924"/>
    <cellStyle name="Standard 257 2 8 2 2 6 3" xfId="16071"/>
    <cellStyle name="Standard 257 2 8 2 2 6 3 2" xfId="42543"/>
    <cellStyle name="Standard 257 2 8 2 2 6 4" xfId="31514"/>
    <cellStyle name="Standard 257 2 8 2 2 7" xfId="7247"/>
    <cellStyle name="Standard 257 2 8 2 2 7 2" xfId="20483"/>
    <cellStyle name="Standard 257 2 8 2 2 7 2 2" xfId="46955"/>
    <cellStyle name="Standard 257 2 8 2 2 7 3" xfId="33719"/>
    <cellStyle name="Standard 257 2 8 2 2 8" xfId="13866"/>
    <cellStyle name="Standard 257 2 8 2 2 8 2" xfId="40338"/>
    <cellStyle name="Standard 257 2 8 2 2 9" xfId="27102"/>
    <cellStyle name="Standard 257 2 8 2 3" xfId="809"/>
    <cellStyle name="Standard 257 2 8 2 3 2" xfId="1559"/>
    <cellStyle name="Standard 257 2 8 2 3 2 2" xfId="4502"/>
    <cellStyle name="Standard 257 2 8 2 3 2 2 2" xfId="13324"/>
    <cellStyle name="Standard 257 2 8 2 3 2 2 2 2" xfId="26560"/>
    <cellStyle name="Standard 257 2 8 2 3 2 2 2 2 2" xfId="53032"/>
    <cellStyle name="Standard 257 2 8 2 3 2 2 2 3" xfId="39796"/>
    <cellStyle name="Standard 257 2 8 2 3 2 2 3" xfId="19943"/>
    <cellStyle name="Standard 257 2 8 2 3 2 2 3 2" xfId="46415"/>
    <cellStyle name="Standard 257 2 8 2 3 2 2 4" xfId="30974"/>
    <cellStyle name="Standard 257 2 8 2 3 2 3" xfId="5973"/>
    <cellStyle name="Standard 257 2 8 2 3 2 3 2" xfId="10383"/>
    <cellStyle name="Standard 257 2 8 2 3 2 3 2 2" xfId="23619"/>
    <cellStyle name="Standard 257 2 8 2 3 2 3 2 2 2" xfId="50091"/>
    <cellStyle name="Standard 257 2 8 2 3 2 3 2 3" xfId="36855"/>
    <cellStyle name="Standard 257 2 8 2 3 2 3 3" xfId="17002"/>
    <cellStyle name="Standard 257 2 8 2 3 2 3 3 2" xfId="43474"/>
    <cellStyle name="Standard 257 2 8 2 3 2 3 4" xfId="32445"/>
    <cellStyle name="Standard 257 2 8 2 3 2 4" xfId="8912"/>
    <cellStyle name="Standard 257 2 8 2 3 2 4 2" xfId="22148"/>
    <cellStyle name="Standard 257 2 8 2 3 2 4 2 2" xfId="48620"/>
    <cellStyle name="Standard 257 2 8 2 3 2 4 3" xfId="35384"/>
    <cellStyle name="Standard 257 2 8 2 3 2 5" xfId="15531"/>
    <cellStyle name="Standard 257 2 8 2 3 2 5 2" xfId="42003"/>
    <cellStyle name="Standard 257 2 8 2 3 2 6" xfId="28033"/>
    <cellStyle name="Standard 257 2 8 2 3 3" xfId="2295"/>
    <cellStyle name="Standard 257 2 8 2 3 3 2" xfId="3766"/>
    <cellStyle name="Standard 257 2 8 2 3 3 2 2" xfId="12588"/>
    <cellStyle name="Standard 257 2 8 2 3 3 2 2 2" xfId="25824"/>
    <cellStyle name="Standard 257 2 8 2 3 3 2 2 2 2" xfId="52296"/>
    <cellStyle name="Standard 257 2 8 2 3 3 2 2 3" xfId="39060"/>
    <cellStyle name="Standard 257 2 8 2 3 3 2 3" xfId="19207"/>
    <cellStyle name="Standard 257 2 8 2 3 3 2 3 2" xfId="45679"/>
    <cellStyle name="Standard 257 2 8 2 3 3 2 4" xfId="30238"/>
    <cellStyle name="Standard 257 2 8 2 3 3 3" xfId="6708"/>
    <cellStyle name="Standard 257 2 8 2 3 3 3 2" xfId="11118"/>
    <cellStyle name="Standard 257 2 8 2 3 3 3 2 2" xfId="24354"/>
    <cellStyle name="Standard 257 2 8 2 3 3 3 2 2 2" xfId="50826"/>
    <cellStyle name="Standard 257 2 8 2 3 3 3 2 3" xfId="37590"/>
    <cellStyle name="Standard 257 2 8 2 3 3 3 3" xfId="17737"/>
    <cellStyle name="Standard 257 2 8 2 3 3 3 3 2" xfId="44209"/>
    <cellStyle name="Standard 257 2 8 2 3 3 3 4" xfId="33180"/>
    <cellStyle name="Standard 257 2 8 2 3 3 4" xfId="8176"/>
    <cellStyle name="Standard 257 2 8 2 3 3 4 2" xfId="21412"/>
    <cellStyle name="Standard 257 2 8 2 3 3 4 2 2" xfId="47884"/>
    <cellStyle name="Standard 257 2 8 2 3 3 4 3" xfId="34648"/>
    <cellStyle name="Standard 257 2 8 2 3 3 5" xfId="14795"/>
    <cellStyle name="Standard 257 2 8 2 3 3 5 2" xfId="41267"/>
    <cellStyle name="Standard 257 2 8 2 3 3 6" xfId="28768"/>
    <cellStyle name="Standard 257 2 8 2 3 4" xfId="3032"/>
    <cellStyle name="Standard 257 2 8 2 3 4 2" xfId="11854"/>
    <cellStyle name="Standard 257 2 8 2 3 4 2 2" xfId="25090"/>
    <cellStyle name="Standard 257 2 8 2 3 4 2 2 2" xfId="51562"/>
    <cellStyle name="Standard 257 2 8 2 3 4 2 3" xfId="38326"/>
    <cellStyle name="Standard 257 2 8 2 3 4 3" xfId="18473"/>
    <cellStyle name="Standard 257 2 8 2 3 4 3 2" xfId="44945"/>
    <cellStyle name="Standard 257 2 8 2 3 4 4" xfId="29504"/>
    <cellStyle name="Standard 257 2 8 2 3 5" xfId="5237"/>
    <cellStyle name="Standard 257 2 8 2 3 5 2" xfId="9647"/>
    <cellStyle name="Standard 257 2 8 2 3 5 2 2" xfId="22883"/>
    <cellStyle name="Standard 257 2 8 2 3 5 2 2 2" xfId="49355"/>
    <cellStyle name="Standard 257 2 8 2 3 5 2 3" xfId="36119"/>
    <cellStyle name="Standard 257 2 8 2 3 5 3" xfId="16266"/>
    <cellStyle name="Standard 257 2 8 2 3 5 3 2" xfId="42738"/>
    <cellStyle name="Standard 257 2 8 2 3 5 4" xfId="31709"/>
    <cellStyle name="Standard 257 2 8 2 3 6" xfId="7442"/>
    <cellStyle name="Standard 257 2 8 2 3 6 2" xfId="20678"/>
    <cellStyle name="Standard 257 2 8 2 3 6 2 2" xfId="47150"/>
    <cellStyle name="Standard 257 2 8 2 3 6 3" xfId="33914"/>
    <cellStyle name="Standard 257 2 8 2 3 7" xfId="14061"/>
    <cellStyle name="Standard 257 2 8 2 3 7 2" xfId="40533"/>
    <cellStyle name="Standard 257 2 8 2 3 8" xfId="27297"/>
    <cellStyle name="Standard 257 2 8 2 4" xfId="1193"/>
    <cellStyle name="Standard 257 2 8 2 4 2" xfId="4136"/>
    <cellStyle name="Standard 257 2 8 2 4 2 2" xfId="12958"/>
    <cellStyle name="Standard 257 2 8 2 4 2 2 2" xfId="26194"/>
    <cellStyle name="Standard 257 2 8 2 4 2 2 2 2" xfId="52666"/>
    <cellStyle name="Standard 257 2 8 2 4 2 2 3" xfId="39430"/>
    <cellStyle name="Standard 257 2 8 2 4 2 3" xfId="19577"/>
    <cellStyle name="Standard 257 2 8 2 4 2 3 2" xfId="46049"/>
    <cellStyle name="Standard 257 2 8 2 4 2 4" xfId="30608"/>
    <cellStyle name="Standard 257 2 8 2 4 3" xfId="5607"/>
    <cellStyle name="Standard 257 2 8 2 4 3 2" xfId="10017"/>
    <cellStyle name="Standard 257 2 8 2 4 3 2 2" xfId="23253"/>
    <cellStyle name="Standard 257 2 8 2 4 3 2 2 2" xfId="49725"/>
    <cellStyle name="Standard 257 2 8 2 4 3 2 3" xfId="36489"/>
    <cellStyle name="Standard 257 2 8 2 4 3 3" xfId="16636"/>
    <cellStyle name="Standard 257 2 8 2 4 3 3 2" xfId="43108"/>
    <cellStyle name="Standard 257 2 8 2 4 3 4" xfId="32079"/>
    <cellStyle name="Standard 257 2 8 2 4 4" xfId="8546"/>
    <cellStyle name="Standard 257 2 8 2 4 4 2" xfId="21782"/>
    <cellStyle name="Standard 257 2 8 2 4 4 2 2" xfId="48254"/>
    <cellStyle name="Standard 257 2 8 2 4 4 3" xfId="35018"/>
    <cellStyle name="Standard 257 2 8 2 4 5" xfId="15165"/>
    <cellStyle name="Standard 257 2 8 2 4 5 2" xfId="41637"/>
    <cellStyle name="Standard 257 2 8 2 4 6" xfId="27667"/>
    <cellStyle name="Standard 257 2 8 2 5" xfId="1929"/>
    <cellStyle name="Standard 257 2 8 2 5 2" xfId="3400"/>
    <cellStyle name="Standard 257 2 8 2 5 2 2" xfId="12222"/>
    <cellStyle name="Standard 257 2 8 2 5 2 2 2" xfId="25458"/>
    <cellStyle name="Standard 257 2 8 2 5 2 2 2 2" xfId="51930"/>
    <cellStyle name="Standard 257 2 8 2 5 2 2 3" xfId="38694"/>
    <cellStyle name="Standard 257 2 8 2 5 2 3" xfId="18841"/>
    <cellStyle name="Standard 257 2 8 2 5 2 3 2" xfId="45313"/>
    <cellStyle name="Standard 257 2 8 2 5 2 4" xfId="29872"/>
    <cellStyle name="Standard 257 2 8 2 5 3" xfId="6342"/>
    <cellStyle name="Standard 257 2 8 2 5 3 2" xfId="10752"/>
    <cellStyle name="Standard 257 2 8 2 5 3 2 2" xfId="23988"/>
    <cellStyle name="Standard 257 2 8 2 5 3 2 2 2" xfId="50460"/>
    <cellStyle name="Standard 257 2 8 2 5 3 2 3" xfId="37224"/>
    <cellStyle name="Standard 257 2 8 2 5 3 3" xfId="17371"/>
    <cellStyle name="Standard 257 2 8 2 5 3 3 2" xfId="43843"/>
    <cellStyle name="Standard 257 2 8 2 5 3 4" xfId="32814"/>
    <cellStyle name="Standard 257 2 8 2 5 4" xfId="7810"/>
    <cellStyle name="Standard 257 2 8 2 5 4 2" xfId="21046"/>
    <cellStyle name="Standard 257 2 8 2 5 4 2 2" xfId="47518"/>
    <cellStyle name="Standard 257 2 8 2 5 4 3" xfId="34282"/>
    <cellStyle name="Standard 257 2 8 2 5 5" xfId="14429"/>
    <cellStyle name="Standard 257 2 8 2 5 5 2" xfId="40901"/>
    <cellStyle name="Standard 257 2 8 2 5 6" xfId="28402"/>
    <cellStyle name="Standard 257 2 8 2 6" xfId="2666"/>
    <cellStyle name="Standard 257 2 8 2 6 2" xfId="11488"/>
    <cellStyle name="Standard 257 2 8 2 6 2 2" xfId="24724"/>
    <cellStyle name="Standard 257 2 8 2 6 2 2 2" xfId="51196"/>
    <cellStyle name="Standard 257 2 8 2 6 2 3" xfId="37960"/>
    <cellStyle name="Standard 257 2 8 2 6 3" xfId="18107"/>
    <cellStyle name="Standard 257 2 8 2 6 3 2" xfId="44579"/>
    <cellStyle name="Standard 257 2 8 2 6 4" xfId="29138"/>
    <cellStyle name="Standard 257 2 8 2 7" xfId="4871"/>
    <cellStyle name="Standard 257 2 8 2 7 2" xfId="9281"/>
    <cellStyle name="Standard 257 2 8 2 7 2 2" xfId="22517"/>
    <cellStyle name="Standard 257 2 8 2 7 2 2 2" xfId="48989"/>
    <cellStyle name="Standard 257 2 8 2 7 2 3" xfId="35753"/>
    <cellStyle name="Standard 257 2 8 2 7 3" xfId="15900"/>
    <cellStyle name="Standard 257 2 8 2 7 3 2" xfId="42372"/>
    <cellStyle name="Standard 257 2 8 2 7 4" xfId="31343"/>
    <cellStyle name="Standard 257 2 8 2 8" xfId="7076"/>
    <cellStyle name="Standard 257 2 8 2 8 2" xfId="20312"/>
    <cellStyle name="Standard 257 2 8 2 8 2 2" xfId="46784"/>
    <cellStyle name="Standard 257 2 8 2 8 3" xfId="33548"/>
    <cellStyle name="Standard 257 2 8 2 9" xfId="13695"/>
    <cellStyle name="Standard 257 2 8 2 9 2" xfId="40167"/>
    <cellStyle name="Standard 257 2 8 3" xfId="511"/>
    <cellStyle name="Standard 257 2 8 3 2" xfId="900"/>
    <cellStyle name="Standard 257 2 8 3 2 2" xfId="1649"/>
    <cellStyle name="Standard 257 2 8 3 2 2 2" xfId="4592"/>
    <cellStyle name="Standard 257 2 8 3 2 2 2 2" xfId="13414"/>
    <cellStyle name="Standard 257 2 8 3 2 2 2 2 2" xfId="26650"/>
    <cellStyle name="Standard 257 2 8 3 2 2 2 2 2 2" xfId="53122"/>
    <cellStyle name="Standard 257 2 8 3 2 2 2 2 3" xfId="39886"/>
    <cellStyle name="Standard 257 2 8 3 2 2 2 3" xfId="20033"/>
    <cellStyle name="Standard 257 2 8 3 2 2 2 3 2" xfId="46505"/>
    <cellStyle name="Standard 257 2 8 3 2 2 2 4" xfId="31064"/>
    <cellStyle name="Standard 257 2 8 3 2 2 3" xfId="6063"/>
    <cellStyle name="Standard 257 2 8 3 2 2 3 2" xfId="10473"/>
    <cellStyle name="Standard 257 2 8 3 2 2 3 2 2" xfId="23709"/>
    <cellStyle name="Standard 257 2 8 3 2 2 3 2 2 2" xfId="50181"/>
    <cellStyle name="Standard 257 2 8 3 2 2 3 2 3" xfId="36945"/>
    <cellStyle name="Standard 257 2 8 3 2 2 3 3" xfId="17092"/>
    <cellStyle name="Standard 257 2 8 3 2 2 3 3 2" xfId="43564"/>
    <cellStyle name="Standard 257 2 8 3 2 2 3 4" xfId="32535"/>
    <cellStyle name="Standard 257 2 8 3 2 2 4" xfId="9002"/>
    <cellStyle name="Standard 257 2 8 3 2 2 4 2" xfId="22238"/>
    <cellStyle name="Standard 257 2 8 3 2 2 4 2 2" xfId="48710"/>
    <cellStyle name="Standard 257 2 8 3 2 2 4 3" xfId="35474"/>
    <cellStyle name="Standard 257 2 8 3 2 2 5" xfId="15621"/>
    <cellStyle name="Standard 257 2 8 3 2 2 5 2" xfId="42093"/>
    <cellStyle name="Standard 257 2 8 3 2 2 6" xfId="28123"/>
    <cellStyle name="Standard 257 2 8 3 2 3" xfId="2385"/>
    <cellStyle name="Standard 257 2 8 3 2 3 2" xfId="3856"/>
    <cellStyle name="Standard 257 2 8 3 2 3 2 2" xfId="12678"/>
    <cellStyle name="Standard 257 2 8 3 2 3 2 2 2" xfId="25914"/>
    <cellStyle name="Standard 257 2 8 3 2 3 2 2 2 2" xfId="52386"/>
    <cellStyle name="Standard 257 2 8 3 2 3 2 2 3" xfId="39150"/>
    <cellStyle name="Standard 257 2 8 3 2 3 2 3" xfId="19297"/>
    <cellStyle name="Standard 257 2 8 3 2 3 2 3 2" xfId="45769"/>
    <cellStyle name="Standard 257 2 8 3 2 3 2 4" xfId="30328"/>
    <cellStyle name="Standard 257 2 8 3 2 3 3" xfId="6798"/>
    <cellStyle name="Standard 257 2 8 3 2 3 3 2" xfId="11208"/>
    <cellStyle name="Standard 257 2 8 3 2 3 3 2 2" xfId="24444"/>
    <cellStyle name="Standard 257 2 8 3 2 3 3 2 2 2" xfId="50916"/>
    <cellStyle name="Standard 257 2 8 3 2 3 3 2 3" xfId="37680"/>
    <cellStyle name="Standard 257 2 8 3 2 3 3 3" xfId="17827"/>
    <cellStyle name="Standard 257 2 8 3 2 3 3 3 2" xfId="44299"/>
    <cellStyle name="Standard 257 2 8 3 2 3 3 4" xfId="33270"/>
    <cellStyle name="Standard 257 2 8 3 2 3 4" xfId="8266"/>
    <cellStyle name="Standard 257 2 8 3 2 3 4 2" xfId="21502"/>
    <cellStyle name="Standard 257 2 8 3 2 3 4 2 2" xfId="47974"/>
    <cellStyle name="Standard 257 2 8 3 2 3 4 3" xfId="34738"/>
    <cellStyle name="Standard 257 2 8 3 2 3 5" xfId="14885"/>
    <cellStyle name="Standard 257 2 8 3 2 3 5 2" xfId="41357"/>
    <cellStyle name="Standard 257 2 8 3 2 3 6" xfId="28858"/>
    <cellStyle name="Standard 257 2 8 3 2 4" xfId="3122"/>
    <cellStyle name="Standard 257 2 8 3 2 4 2" xfId="11944"/>
    <cellStyle name="Standard 257 2 8 3 2 4 2 2" xfId="25180"/>
    <cellStyle name="Standard 257 2 8 3 2 4 2 2 2" xfId="51652"/>
    <cellStyle name="Standard 257 2 8 3 2 4 2 3" xfId="38416"/>
    <cellStyle name="Standard 257 2 8 3 2 4 3" xfId="18563"/>
    <cellStyle name="Standard 257 2 8 3 2 4 3 2" xfId="45035"/>
    <cellStyle name="Standard 257 2 8 3 2 4 4" xfId="29594"/>
    <cellStyle name="Standard 257 2 8 3 2 5" xfId="5327"/>
    <cellStyle name="Standard 257 2 8 3 2 5 2" xfId="9737"/>
    <cellStyle name="Standard 257 2 8 3 2 5 2 2" xfId="22973"/>
    <cellStyle name="Standard 257 2 8 3 2 5 2 2 2" xfId="49445"/>
    <cellStyle name="Standard 257 2 8 3 2 5 2 3" xfId="36209"/>
    <cellStyle name="Standard 257 2 8 3 2 5 3" xfId="16356"/>
    <cellStyle name="Standard 257 2 8 3 2 5 3 2" xfId="42828"/>
    <cellStyle name="Standard 257 2 8 3 2 5 4" xfId="31799"/>
    <cellStyle name="Standard 257 2 8 3 2 6" xfId="7532"/>
    <cellStyle name="Standard 257 2 8 3 2 6 2" xfId="20768"/>
    <cellStyle name="Standard 257 2 8 3 2 6 2 2" xfId="47240"/>
    <cellStyle name="Standard 257 2 8 3 2 6 3" xfId="34004"/>
    <cellStyle name="Standard 257 2 8 3 2 7" xfId="14151"/>
    <cellStyle name="Standard 257 2 8 3 2 7 2" xfId="40623"/>
    <cellStyle name="Standard 257 2 8 3 2 8" xfId="27387"/>
    <cellStyle name="Standard 257 2 8 3 3" xfId="1283"/>
    <cellStyle name="Standard 257 2 8 3 3 2" xfId="4226"/>
    <cellStyle name="Standard 257 2 8 3 3 2 2" xfId="13048"/>
    <cellStyle name="Standard 257 2 8 3 3 2 2 2" xfId="26284"/>
    <cellStyle name="Standard 257 2 8 3 3 2 2 2 2" xfId="52756"/>
    <cellStyle name="Standard 257 2 8 3 3 2 2 3" xfId="39520"/>
    <cellStyle name="Standard 257 2 8 3 3 2 3" xfId="19667"/>
    <cellStyle name="Standard 257 2 8 3 3 2 3 2" xfId="46139"/>
    <cellStyle name="Standard 257 2 8 3 3 2 4" xfId="30698"/>
    <cellStyle name="Standard 257 2 8 3 3 3" xfId="5697"/>
    <cellStyle name="Standard 257 2 8 3 3 3 2" xfId="10107"/>
    <cellStyle name="Standard 257 2 8 3 3 3 2 2" xfId="23343"/>
    <cellStyle name="Standard 257 2 8 3 3 3 2 2 2" xfId="49815"/>
    <cellStyle name="Standard 257 2 8 3 3 3 2 3" xfId="36579"/>
    <cellStyle name="Standard 257 2 8 3 3 3 3" xfId="16726"/>
    <cellStyle name="Standard 257 2 8 3 3 3 3 2" xfId="43198"/>
    <cellStyle name="Standard 257 2 8 3 3 3 4" xfId="32169"/>
    <cellStyle name="Standard 257 2 8 3 3 4" xfId="8636"/>
    <cellStyle name="Standard 257 2 8 3 3 4 2" xfId="21872"/>
    <cellStyle name="Standard 257 2 8 3 3 4 2 2" xfId="48344"/>
    <cellStyle name="Standard 257 2 8 3 3 4 3" xfId="35108"/>
    <cellStyle name="Standard 257 2 8 3 3 5" xfId="15255"/>
    <cellStyle name="Standard 257 2 8 3 3 5 2" xfId="41727"/>
    <cellStyle name="Standard 257 2 8 3 3 6" xfId="27757"/>
    <cellStyle name="Standard 257 2 8 3 4" xfId="2019"/>
    <cellStyle name="Standard 257 2 8 3 4 2" xfId="3490"/>
    <cellStyle name="Standard 257 2 8 3 4 2 2" xfId="12312"/>
    <cellStyle name="Standard 257 2 8 3 4 2 2 2" xfId="25548"/>
    <cellStyle name="Standard 257 2 8 3 4 2 2 2 2" xfId="52020"/>
    <cellStyle name="Standard 257 2 8 3 4 2 2 3" xfId="38784"/>
    <cellStyle name="Standard 257 2 8 3 4 2 3" xfId="18931"/>
    <cellStyle name="Standard 257 2 8 3 4 2 3 2" xfId="45403"/>
    <cellStyle name="Standard 257 2 8 3 4 2 4" xfId="29962"/>
    <cellStyle name="Standard 257 2 8 3 4 3" xfId="6432"/>
    <cellStyle name="Standard 257 2 8 3 4 3 2" xfId="10842"/>
    <cellStyle name="Standard 257 2 8 3 4 3 2 2" xfId="24078"/>
    <cellStyle name="Standard 257 2 8 3 4 3 2 2 2" xfId="50550"/>
    <cellStyle name="Standard 257 2 8 3 4 3 2 3" xfId="37314"/>
    <cellStyle name="Standard 257 2 8 3 4 3 3" xfId="17461"/>
    <cellStyle name="Standard 257 2 8 3 4 3 3 2" xfId="43933"/>
    <cellStyle name="Standard 257 2 8 3 4 3 4" xfId="32904"/>
    <cellStyle name="Standard 257 2 8 3 4 4" xfId="7900"/>
    <cellStyle name="Standard 257 2 8 3 4 4 2" xfId="21136"/>
    <cellStyle name="Standard 257 2 8 3 4 4 2 2" xfId="47608"/>
    <cellStyle name="Standard 257 2 8 3 4 4 3" xfId="34372"/>
    <cellStyle name="Standard 257 2 8 3 4 5" xfId="14519"/>
    <cellStyle name="Standard 257 2 8 3 4 5 2" xfId="40991"/>
    <cellStyle name="Standard 257 2 8 3 4 6" xfId="28492"/>
    <cellStyle name="Standard 257 2 8 3 5" xfId="2756"/>
    <cellStyle name="Standard 257 2 8 3 5 2" xfId="11578"/>
    <cellStyle name="Standard 257 2 8 3 5 2 2" xfId="24814"/>
    <cellStyle name="Standard 257 2 8 3 5 2 2 2" xfId="51286"/>
    <cellStyle name="Standard 257 2 8 3 5 2 3" xfId="38050"/>
    <cellStyle name="Standard 257 2 8 3 5 3" xfId="18197"/>
    <cellStyle name="Standard 257 2 8 3 5 3 2" xfId="44669"/>
    <cellStyle name="Standard 257 2 8 3 5 4" xfId="29228"/>
    <cellStyle name="Standard 257 2 8 3 6" xfId="4961"/>
    <cellStyle name="Standard 257 2 8 3 6 2" xfId="9371"/>
    <cellStyle name="Standard 257 2 8 3 6 2 2" xfId="22607"/>
    <cellStyle name="Standard 257 2 8 3 6 2 2 2" xfId="49079"/>
    <cellStyle name="Standard 257 2 8 3 6 2 3" xfId="35843"/>
    <cellStyle name="Standard 257 2 8 3 6 3" xfId="15990"/>
    <cellStyle name="Standard 257 2 8 3 6 3 2" xfId="42462"/>
    <cellStyle name="Standard 257 2 8 3 6 4" xfId="31433"/>
    <cellStyle name="Standard 257 2 8 3 7" xfId="7166"/>
    <cellStyle name="Standard 257 2 8 3 7 2" xfId="20402"/>
    <cellStyle name="Standard 257 2 8 3 7 2 2" xfId="46874"/>
    <cellStyle name="Standard 257 2 8 3 7 3" xfId="33638"/>
    <cellStyle name="Standard 257 2 8 3 8" xfId="13785"/>
    <cellStyle name="Standard 257 2 8 3 8 2" xfId="40257"/>
    <cellStyle name="Standard 257 2 8 3 9" xfId="27021"/>
    <cellStyle name="Standard 257 2 8 4" xfId="728"/>
    <cellStyle name="Standard 257 2 8 4 2" xfId="1478"/>
    <cellStyle name="Standard 257 2 8 4 2 2" xfId="4421"/>
    <cellStyle name="Standard 257 2 8 4 2 2 2" xfId="13243"/>
    <cellStyle name="Standard 257 2 8 4 2 2 2 2" xfId="26479"/>
    <cellStyle name="Standard 257 2 8 4 2 2 2 2 2" xfId="52951"/>
    <cellStyle name="Standard 257 2 8 4 2 2 2 3" xfId="39715"/>
    <cellStyle name="Standard 257 2 8 4 2 2 3" xfId="19862"/>
    <cellStyle name="Standard 257 2 8 4 2 2 3 2" xfId="46334"/>
    <cellStyle name="Standard 257 2 8 4 2 2 4" xfId="30893"/>
    <cellStyle name="Standard 257 2 8 4 2 3" xfId="5892"/>
    <cellStyle name="Standard 257 2 8 4 2 3 2" xfId="10302"/>
    <cellStyle name="Standard 257 2 8 4 2 3 2 2" xfId="23538"/>
    <cellStyle name="Standard 257 2 8 4 2 3 2 2 2" xfId="50010"/>
    <cellStyle name="Standard 257 2 8 4 2 3 2 3" xfId="36774"/>
    <cellStyle name="Standard 257 2 8 4 2 3 3" xfId="16921"/>
    <cellStyle name="Standard 257 2 8 4 2 3 3 2" xfId="43393"/>
    <cellStyle name="Standard 257 2 8 4 2 3 4" xfId="32364"/>
    <cellStyle name="Standard 257 2 8 4 2 4" xfId="8831"/>
    <cellStyle name="Standard 257 2 8 4 2 4 2" xfId="22067"/>
    <cellStyle name="Standard 257 2 8 4 2 4 2 2" xfId="48539"/>
    <cellStyle name="Standard 257 2 8 4 2 4 3" xfId="35303"/>
    <cellStyle name="Standard 257 2 8 4 2 5" xfId="15450"/>
    <cellStyle name="Standard 257 2 8 4 2 5 2" xfId="41922"/>
    <cellStyle name="Standard 257 2 8 4 2 6" xfId="27952"/>
    <cellStyle name="Standard 257 2 8 4 3" xfId="2214"/>
    <cellStyle name="Standard 257 2 8 4 3 2" xfId="3685"/>
    <cellStyle name="Standard 257 2 8 4 3 2 2" xfId="12507"/>
    <cellStyle name="Standard 257 2 8 4 3 2 2 2" xfId="25743"/>
    <cellStyle name="Standard 257 2 8 4 3 2 2 2 2" xfId="52215"/>
    <cellStyle name="Standard 257 2 8 4 3 2 2 3" xfId="38979"/>
    <cellStyle name="Standard 257 2 8 4 3 2 3" xfId="19126"/>
    <cellStyle name="Standard 257 2 8 4 3 2 3 2" xfId="45598"/>
    <cellStyle name="Standard 257 2 8 4 3 2 4" xfId="30157"/>
    <cellStyle name="Standard 257 2 8 4 3 3" xfId="6627"/>
    <cellStyle name="Standard 257 2 8 4 3 3 2" xfId="11037"/>
    <cellStyle name="Standard 257 2 8 4 3 3 2 2" xfId="24273"/>
    <cellStyle name="Standard 257 2 8 4 3 3 2 2 2" xfId="50745"/>
    <cellStyle name="Standard 257 2 8 4 3 3 2 3" xfId="37509"/>
    <cellStyle name="Standard 257 2 8 4 3 3 3" xfId="17656"/>
    <cellStyle name="Standard 257 2 8 4 3 3 3 2" xfId="44128"/>
    <cellStyle name="Standard 257 2 8 4 3 3 4" xfId="33099"/>
    <cellStyle name="Standard 257 2 8 4 3 4" xfId="8095"/>
    <cellStyle name="Standard 257 2 8 4 3 4 2" xfId="21331"/>
    <cellStyle name="Standard 257 2 8 4 3 4 2 2" xfId="47803"/>
    <cellStyle name="Standard 257 2 8 4 3 4 3" xfId="34567"/>
    <cellStyle name="Standard 257 2 8 4 3 5" xfId="14714"/>
    <cellStyle name="Standard 257 2 8 4 3 5 2" xfId="41186"/>
    <cellStyle name="Standard 257 2 8 4 3 6" xfId="28687"/>
    <cellStyle name="Standard 257 2 8 4 4" xfId="2951"/>
    <cellStyle name="Standard 257 2 8 4 4 2" xfId="11773"/>
    <cellStyle name="Standard 257 2 8 4 4 2 2" xfId="25009"/>
    <cellStyle name="Standard 257 2 8 4 4 2 2 2" xfId="51481"/>
    <cellStyle name="Standard 257 2 8 4 4 2 3" xfId="38245"/>
    <cellStyle name="Standard 257 2 8 4 4 3" xfId="18392"/>
    <cellStyle name="Standard 257 2 8 4 4 3 2" xfId="44864"/>
    <cellStyle name="Standard 257 2 8 4 4 4" xfId="29423"/>
    <cellStyle name="Standard 257 2 8 4 5" xfId="5156"/>
    <cellStyle name="Standard 257 2 8 4 5 2" xfId="9566"/>
    <cellStyle name="Standard 257 2 8 4 5 2 2" xfId="22802"/>
    <cellStyle name="Standard 257 2 8 4 5 2 2 2" xfId="49274"/>
    <cellStyle name="Standard 257 2 8 4 5 2 3" xfId="36038"/>
    <cellStyle name="Standard 257 2 8 4 5 3" xfId="16185"/>
    <cellStyle name="Standard 257 2 8 4 5 3 2" xfId="42657"/>
    <cellStyle name="Standard 257 2 8 4 5 4" xfId="31628"/>
    <cellStyle name="Standard 257 2 8 4 6" xfId="7361"/>
    <cellStyle name="Standard 257 2 8 4 6 2" xfId="20597"/>
    <cellStyle name="Standard 257 2 8 4 6 2 2" xfId="47069"/>
    <cellStyle name="Standard 257 2 8 4 6 3" xfId="33833"/>
    <cellStyle name="Standard 257 2 8 4 7" xfId="13980"/>
    <cellStyle name="Standard 257 2 8 4 7 2" xfId="40452"/>
    <cellStyle name="Standard 257 2 8 4 8" xfId="27216"/>
    <cellStyle name="Standard 257 2 8 5" xfId="1112"/>
    <cellStyle name="Standard 257 2 8 5 2" xfId="4055"/>
    <cellStyle name="Standard 257 2 8 5 2 2" xfId="12877"/>
    <cellStyle name="Standard 257 2 8 5 2 2 2" xfId="26113"/>
    <cellStyle name="Standard 257 2 8 5 2 2 2 2" xfId="52585"/>
    <cellStyle name="Standard 257 2 8 5 2 2 3" xfId="39349"/>
    <cellStyle name="Standard 257 2 8 5 2 3" xfId="19496"/>
    <cellStyle name="Standard 257 2 8 5 2 3 2" xfId="45968"/>
    <cellStyle name="Standard 257 2 8 5 2 4" xfId="30527"/>
    <cellStyle name="Standard 257 2 8 5 3" xfId="5526"/>
    <cellStyle name="Standard 257 2 8 5 3 2" xfId="9936"/>
    <cellStyle name="Standard 257 2 8 5 3 2 2" xfId="23172"/>
    <cellStyle name="Standard 257 2 8 5 3 2 2 2" xfId="49644"/>
    <cellStyle name="Standard 257 2 8 5 3 2 3" xfId="36408"/>
    <cellStyle name="Standard 257 2 8 5 3 3" xfId="16555"/>
    <cellStyle name="Standard 257 2 8 5 3 3 2" xfId="43027"/>
    <cellStyle name="Standard 257 2 8 5 3 4" xfId="31998"/>
    <cellStyle name="Standard 257 2 8 5 4" xfId="8465"/>
    <cellStyle name="Standard 257 2 8 5 4 2" xfId="21701"/>
    <cellStyle name="Standard 257 2 8 5 4 2 2" xfId="48173"/>
    <cellStyle name="Standard 257 2 8 5 4 3" xfId="34937"/>
    <cellStyle name="Standard 257 2 8 5 5" xfId="15084"/>
    <cellStyle name="Standard 257 2 8 5 5 2" xfId="41556"/>
    <cellStyle name="Standard 257 2 8 5 6" xfId="27586"/>
    <cellStyle name="Standard 257 2 8 6" xfId="1848"/>
    <cellStyle name="Standard 257 2 8 6 2" xfId="3319"/>
    <cellStyle name="Standard 257 2 8 6 2 2" xfId="12141"/>
    <cellStyle name="Standard 257 2 8 6 2 2 2" xfId="25377"/>
    <cellStyle name="Standard 257 2 8 6 2 2 2 2" xfId="51849"/>
    <cellStyle name="Standard 257 2 8 6 2 2 3" xfId="38613"/>
    <cellStyle name="Standard 257 2 8 6 2 3" xfId="18760"/>
    <cellStyle name="Standard 257 2 8 6 2 3 2" xfId="45232"/>
    <cellStyle name="Standard 257 2 8 6 2 4" xfId="29791"/>
    <cellStyle name="Standard 257 2 8 6 3" xfId="6261"/>
    <cellStyle name="Standard 257 2 8 6 3 2" xfId="10671"/>
    <cellStyle name="Standard 257 2 8 6 3 2 2" xfId="23907"/>
    <cellStyle name="Standard 257 2 8 6 3 2 2 2" xfId="50379"/>
    <cellStyle name="Standard 257 2 8 6 3 2 3" xfId="37143"/>
    <cellStyle name="Standard 257 2 8 6 3 3" xfId="17290"/>
    <cellStyle name="Standard 257 2 8 6 3 3 2" xfId="43762"/>
    <cellStyle name="Standard 257 2 8 6 3 4" xfId="32733"/>
    <cellStyle name="Standard 257 2 8 6 4" xfId="7729"/>
    <cellStyle name="Standard 257 2 8 6 4 2" xfId="20965"/>
    <cellStyle name="Standard 257 2 8 6 4 2 2" xfId="47437"/>
    <cellStyle name="Standard 257 2 8 6 4 3" xfId="34201"/>
    <cellStyle name="Standard 257 2 8 6 5" xfId="14348"/>
    <cellStyle name="Standard 257 2 8 6 5 2" xfId="40820"/>
    <cellStyle name="Standard 257 2 8 6 6" xfId="28321"/>
    <cellStyle name="Standard 257 2 8 7" xfId="2585"/>
    <cellStyle name="Standard 257 2 8 7 2" xfId="11407"/>
    <cellStyle name="Standard 257 2 8 7 2 2" xfId="24643"/>
    <cellStyle name="Standard 257 2 8 7 2 2 2" xfId="51115"/>
    <cellStyle name="Standard 257 2 8 7 2 3" xfId="37879"/>
    <cellStyle name="Standard 257 2 8 7 3" xfId="18026"/>
    <cellStyle name="Standard 257 2 8 7 3 2" xfId="44498"/>
    <cellStyle name="Standard 257 2 8 7 4" xfId="29057"/>
    <cellStyle name="Standard 257 2 8 8" xfId="4790"/>
    <cellStyle name="Standard 257 2 8 8 2" xfId="9200"/>
    <cellStyle name="Standard 257 2 8 8 2 2" xfId="22436"/>
    <cellStyle name="Standard 257 2 8 8 2 2 2" xfId="48908"/>
    <cellStyle name="Standard 257 2 8 8 2 3" xfId="35672"/>
    <cellStyle name="Standard 257 2 8 8 3" xfId="15819"/>
    <cellStyle name="Standard 257 2 8 8 3 2" xfId="42291"/>
    <cellStyle name="Standard 257 2 8 8 4" xfId="31262"/>
    <cellStyle name="Standard 257 2 8 9" xfId="6995"/>
    <cellStyle name="Standard 257 2 8 9 2" xfId="20231"/>
    <cellStyle name="Standard 257 2 8 9 2 2" xfId="46703"/>
    <cellStyle name="Standard 257 2 8 9 3" xfId="33467"/>
    <cellStyle name="Standard 257 2 9" xfId="376"/>
    <cellStyle name="Standard 257 2 9 10" xfId="26891"/>
    <cellStyle name="Standard 257 2 9 2" xfId="552"/>
    <cellStyle name="Standard 257 2 9 2 2" xfId="941"/>
    <cellStyle name="Standard 257 2 9 2 2 2" xfId="1690"/>
    <cellStyle name="Standard 257 2 9 2 2 2 2" xfId="4633"/>
    <cellStyle name="Standard 257 2 9 2 2 2 2 2" xfId="13455"/>
    <cellStyle name="Standard 257 2 9 2 2 2 2 2 2" xfId="26691"/>
    <cellStyle name="Standard 257 2 9 2 2 2 2 2 2 2" xfId="53163"/>
    <cellStyle name="Standard 257 2 9 2 2 2 2 2 3" xfId="39927"/>
    <cellStyle name="Standard 257 2 9 2 2 2 2 3" xfId="20074"/>
    <cellStyle name="Standard 257 2 9 2 2 2 2 3 2" xfId="46546"/>
    <cellStyle name="Standard 257 2 9 2 2 2 2 4" xfId="31105"/>
    <cellStyle name="Standard 257 2 9 2 2 2 3" xfId="6104"/>
    <cellStyle name="Standard 257 2 9 2 2 2 3 2" xfId="10514"/>
    <cellStyle name="Standard 257 2 9 2 2 2 3 2 2" xfId="23750"/>
    <cellStyle name="Standard 257 2 9 2 2 2 3 2 2 2" xfId="50222"/>
    <cellStyle name="Standard 257 2 9 2 2 2 3 2 3" xfId="36986"/>
    <cellStyle name="Standard 257 2 9 2 2 2 3 3" xfId="17133"/>
    <cellStyle name="Standard 257 2 9 2 2 2 3 3 2" xfId="43605"/>
    <cellStyle name="Standard 257 2 9 2 2 2 3 4" xfId="32576"/>
    <cellStyle name="Standard 257 2 9 2 2 2 4" xfId="9043"/>
    <cellStyle name="Standard 257 2 9 2 2 2 4 2" xfId="22279"/>
    <cellStyle name="Standard 257 2 9 2 2 2 4 2 2" xfId="48751"/>
    <cellStyle name="Standard 257 2 9 2 2 2 4 3" xfId="35515"/>
    <cellStyle name="Standard 257 2 9 2 2 2 5" xfId="15662"/>
    <cellStyle name="Standard 257 2 9 2 2 2 5 2" xfId="42134"/>
    <cellStyle name="Standard 257 2 9 2 2 2 6" xfId="28164"/>
    <cellStyle name="Standard 257 2 9 2 2 3" xfId="2426"/>
    <cellStyle name="Standard 257 2 9 2 2 3 2" xfId="3897"/>
    <cellStyle name="Standard 257 2 9 2 2 3 2 2" xfId="12719"/>
    <cellStyle name="Standard 257 2 9 2 2 3 2 2 2" xfId="25955"/>
    <cellStyle name="Standard 257 2 9 2 2 3 2 2 2 2" xfId="52427"/>
    <cellStyle name="Standard 257 2 9 2 2 3 2 2 3" xfId="39191"/>
    <cellStyle name="Standard 257 2 9 2 2 3 2 3" xfId="19338"/>
    <cellStyle name="Standard 257 2 9 2 2 3 2 3 2" xfId="45810"/>
    <cellStyle name="Standard 257 2 9 2 2 3 2 4" xfId="30369"/>
    <cellStyle name="Standard 257 2 9 2 2 3 3" xfId="6839"/>
    <cellStyle name="Standard 257 2 9 2 2 3 3 2" xfId="11249"/>
    <cellStyle name="Standard 257 2 9 2 2 3 3 2 2" xfId="24485"/>
    <cellStyle name="Standard 257 2 9 2 2 3 3 2 2 2" xfId="50957"/>
    <cellStyle name="Standard 257 2 9 2 2 3 3 2 3" xfId="37721"/>
    <cellStyle name="Standard 257 2 9 2 2 3 3 3" xfId="17868"/>
    <cellStyle name="Standard 257 2 9 2 2 3 3 3 2" xfId="44340"/>
    <cellStyle name="Standard 257 2 9 2 2 3 3 4" xfId="33311"/>
    <cellStyle name="Standard 257 2 9 2 2 3 4" xfId="8307"/>
    <cellStyle name="Standard 257 2 9 2 2 3 4 2" xfId="21543"/>
    <cellStyle name="Standard 257 2 9 2 2 3 4 2 2" xfId="48015"/>
    <cellStyle name="Standard 257 2 9 2 2 3 4 3" xfId="34779"/>
    <cellStyle name="Standard 257 2 9 2 2 3 5" xfId="14926"/>
    <cellStyle name="Standard 257 2 9 2 2 3 5 2" xfId="41398"/>
    <cellStyle name="Standard 257 2 9 2 2 3 6" xfId="28899"/>
    <cellStyle name="Standard 257 2 9 2 2 4" xfId="3163"/>
    <cellStyle name="Standard 257 2 9 2 2 4 2" xfId="11985"/>
    <cellStyle name="Standard 257 2 9 2 2 4 2 2" xfId="25221"/>
    <cellStyle name="Standard 257 2 9 2 2 4 2 2 2" xfId="51693"/>
    <cellStyle name="Standard 257 2 9 2 2 4 2 3" xfId="38457"/>
    <cellStyle name="Standard 257 2 9 2 2 4 3" xfId="18604"/>
    <cellStyle name="Standard 257 2 9 2 2 4 3 2" xfId="45076"/>
    <cellStyle name="Standard 257 2 9 2 2 4 4" xfId="29635"/>
    <cellStyle name="Standard 257 2 9 2 2 5" xfId="5368"/>
    <cellStyle name="Standard 257 2 9 2 2 5 2" xfId="9778"/>
    <cellStyle name="Standard 257 2 9 2 2 5 2 2" xfId="23014"/>
    <cellStyle name="Standard 257 2 9 2 2 5 2 2 2" xfId="49486"/>
    <cellStyle name="Standard 257 2 9 2 2 5 2 3" xfId="36250"/>
    <cellStyle name="Standard 257 2 9 2 2 5 3" xfId="16397"/>
    <cellStyle name="Standard 257 2 9 2 2 5 3 2" xfId="42869"/>
    <cellStyle name="Standard 257 2 9 2 2 5 4" xfId="31840"/>
    <cellStyle name="Standard 257 2 9 2 2 6" xfId="7573"/>
    <cellStyle name="Standard 257 2 9 2 2 6 2" xfId="20809"/>
    <cellStyle name="Standard 257 2 9 2 2 6 2 2" xfId="47281"/>
    <cellStyle name="Standard 257 2 9 2 2 6 3" xfId="34045"/>
    <cellStyle name="Standard 257 2 9 2 2 7" xfId="14192"/>
    <cellStyle name="Standard 257 2 9 2 2 7 2" xfId="40664"/>
    <cellStyle name="Standard 257 2 9 2 2 8" xfId="27428"/>
    <cellStyle name="Standard 257 2 9 2 3" xfId="1324"/>
    <cellStyle name="Standard 257 2 9 2 3 2" xfId="4267"/>
    <cellStyle name="Standard 257 2 9 2 3 2 2" xfId="13089"/>
    <cellStyle name="Standard 257 2 9 2 3 2 2 2" xfId="26325"/>
    <cellStyle name="Standard 257 2 9 2 3 2 2 2 2" xfId="52797"/>
    <cellStyle name="Standard 257 2 9 2 3 2 2 3" xfId="39561"/>
    <cellStyle name="Standard 257 2 9 2 3 2 3" xfId="19708"/>
    <cellStyle name="Standard 257 2 9 2 3 2 3 2" xfId="46180"/>
    <cellStyle name="Standard 257 2 9 2 3 2 4" xfId="30739"/>
    <cellStyle name="Standard 257 2 9 2 3 3" xfId="5738"/>
    <cellStyle name="Standard 257 2 9 2 3 3 2" xfId="10148"/>
    <cellStyle name="Standard 257 2 9 2 3 3 2 2" xfId="23384"/>
    <cellStyle name="Standard 257 2 9 2 3 3 2 2 2" xfId="49856"/>
    <cellStyle name="Standard 257 2 9 2 3 3 2 3" xfId="36620"/>
    <cellStyle name="Standard 257 2 9 2 3 3 3" xfId="16767"/>
    <cellStyle name="Standard 257 2 9 2 3 3 3 2" xfId="43239"/>
    <cellStyle name="Standard 257 2 9 2 3 3 4" xfId="32210"/>
    <cellStyle name="Standard 257 2 9 2 3 4" xfId="8677"/>
    <cellStyle name="Standard 257 2 9 2 3 4 2" xfId="21913"/>
    <cellStyle name="Standard 257 2 9 2 3 4 2 2" xfId="48385"/>
    <cellStyle name="Standard 257 2 9 2 3 4 3" xfId="35149"/>
    <cellStyle name="Standard 257 2 9 2 3 5" xfId="15296"/>
    <cellStyle name="Standard 257 2 9 2 3 5 2" xfId="41768"/>
    <cellStyle name="Standard 257 2 9 2 3 6" xfId="27798"/>
    <cellStyle name="Standard 257 2 9 2 4" xfId="2060"/>
    <cellStyle name="Standard 257 2 9 2 4 2" xfId="3531"/>
    <cellStyle name="Standard 257 2 9 2 4 2 2" xfId="12353"/>
    <cellStyle name="Standard 257 2 9 2 4 2 2 2" xfId="25589"/>
    <cellStyle name="Standard 257 2 9 2 4 2 2 2 2" xfId="52061"/>
    <cellStyle name="Standard 257 2 9 2 4 2 2 3" xfId="38825"/>
    <cellStyle name="Standard 257 2 9 2 4 2 3" xfId="18972"/>
    <cellStyle name="Standard 257 2 9 2 4 2 3 2" xfId="45444"/>
    <cellStyle name="Standard 257 2 9 2 4 2 4" xfId="30003"/>
    <cellStyle name="Standard 257 2 9 2 4 3" xfId="6473"/>
    <cellStyle name="Standard 257 2 9 2 4 3 2" xfId="10883"/>
    <cellStyle name="Standard 257 2 9 2 4 3 2 2" xfId="24119"/>
    <cellStyle name="Standard 257 2 9 2 4 3 2 2 2" xfId="50591"/>
    <cellStyle name="Standard 257 2 9 2 4 3 2 3" xfId="37355"/>
    <cellStyle name="Standard 257 2 9 2 4 3 3" xfId="17502"/>
    <cellStyle name="Standard 257 2 9 2 4 3 3 2" xfId="43974"/>
    <cellStyle name="Standard 257 2 9 2 4 3 4" xfId="32945"/>
    <cellStyle name="Standard 257 2 9 2 4 4" xfId="7941"/>
    <cellStyle name="Standard 257 2 9 2 4 4 2" xfId="21177"/>
    <cellStyle name="Standard 257 2 9 2 4 4 2 2" xfId="47649"/>
    <cellStyle name="Standard 257 2 9 2 4 4 3" xfId="34413"/>
    <cellStyle name="Standard 257 2 9 2 4 5" xfId="14560"/>
    <cellStyle name="Standard 257 2 9 2 4 5 2" xfId="41032"/>
    <cellStyle name="Standard 257 2 9 2 4 6" xfId="28533"/>
    <cellStyle name="Standard 257 2 9 2 5" xfId="2797"/>
    <cellStyle name="Standard 257 2 9 2 5 2" xfId="11619"/>
    <cellStyle name="Standard 257 2 9 2 5 2 2" xfId="24855"/>
    <cellStyle name="Standard 257 2 9 2 5 2 2 2" xfId="51327"/>
    <cellStyle name="Standard 257 2 9 2 5 2 3" xfId="38091"/>
    <cellStyle name="Standard 257 2 9 2 5 3" xfId="18238"/>
    <cellStyle name="Standard 257 2 9 2 5 3 2" xfId="44710"/>
    <cellStyle name="Standard 257 2 9 2 5 4" xfId="29269"/>
    <cellStyle name="Standard 257 2 9 2 6" xfId="5002"/>
    <cellStyle name="Standard 257 2 9 2 6 2" xfId="9412"/>
    <cellStyle name="Standard 257 2 9 2 6 2 2" xfId="22648"/>
    <cellStyle name="Standard 257 2 9 2 6 2 2 2" xfId="49120"/>
    <cellStyle name="Standard 257 2 9 2 6 2 3" xfId="35884"/>
    <cellStyle name="Standard 257 2 9 2 6 3" xfId="16031"/>
    <cellStyle name="Standard 257 2 9 2 6 3 2" xfId="42503"/>
    <cellStyle name="Standard 257 2 9 2 6 4" xfId="31474"/>
    <cellStyle name="Standard 257 2 9 2 7" xfId="7207"/>
    <cellStyle name="Standard 257 2 9 2 7 2" xfId="20443"/>
    <cellStyle name="Standard 257 2 9 2 7 2 2" xfId="46915"/>
    <cellStyle name="Standard 257 2 9 2 7 3" xfId="33679"/>
    <cellStyle name="Standard 257 2 9 2 8" xfId="13826"/>
    <cellStyle name="Standard 257 2 9 2 8 2" xfId="40298"/>
    <cellStyle name="Standard 257 2 9 2 9" xfId="27062"/>
    <cellStyle name="Standard 257 2 9 3" xfId="769"/>
    <cellStyle name="Standard 257 2 9 3 2" xfId="1519"/>
    <cellStyle name="Standard 257 2 9 3 2 2" xfId="4462"/>
    <cellStyle name="Standard 257 2 9 3 2 2 2" xfId="13284"/>
    <cellStyle name="Standard 257 2 9 3 2 2 2 2" xfId="26520"/>
    <cellStyle name="Standard 257 2 9 3 2 2 2 2 2" xfId="52992"/>
    <cellStyle name="Standard 257 2 9 3 2 2 2 3" xfId="39756"/>
    <cellStyle name="Standard 257 2 9 3 2 2 3" xfId="19903"/>
    <cellStyle name="Standard 257 2 9 3 2 2 3 2" xfId="46375"/>
    <cellStyle name="Standard 257 2 9 3 2 2 4" xfId="30934"/>
    <cellStyle name="Standard 257 2 9 3 2 3" xfId="5933"/>
    <cellStyle name="Standard 257 2 9 3 2 3 2" xfId="10343"/>
    <cellStyle name="Standard 257 2 9 3 2 3 2 2" xfId="23579"/>
    <cellStyle name="Standard 257 2 9 3 2 3 2 2 2" xfId="50051"/>
    <cellStyle name="Standard 257 2 9 3 2 3 2 3" xfId="36815"/>
    <cellStyle name="Standard 257 2 9 3 2 3 3" xfId="16962"/>
    <cellStyle name="Standard 257 2 9 3 2 3 3 2" xfId="43434"/>
    <cellStyle name="Standard 257 2 9 3 2 3 4" xfId="32405"/>
    <cellStyle name="Standard 257 2 9 3 2 4" xfId="8872"/>
    <cellStyle name="Standard 257 2 9 3 2 4 2" xfId="22108"/>
    <cellStyle name="Standard 257 2 9 3 2 4 2 2" xfId="48580"/>
    <cellStyle name="Standard 257 2 9 3 2 4 3" xfId="35344"/>
    <cellStyle name="Standard 257 2 9 3 2 5" xfId="15491"/>
    <cellStyle name="Standard 257 2 9 3 2 5 2" xfId="41963"/>
    <cellStyle name="Standard 257 2 9 3 2 6" xfId="27993"/>
    <cellStyle name="Standard 257 2 9 3 3" xfId="2255"/>
    <cellStyle name="Standard 257 2 9 3 3 2" xfId="3726"/>
    <cellStyle name="Standard 257 2 9 3 3 2 2" xfId="12548"/>
    <cellStyle name="Standard 257 2 9 3 3 2 2 2" xfId="25784"/>
    <cellStyle name="Standard 257 2 9 3 3 2 2 2 2" xfId="52256"/>
    <cellStyle name="Standard 257 2 9 3 3 2 2 3" xfId="39020"/>
    <cellStyle name="Standard 257 2 9 3 3 2 3" xfId="19167"/>
    <cellStyle name="Standard 257 2 9 3 3 2 3 2" xfId="45639"/>
    <cellStyle name="Standard 257 2 9 3 3 2 4" xfId="30198"/>
    <cellStyle name="Standard 257 2 9 3 3 3" xfId="6668"/>
    <cellStyle name="Standard 257 2 9 3 3 3 2" xfId="11078"/>
    <cellStyle name="Standard 257 2 9 3 3 3 2 2" xfId="24314"/>
    <cellStyle name="Standard 257 2 9 3 3 3 2 2 2" xfId="50786"/>
    <cellStyle name="Standard 257 2 9 3 3 3 2 3" xfId="37550"/>
    <cellStyle name="Standard 257 2 9 3 3 3 3" xfId="17697"/>
    <cellStyle name="Standard 257 2 9 3 3 3 3 2" xfId="44169"/>
    <cellStyle name="Standard 257 2 9 3 3 3 4" xfId="33140"/>
    <cellStyle name="Standard 257 2 9 3 3 4" xfId="8136"/>
    <cellStyle name="Standard 257 2 9 3 3 4 2" xfId="21372"/>
    <cellStyle name="Standard 257 2 9 3 3 4 2 2" xfId="47844"/>
    <cellStyle name="Standard 257 2 9 3 3 4 3" xfId="34608"/>
    <cellStyle name="Standard 257 2 9 3 3 5" xfId="14755"/>
    <cellStyle name="Standard 257 2 9 3 3 5 2" xfId="41227"/>
    <cellStyle name="Standard 257 2 9 3 3 6" xfId="28728"/>
    <cellStyle name="Standard 257 2 9 3 4" xfId="2992"/>
    <cellStyle name="Standard 257 2 9 3 4 2" xfId="11814"/>
    <cellStyle name="Standard 257 2 9 3 4 2 2" xfId="25050"/>
    <cellStyle name="Standard 257 2 9 3 4 2 2 2" xfId="51522"/>
    <cellStyle name="Standard 257 2 9 3 4 2 3" xfId="38286"/>
    <cellStyle name="Standard 257 2 9 3 4 3" xfId="18433"/>
    <cellStyle name="Standard 257 2 9 3 4 3 2" xfId="44905"/>
    <cellStyle name="Standard 257 2 9 3 4 4" xfId="29464"/>
    <cellStyle name="Standard 257 2 9 3 5" xfId="5197"/>
    <cellStyle name="Standard 257 2 9 3 5 2" xfId="9607"/>
    <cellStyle name="Standard 257 2 9 3 5 2 2" xfId="22843"/>
    <cellStyle name="Standard 257 2 9 3 5 2 2 2" xfId="49315"/>
    <cellStyle name="Standard 257 2 9 3 5 2 3" xfId="36079"/>
    <cellStyle name="Standard 257 2 9 3 5 3" xfId="16226"/>
    <cellStyle name="Standard 257 2 9 3 5 3 2" xfId="42698"/>
    <cellStyle name="Standard 257 2 9 3 5 4" xfId="31669"/>
    <cellStyle name="Standard 257 2 9 3 6" xfId="7402"/>
    <cellStyle name="Standard 257 2 9 3 6 2" xfId="20638"/>
    <cellStyle name="Standard 257 2 9 3 6 2 2" xfId="47110"/>
    <cellStyle name="Standard 257 2 9 3 6 3" xfId="33874"/>
    <cellStyle name="Standard 257 2 9 3 7" xfId="14021"/>
    <cellStyle name="Standard 257 2 9 3 7 2" xfId="40493"/>
    <cellStyle name="Standard 257 2 9 3 8" xfId="27257"/>
    <cellStyle name="Standard 257 2 9 4" xfId="1153"/>
    <cellStyle name="Standard 257 2 9 4 2" xfId="4096"/>
    <cellStyle name="Standard 257 2 9 4 2 2" xfId="12918"/>
    <cellStyle name="Standard 257 2 9 4 2 2 2" xfId="26154"/>
    <cellStyle name="Standard 257 2 9 4 2 2 2 2" xfId="52626"/>
    <cellStyle name="Standard 257 2 9 4 2 2 3" xfId="39390"/>
    <cellStyle name="Standard 257 2 9 4 2 3" xfId="19537"/>
    <cellStyle name="Standard 257 2 9 4 2 3 2" xfId="46009"/>
    <cellStyle name="Standard 257 2 9 4 2 4" xfId="30568"/>
    <cellStyle name="Standard 257 2 9 4 3" xfId="5567"/>
    <cellStyle name="Standard 257 2 9 4 3 2" xfId="9977"/>
    <cellStyle name="Standard 257 2 9 4 3 2 2" xfId="23213"/>
    <cellStyle name="Standard 257 2 9 4 3 2 2 2" xfId="49685"/>
    <cellStyle name="Standard 257 2 9 4 3 2 3" xfId="36449"/>
    <cellStyle name="Standard 257 2 9 4 3 3" xfId="16596"/>
    <cellStyle name="Standard 257 2 9 4 3 3 2" xfId="43068"/>
    <cellStyle name="Standard 257 2 9 4 3 4" xfId="32039"/>
    <cellStyle name="Standard 257 2 9 4 4" xfId="8506"/>
    <cellStyle name="Standard 257 2 9 4 4 2" xfId="21742"/>
    <cellStyle name="Standard 257 2 9 4 4 2 2" xfId="48214"/>
    <cellStyle name="Standard 257 2 9 4 4 3" xfId="34978"/>
    <cellStyle name="Standard 257 2 9 4 5" xfId="15125"/>
    <cellStyle name="Standard 257 2 9 4 5 2" xfId="41597"/>
    <cellStyle name="Standard 257 2 9 4 6" xfId="27627"/>
    <cellStyle name="Standard 257 2 9 5" xfId="1889"/>
    <cellStyle name="Standard 257 2 9 5 2" xfId="3360"/>
    <cellStyle name="Standard 257 2 9 5 2 2" xfId="12182"/>
    <cellStyle name="Standard 257 2 9 5 2 2 2" xfId="25418"/>
    <cellStyle name="Standard 257 2 9 5 2 2 2 2" xfId="51890"/>
    <cellStyle name="Standard 257 2 9 5 2 2 3" xfId="38654"/>
    <cellStyle name="Standard 257 2 9 5 2 3" xfId="18801"/>
    <cellStyle name="Standard 257 2 9 5 2 3 2" xfId="45273"/>
    <cellStyle name="Standard 257 2 9 5 2 4" xfId="29832"/>
    <cellStyle name="Standard 257 2 9 5 3" xfId="6302"/>
    <cellStyle name="Standard 257 2 9 5 3 2" xfId="10712"/>
    <cellStyle name="Standard 257 2 9 5 3 2 2" xfId="23948"/>
    <cellStyle name="Standard 257 2 9 5 3 2 2 2" xfId="50420"/>
    <cellStyle name="Standard 257 2 9 5 3 2 3" xfId="37184"/>
    <cellStyle name="Standard 257 2 9 5 3 3" xfId="17331"/>
    <cellStyle name="Standard 257 2 9 5 3 3 2" xfId="43803"/>
    <cellStyle name="Standard 257 2 9 5 3 4" xfId="32774"/>
    <cellStyle name="Standard 257 2 9 5 4" xfId="7770"/>
    <cellStyle name="Standard 257 2 9 5 4 2" xfId="21006"/>
    <cellStyle name="Standard 257 2 9 5 4 2 2" xfId="47478"/>
    <cellStyle name="Standard 257 2 9 5 4 3" xfId="34242"/>
    <cellStyle name="Standard 257 2 9 5 5" xfId="14389"/>
    <cellStyle name="Standard 257 2 9 5 5 2" xfId="40861"/>
    <cellStyle name="Standard 257 2 9 5 6" xfId="28362"/>
    <cellStyle name="Standard 257 2 9 6" xfId="2626"/>
    <cellStyle name="Standard 257 2 9 6 2" xfId="11448"/>
    <cellStyle name="Standard 257 2 9 6 2 2" xfId="24684"/>
    <cellStyle name="Standard 257 2 9 6 2 2 2" xfId="51156"/>
    <cellStyle name="Standard 257 2 9 6 2 3" xfId="37920"/>
    <cellStyle name="Standard 257 2 9 6 3" xfId="18067"/>
    <cellStyle name="Standard 257 2 9 6 3 2" xfId="44539"/>
    <cellStyle name="Standard 257 2 9 6 4" xfId="29098"/>
    <cellStyle name="Standard 257 2 9 7" xfId="4831"/>
    <cellStyle name="Standard 257 2 9 7 2" xfId="9241"/>
    <cellStyle name="Standard 257 2 9 7 2 2" xfId="22477"/>
    <cellStyle name="Standard 257 2 9 7 2 2 2" xfId="48949"/>
    <cellStyle name="Standard 257 2 9 7 2 3" xfId="35713"/>
    <cellStyle name="Standard 257 2 9 7 3" xfId="15860"/>
    <cellStyle name="Standard 257 2 9 7 3 2" xfId="42332"/>
    <cellStyle name="Standard 257 2 9 7 4" xfId="31303"/>
    <cellStyle name="Standard 257 2 9 8" xfId="7036"/>
    <cellStyle name="Standard 257 2 9 8 2" xfId="20272"/>
    <cellStyle name="Standard 257 2 9 8 2 2" xfId="46744"/>
    <cellStyle name="Standard 257 2 9 8 3" xfId="33508"/>
    <cellStyle name="Standard 257 2 9 9" xfId="13655"/>
    <cellStyle name="Standard 257 2 9 9 2" xfId="40127"/>
    <cellStyle name="Standard 257 20" xfId="13573"/>
    <cellStyle name="Standard 257 20 2" xfId="40045"/>
    <cellStyle name="Standard 257 21" xfId="26809"/>
    <cellStyle name="Standard 257 3" xfId="247"/>
    <cellStyle name="Standard 257 3 10" xfId="645"/>
    <cellStyle name="Standard 257 3 10 2" xfId="1034"/>
    <cellStyle name="Standard 257 3 10 2 2" xfId="1782"/>
    <cellStyle name="Standard 257 3 10 2 2 2" xfId="4725"/>
    <cellStyle name="Standard 257 3 10 2 2 2 2" xfId="13547"/>
    <cellStyle name="Standard 257 3 10 2 2 2 2 2" xfId="26783"/>
    <cellStyle name="Standard 257 3 10 2 2 2 2 2 2" xfId="53255"/>
    <cellStyle name="Standard 257 3 10 2 2 2 2 3" xfId="40019"/>
    <cellStyle name="Standard 257 3 10 2 2 2 3" xfId="20166"/>
    <cellStyle name="Standard 257 3 10 2 2 2 3 2" xfId="46638"/>
    <cellStyle name="Standard 257 3 10 2 2 2 4" xfId="31197"/>
    <cellStyle name="Standard 257 3 10 2 2 3" xfId="6196"/>
    <cellStyle name="Standard 257 3 10 2 2 3 2" xfId="10606"/>
    <cellStyle name="Standard 257 3 10 2 2 3 2 2" xfId="23842"/>
    <cellStyle name="Standard 257 3 10 2 2 3 2 2 2" xfId="50314"/>
    <cellStyle name="Standard 257 3 10 2 2 3 2 3" xfId="37078"/>
    <cellStyle name="Standard 257 3 10 2 2 3 3" xfId="17225"/>
    <cellStyle name="Standard 257 3 10 2 2 3 3 2" xfId="43697"/>
    <cellStyle name="Standard 257 3 10 2 2 3 4" xfId="32668"/>
    <cellStyle name="Standard 257 3 10 2 2 4" xfId="9135"/>
    <cellStyle name="Standard 257 3 10 2 2 4 2" xfId="22371"/>
    <cellStyle name="Standard 257 3 10 2 2 4 2 2" xfId="48843"/>
    <cellStyle name="Standard 257 3 10 2 2 4 3" xfId="35607"/>
    <cellStyle name="Standard 257 3 10 2 2 5" xfId="15754"/>
    <cellStyle name="Standard 257 3 10 2 2 5 2" xfId="42226"/>
    <cellStyle name="Standard 257 3 10 2 2 6" xfId="28256"/>
    <cellStyle name="Standard 257 3 10 2 3" xfId="2518"/>
    <cellStyle name="Standard 257 3 10 2 3 2" xfId="3989"/>
    <cellStyle name="Standard 257 3 10 2 3 2 2" xfId="12811"/>
    <cellStyle name="Standard 257 3 10 2 3 2 2 2" xfId="26047"/>
    <cellStyle name="Standard 257 3 10 2 3 2 2 2 2" xfId="52519"/>
    <cellStyle name="Standard 257 3 10 2 3 2 2 3" xfId="39283"/>
    <cellStyle name="Standard 257 3 10 2 3 2 3" xfId="19430"/>
    <cellStyle name="Standard 257 3 10 2 3 2 3 2" xfId="45902"/>
    <cellStyle name="Standard 257 3 10 2 3 2 4" xfId="30461"/>
    <cellStyle name="Standard 257 3 10 2 3 3" xfId="6931"/>
    <cellStyle name="Standard 257 3 10 2 3 3 2" xfId="11341"/>
    <cellStyle name="Standard 257 3 10 2 3 3 2 2" xfId="24577"/>
    <cellStyle name="Standard 257 3 10 2 3 3 2 2 2" xfId="51049"/>
    <cellStyle name="Standard 257 3 10 2 3 3 2 3" xfId="37813"/>
    <cellStyle name="Standard 257 3 10 2 3 3 3" xfId="17960"/>
    <cellStyle name="Standard 257 3 10 2 3 3 3 2" xfId="44432"/>
    <cellStyle name="Standard 257 3 10 2 3 3 4" xfId="33403"/>
    <cellStyle name="Standard 257 3 10 2 3 4" xfId="8399"/>
    <cellStyle name="Standard 257 3 10 2 3 4 2" xfId="21635"/>
    <cellStyle name="Standard 257 3 10 2 3 4 2 2" xfId="48107"/>
    <cellStyle name="Standard 257 3 10 2 3 4 3" xfId="34871"/>
    <cellStyle name="Standard 257 3 10 2 3 5" xfId="15018"/>
    <cellStyle name="Standard 257 3 10 2 3 5 2" xfId="41490"/>
    <cellStyle name="Standard 257 3 10 2 3 6" xfId="28991"/>
    <cellStyle name="Standard 257 3 10 2 4" xfId="3255"/>
    <cellStyle name="Standard 257 3 10 2 4 2" xfId="12077"/>
    <cellStyle name="Standard 257 3 10 2 4 2 2" xfId="25313"/>
    <cellStyle name="Standard 257 3 10 2 4 2 2 2" xfId="51785"/>
    <cellStyle name="Standard 257 3 10 2 4 2 3" xfId="38549"/>
    <cellStyle name="Standard 257 3 10 2 4 3" xfId="18696"/>
    <cellStyle name="Standard 257 3 10 2 4 3 2" xfId="45168"/>
    <cellStyle name="Standard 257 3 10 2 4 4" xfId="29727"/>
    <cellStyle name="Standard 257 3 10 2 5" xfId="5460"/>
    <cellStyle name="Standard 257 3 10 2 5 2" xfId="9870"/>
    <cellStyle name="Standard 257 3 10 2 5 2 2" xfId="23106"/>
    <cellStyle name="Standard 257 3 10 2 5 2 2 2" xfId="49578"/>
    <cellStyle name="Standard 257 3 10 2 5 2 3" xfId="36342"/>
    <cellStyle name="Standard 257 3 10 2 5 3" xfId="16489"/>
    <cellStyle name="Standard 257 3 10 2 5 3 2" xfId="42961"/>
    <cellStyle name="Standard 257 3 10 2 5 4" xfId="31932"/>
    <cellStyle name="Standard 257 3 10 2 6" xfId="7665"/>
    <cellStyle name="Standard 257 3 10 2 6 2" xfId="20901"/>
    <cellStyle name="Standard 257 3 10 2 6 2 2" xfId="47373"/>
    <cellStyle name="Standard 257 3 10 2 6 3" xfId="34137"/>
    <cellStyle name="Standard 257 3 10 2 7" xfId="14284"/>
    <cellStyle name="Standard 257 3 10 2 7 2" xfId="40756"/>
    <cellStyle name="Standard 257 3 10 2 8" xfId="27520"/>
    <cellStyle name="Standard 257 3 10 3" xfId="1416"/>
    <cellStyle name="Standard 257 3 10 3 2" xfId="4359"/>
    <cellStyle name="Standard 257 3 10 3 2 2" xfId="13181"/>
    <cellStyle name="Standard 257 3 10 3 2 2 2" xfId="26417"/>
    <cellStyle name="Standard 257 3 10 3 2 2 2 2" xfId="52889"/>
    <cellStyle name="Standard 257 3 10 3 2 2 3" xfId="39653"/>
    <cellStyle name="Standard 257 3 10 3 2 3" xfId="19800"/>
    <cellStyle name="Standard 257 3 10 3 2 3 2" xfId="46272"/>
    <cellStyle name="Standard 257 3 10 3 2 4" xfId="30831"/>
    <cellStyle name="Standard 257 3 10 3 3" xfId="5830"/>
    <cellStyle name="Standard 257 3 10 3 3 2" xfId="10240"/>
    <cellStyle name="Standard 257 3 10 3 3 2 2" xfId="23476"/>
    <cellStyle name="Standard 257 3 10 3 3 2 2 2" xfId="49948"/>
    <cellStyle name="Standard 257 3 10 3 3 2 3" xfId="36712"/>
    <cellStyle name="Standard 257 3 10 3 3 3" xfId="16859"/>
    <cellStyle name="Standard 257 3 10 3 3 3 2" xfId="43331"/>
    <cellStyle name="Standard 257 3 10 3 3 4" xfId="32302"/>
    <cellStyle name="Standard 257 3 10 3 4" xfId="8769"/>
    <cellStyle name="Standard 257 3 10 3 4 2" xfId="22005"/>
    <cellStyle name="Standard 257 3 10 3 4 2 2" xfId="48477"/>
    <cellStyle name="Standard 257 3 10 3 4 3" xfId="35241"/>
    <cellStyle name="Standard 257 3 10 3 5" xfId="15388"/>
    <cellStyle name="Standard 257 3 10 3 5 2" xfId="41860"/>
    <cellStyle name="Standard 257 3 10 3 6" xfId="27890"/>
    <cellStyle name="Standard 257 3 10 4" xfId="2152"/>
    <cellStyle name="Standard 257 3 10 4 2" xfId="3623"/>
    <cellStyle name="Standard 257 3 10 4 2 2" xfId="12445"/>
    <cellStyle name="Standard 257 3 10 4 2 2 2" xfId="25681"/>
    <cellStyle name="Standard 257 3 10 4 2 2 2 2" xfId="52153"/>
    <cellStyle name="Standard 257 3 10 4 2 2 3" xfId="38917"/>
    <cellStyle name="Standard 257 3 10 4 2 3" xfId="19064"/>
    <cellStyle name="Standard 257 3 10 4 2 3 2" xfId="45536"/>
    <cellStyle name="Standard 257 3 10 4 2 4" xfId="30095"/>
    <cellStyle name="Standard 257 3 10 4 3" xfId="6565"/>
    <cellStyle name="Standard 257 3 10 4 3 2" xfId="10975"/>
    <cellStyle name="Standard 257 3 10 4 3 2 2" xfId="24211"/>
    <cellStyle name="Standard 257 3 10 4 3 2 2 2" xfId="50683"/>
    <cellStyle name="Standard 257 3 10 4 3 2 3" xfId="37447"/>
    <cellStyle name="Standard 257 3 10 4 3 3" xfId="17594"/>
    <cellStyle name="Standard 257 3 10 4 3 3 2" xfId="44066"/>
    <cellStyle name="Standard 257 3 10 4 3 4" xfId="33037"/>
    <cellStyle name="Standard 257 3 10 4 4" xfId="8033"/>
    <cellStyle name="Standard 257 3 10 4 4 2" xfId="21269"/>
    <cellStyle name="Standard 257 3 10 4 4 2 2" xfId="47741"/>
    <cellStyle name="Standard 257 3 10 4 4 3" xfId="34505"/>
    <cellStyle name="Standard 257 3 10 4 5" xfId="14652"/>
    <cellStyle name="Standard 257 3 10 4 5 2" xfId="41124"/>
    <cellStyle name="Standard 257 3 10 4 6" xfId="28625"/>
    <cellStyle name="Standard 257 3 10 5" xfId="2889"/>
    <cellStyle name="Standard 257 3 10 5 2" xfId="11711"/>
    <cellStyle name="Standard 257 3 10 5 2 2" xfId="24947"/>
    <cellStyle name="Standard 257 3 10 5 2 2 2" xfId="51419"/>
    <cellStyle name="Standard 257 3 10 5 2 3" xfId="38183"/>
    <cellStyle name="Standard 257 3 10 5 3" xfId="18330"/>
    <cellStyle name="Standard 257 3 10 5 3 2" xfId="44802"/>
    <cellStyle name="Standard 257 3 10 5 4" xfId="29361"/>
    <cellStyle name="Standard 257 3 10 6" xfId="5094"/>
    <cellStyle name="Standard 257 3 10 6 2" xfId="9504"/>
    <cellStyle name="Standard 257 3 10 6 2 2" xfId="22740"/>
    <cellStyle name="Standard 257 3 10 6 2 2 2" xfId="49212"/>
    <cellStyle name="Standard 257 3 10 6 2 3" xfId="35976"/>
    <cellStyle name="Standard 257 3 10 6 3" xfId="16123"/>
    <cellStyle name="Standard 257 3 10 6 3 2" xfId="42595"/>
    <cellStyle name="Standard 257 3 10 6 4" xfId="31566"/>
    <cellStyle name="Standard 257 3 10 7" xfId="7299"/>
    <cellStyle name="Standard 257 3 10 7 2" xfId="20535"/>
    <cellStyle name="Standard 257 3 10 7 2 2" xfId="47007"/>
    <cellStyle name="Standard 257 3 10 7 3" xfId="33771"/>
    <cellStyle name="Standard 257 3 10 8" xfId="13918"/>
    <cellStyle name="Standard 257 3 10 8 2" xfId="40390"/>
    <cellStyle name="Standard 257 3 10 9" xfId="27154"/>
    <cellStyle name="Standard 257 3 11" xfId="689"/>
    <cellStyle name="Standard 257 3 11 2" xfId="1439"/>
    <cellStyle name="Standard 257 3 11 2 2" xfId="4382"/>
    <cellStyle name="Standard 257 3 11 2 2 2" xfId="13204"/>
    <cellStyle name="Standard 257 3 11 2 2 2 2" xfId="26440"/>
    <cellStyle name="Standard 257 3 11 2 2 2 2 2" xfId="52912"/>
    <cellStyle name="Standard 257 3 11 2 2 2 3" xfId="39676"/>
    <cellStyle name="Standard 257 3 11 2 2 3" xfId="19823"/>
    <cellStyle name="Standard 257 3 11 2 2 3 2" xfId="46295"/>
    <cellStyle name="Standard 257 3 11 2 2 4" xfId="30854"/>
    <cellStyle name="Standard 257 3 11 2 3" xfId="5853"/>
    <cellStyle name="Standard 257 3 11 2 3 2" xfId="10263"/>
    <cellStyle name="Standard 257 3 11 2 3 2 2" xfId="23499"/>
    <cellStyle name="Standard 257 3 11 2 3 2 2 2" xfId="49971"/>
    <cellStyle name="Standard 257 3 11 2 3 2 3" xfId="36735"/>
    <cellStyle name="Standard 257 3 11 2 3 3" xfId="16882"/>
    <cellStyle name="Standard 257 3 11 2 3 3 2" xfId="43354"/>
    <cellStyle name="Standard 257 3 11 2 3 4" xfId="32325"/>
    <cellStyle name="Standard 257 3 11 2 4" xfId="8792"/>
    <cellStyle name="Standard 257 3 11 2 4 2" xfId="22028"/>
    <cellStyle name="Standard 257 3 11 2 4 2 2" xfId="48500"/>
    <cellStyle name="Standard 257 3 11 2 4 3" xfId="35264"/>
    <cellStyle name="Standard 257 3 11 2 5" xfId="15411"/>
    <cellStyle name="Standard 257 3 11 2 5 2" xfId="41883"/>
    <cellStyle name="Standard 257 3 11 2 6" xfId="27913"/>
    <cellStyle name="Standard 257 3 11 3" xfId="2175"/>
    <cellStyle name="Standard 257 3 11 3 2" xfId="3646"/>
    <cellStyle name="Standard 257 3 11 3 2 2" xfId="12468"/>
    <cellStyle name="Standard 257 3 11 3 2 2 2" xfId="25704"/>
    <cellStyle name="Standard 257 3 11 3 2 2 2 2" xfId="52176"/>
    <cellStyle name="Standard 257 3 11 3 2 2 3" xfId="38940"/>
    <cellStyle name="Standard 257 3 11 3 2 3" xfId="19087"/>
    <cellStyle name="Standard 257 3 11 3 2 3 2" xfId="45559"/>
    <cellStyle name="Standard 257 3 11 3 2 4" xfId="30118"/>
    <cellStyle name="Standard 257 3 11 3 3" xfId="6588"/>
    <cellStyle name="Standard 257 3 11 3 3 2" xfId="10998"/>
    <cellStyle name="Standard 257 3 11 3 3 2 2" xfId="24234"/>
    <cellStyle name="Standard 257 3 11 3 3 2 2 2" xfId="50706"/>
    <cellStyle name="Standard 257 3 11 3 3 2 3" xfId="37470"/>
    <cellStyle name="Standard 257 3 11 3 3 3" xfId="17617"/>
    <cellStyle name="Standard 257 3 11 3 3 3 2" xfId="44089"/>
    <cellStyle name="Standard 257 3 11 3 3 4" xfId="33060"/>
    <cellStyle name="Standard 257 3 11 3 4" xfId="8056"/>
    <cellStyle name="Standard 257 3 11 3 4 2" xfId="21292"/>
    <cellStyle name="Standard 257 3 11 3 4 2 2" xfId="47764"/>
    <cellStyle name="Standard 257 3 11 3 4 3" xfId="34528"/>
    <cellStyle name="Standard 257 3 11 3 5" xfId="14675"/>
    <cellStyle name="Standard 257 3 11 3 5 2" xfId="41147"/>
    <cellStyle name="Standard 257 3 11 3 6" xfId="28648"/>
    <cellStyle name="Standard 257 3 11 4" xfId="2912"/>
    <cellStyle name="Standard 257 3 11 4 2" xfId="11734"/>
    <cellStyle name="Standard 257 3 11 4 2 2" xfId="24970"/>
    <cellStyle name="Standard 257 3 11 4 2 2 2" xfId="51442"/>
    <cellStyle name="Standard 257 3 11 4 2 3" xfId="38206"/>
    <cellStyle name="Standard 257 3 11 4 3" xfId="18353"/>
    <cellStyle name="Standard 257 3 11 4 3 2" xfId="44825"/>
    <cellStyle name="Standard 257 3 11 4 4" xfId="29384"/>
    <cellStyle name="Standard 257 3 11 5" xfId="5117"/>
    <cellStyle name="Standard 257 3 11 5 2" xfId="9527"/>
    <cellStyle name="Standard 257 3 11 5 2 2" xfId="22763"/>
    <cellStyle name="Standard 257 3 11 5 2 2 2" xfId="49235"/>
    <cellStyle name="Standard 257 3 11 5 2 3" xfId="35999"/>
    <cellStyle name="Standard 257 3 11 5 3" xfId="16146"/>
    <cellStyle name="Standard 257 3 11 5 3 2" xfId="42618"/>
    <cellStyle name="Standard 257 3 11 5 4" xfId="31589"/>
    <cellStyle name="Standard 257 3 11 6" xfId="7322"/>
    <cellStyle name="Standard 257 3 11 6 2" xfId="20558"/>
    <cellStyle name="Standard 257 3 11 6 2 2" xfId="47030"/>
    <cellStyle name="Standard 257 3 11 6 3" xfId="33794"/>
    <cellStyle name="Standard 257 3 11 7" xfId="13941"/>
    <cellStyle name="Standard 257 3 11 7 2" xfId="40413"/>
    <cellStyle name="Standard 257 3 11 8" xfId="27177"/>
    <cellStyle name="Standard 257 3 12" xfId="1073"/>
    <cellStyle name="Standard 257 3 12 2" xfId="4016"/>
    <cellStyle name="Standard 257 3 12 2 2" xfId="12838"/>
    <cellStyle name="Standard 257 3 12 2 2 2" xfId="26074"/>
    <cellStyle name="Standard 257 3 12 2 2 2 2" xfId="52546"/>
    <cellStyle name="Standard 257 3 12 2 2 3" xfId="39310"/>
    <cellStyle name="Standard 257 3 12 2 3" xfId="19457"/>
    <cellStyle name="Standard 257 3 12 2 3 2" xfId="45929"/>
    <cellStyle name="Standard 257 3 12 2 4" xfId="30488"/>
    <cellStyle name="Standard 257 3 12 3" xfId="5487"/>
    <cellStyle name="Standard 257 3 12 3 2" xfId="9897"/>
    <cellStyle name="Standard 257 3 12 3 2 2" xfId="23133"/>
    <cellStyle name="Standard 257 3 12 3 2 2 2" xfId="49605"/>
    <cellStyle name="Standard 257 3 12 3 2 3" xfId="36369"/>
    <cellStyle name="Standard 257 3 12 3 3" xfId="16516"/>
    <cellStyle name="Standard 257 3 12 3 3 2" xfId="42988"/>
    <cellStyle name="Standard 257 3 12 3 4" xfId="31959"/>
    <cellStyle name="Standard 257 3 12 4" xfId="8426"/>
    <cellStyle name="Standard 257 3 12 4 2" xfId="21662"/>
    <cellStyle name="Standard 257 3 12 4 2 2" xfId="48134"/>
    <cellStyle name="Standard 257 3 12 4 3" xfId="34898"/>
    <cellStyle name="Standard 257 3 12 5" xfId="15045"/>
    <cellStyle name="Standard 257 3 12 5 2" xfId="41517"/>
    <cellStyle name="Standard 257 3 12 6" xfId="27547"/>
    <cellStyle name="Standard 257 3 13" xfId="1809"/>
    <cellStyle name="Standard 257 3 13 2" xfId="3280"/>
    <cellStyle name="Standard 257 3 13 2 2" xfId="12102"/>
    <cellStyle name="Standard 257 3 13 2 2 2" xfId="25338"/>
    <cellStyle name="Standard 257 3 13 2 2 2 2" xfId="51810"/>
    <cellStyle name="Standard 257 3 13 2 2 3" xfId="38574"/>
    <cellStyle name="Standard 257 3 13 2 3" xfId="18721"/>
    <cellStyle name="Standard 257 3 13 2 3 2" xfId="45193"/>
    <cellStyle name="Standard 257 3 13 2 4" xfId="29752"/>
    <cellStyle name="Standard 257 3 13 3" xfId="6222"/>
    <cellStyle name="Standard 257 3 13 3 2" xfId="10632"/>
    <cellStyle name="Standard 257 3 13 3 2 2" xfId="23868"/>
    <cellStyle name="Standard 257 3 13 3 2 2 2" xfId="50340"/>
    <cellStyle name="Standard 257 3 13 3 2 3" xfId="37104"/>
    <cellStyle name="Standard 257 3 13 3 3" xfId="17251"/>
    <cellStyle name="Standard 257 3 13 3 3 2" xfId="43723"/>
    <cellStyle name="Standard 257 3 13 3 4" xfId="32694"/>
    <cellStyle name="Standard 257 3 13 4" xfId="7690"/>
    <cellStyle name="Standard 257 3 13 4 2" xfId="20926"/>
    <cellStyle name="Standard 257 3 13 4 2 2" xfId="47398"/>
    <cellStyle name="Standard 257 3 13 4 3" xfId="34162"/>
    <cellStyle name="Standard 257 3 13 5" xfId="14309"/>
    <cellStyle name="Standard 257 3 13 5 2" xfId="40781"/>
    <cellStyle name="Standard 257 3 13 6" xfId="28282"/>
    <cellStyle name="Standard 257 3 14" xfId="2546"/>
    <cellStyle name="Standard 257 3 14 2" xfId="11368"/>
    <cellStyle name="Standard 257 3 14 2 2" xfId="24604"/>
    <cellStyle name="Standard 257 3 14 2 2 2" xfId="51076"/>
    <cellStyle name="Standard 257 3 14 2 3" xfId="37840"/>
    <cellStyle name="Standard 257 3 14 3" xfId="17987"/>
    <cellStyle name="Standard 257 3 14 3 2" xfId="44459"/>
    <cellStyle name="Standard 257 3 14 4" xfId="29018"/>
    <cellStyle name="Standard 257 3 15" xfId="4751"/>
    <cellStyle name="Standard 257 3 15 2" xfId="9161"/>
    <cellStyle name="Standard 257 3 15 2 2" xfId="22397"/>
    <cellStyle name="Standard 257 3 15 2 2 2" xfId="48869"/>
    <cellStyle name="Standard 257 3 15 2 3" xfId="35633"/>
    <cellStyle name="Standard 257 3 15 3" xfId="15780"/>
    <cellStyle name="Standard 257 3 15 3 2" xfId="42252"/>
    <cellStyle name="Standard 257 3 15 4" xfId="31223"/>
    <cellStyle name="Standard 257 3 16" xfId="6956"/>
    <cellStyle name="Standard 257 3 16 2" xfId="20192"/>
    <cellStyle name="Standard 257 3 16 2 2" xfId="46664"/>
    <cellStyle name="Standard 257 3 16 3" xfId="33428"/>
    <cellStyle name="Standard 257 3 17" xfId="13575"/>
    <cellStyle name="Standard 257 3 17 2" xfId="40047"/>
    <cellStyle name="Standard 257 3 18" xfId="26811"/>
    <cellStyle name="Standard 257 3 2" xfId="255"/>
    <cellStyle name="Standard 257 3 2 10" xfId="692"/>
    <cellStyle name="Standard 257 3 2 10 2" xfId="1442"/>
    <cellStyle name="Standard 257 3 2 10 2 2" xfId="4385"/>
    <cellStyle name="Standard 257 3 2 10 2 2 2" xfId="13207"/>
    <cellStyle name="Standard 257 3 2 10 2 2 2 2" xfId="26443"/>
    <cellStyle name="Standard 257 3 2 10 2 2 2 2 2" xfId="52915"/>
    <cellStyle name="Standard 257 3 2 10 2 2 2 3" xfId="39679"/>
    <cellStyle name="Standard 257 3 2 10 2 2 3" xfId="19826"/>
    <cellStyle name="Standard 257 3 2 10 2 2 3 2" xfId="46298"/>
    <cellStyle name="Standard 257 3 2 10 2 2 4" xfId="30857"/>
    <cellStyle name="Standard 257 3 2 10 2 3" xfId="5856"/>
    <cellStyle name="Standard 257 3 2 10 2 3 2" xfId="10266"/>
    <cellStyle name="Standard 257 3 2 10 2 3 2 2" xfId="23502"/>
    <cellStyle name="Standard 257 3 2 10 2 3 2 2 2" xfId="49974"/>
    <cellStyle name="Standard 257 3 2 10 2 3 2 3" xfId="36738"/>
    <cellStyle name="Standard 257 3 2 10 2 3 3" xfId="16885"/>
    <cellStyle name="Standard 257 3 2 10 2 3 3 2" xfId="43357"/>
    <cellStyle name="Standard 257 3 2 10 2 3 4" xfId="32328"/>
    <cellStyle name="Standard 257 3 2 10 2 4" xfId="8795"/>
    <cellStyle name="Standard 257 3 2 10 2 4 2" xfId="22031"/>
    <cellStyle name="Standard 257 3 2 10 2 4 2 2" xfId="48503"/>
    <cellStyle name="Standard 257 3 2 10 2 4 3" xfId="35267"/>
    <cellStyle name="Standard 257 3 2 10 2 5" xfId="15414"/>
    <cellStyle name="Standard 257 3 2 10 2 5 2" xfId="41886"/>
    <cellStyle name="Standard 257 3 2 10 2 6" xfId="27916"/>
    <cellStyle name="Standard 257 3 2 10 3" xfId="2178"/>
    <cellStyle name="Standard 257 3 2 10 3 2" xfId="3649"/>
    <cellStyle name="Standard 257 3 2 10 3 2 2" xfId="12471"/>
    <cellStyle name="Standard 257 3 2 10 3 2 2 2" xfId="25707"/>
    <cellStyle name="Standard 257 3 2 10 3 2 2 2 2" xfId="52179"/>
    <cellStyle name="Standard 257 3 2 10 3 2 2 3" xfId="38943"/>
    <cellStyle name="Standard 257 3 2 10 3 2 3" xfId="19090"/>
    <cellStyle name="Standard 257 3 2 10 3 2 3 2" xfId="45562"/>
    <cellStyle name="Standard 257 3 2 10 3 2 4" xfId="30121"/>
    <cellStyle name="Standard 257 3 2 10 3 3" xfId="6591"/>
    <cellStyle name="Standard 257 3 2 10 3 3 2" xfId="11001"/>
    <cellStyle name="Standard 257 3 2 10 3 3 2 2" xfId="24237"/>
    <cellStyle name="Standard 257 3 2 10 3 3 2 2 2" xfId="50709"/>
    <cellStyle name="Standard 257 3 2 10 3 3 2 3" xfId="37473"/>
    <cellStyle name="Standard 257 3 2 10 3 3 3" xfId="17620"/>
    <cellStyle name="Standard 257 3 2 10 3 3 3 2" xfId="44092"/>
    <cellStyle name="Standard 257 3 2 10 3 3 4" xfId="33063"/>
    <cellStyle name="Standard 257 3 2 10 3 4" xfId="8059"/>
    <cellStyle name="Standard 257 3 2 10 3 4 2" xfId="21295"/>
    <cellStyle name="Standard 257 3 2 10 3 4 2 2" xfId="47767"/>
    <cellStyle name="Standard 257 3 2 10 3 4 3" xfId="34531"/>
    <cellStyle name="Standard 257 3 2 10 3 5" xfId="14678"/>
    <cellStyle name="Standard 257 3 2 10 3 5 2" xfId="41150"/>
    <cellStyle name="Standard 257 3 2 10 3 6" xfId="28651"/>
    <cellStyle name="Standard 257 3 2 10 4" xfId="2915"/>
    <cellStyle name="Standard 257 3 2 10 4 2" xfId="11737"/>
    <cellStyle name="Standard 257 3 2 10 4 2 2" xfId="24973"/>
    <cellStyle name="Standard 257 3 2 10 4 2 2 2" xfId="51445"/>
    <cellStyle name="Standard 257 3 2 10 4 2 3" xfId="38209"/>
    <cellStyle name="Standard 257 3 2 10 4 3" xfId="18356"/>
    <cellStyle name="Standard 257 3 2 10 4 3 2" xfId="44828"/>
    <cellStyle name="Standard 257 3 2 10 4 4" xfId="29387"/>
    <cellStyle name="Standard 257 3 2 10 5" xfId="5120"/>
    <cellStyle name="Standard 257 3 2 10 5 2" xfId="9530"/>
    <cellStyle name="Standard 257 3 2 10 5 2 2" xfId="22766"/>
    <cellStyle name="Standard 257 3 2 10 5 2 2 2" xfId="49238"/>
    <cellStyle name="Standard 257 3 2 10 5 2 3" xfId="36002"/>
    <cellStyle name="Standard 257 3 2 10 5 3" xfId="16149"/>
    <cellStyle name="Standard 257 3 2 10 5 3 2" xfId="42621"/>
    <cellStyle name="Standard 257 3 2 10 5 4" xfId="31592"/>
    <cellStyle name="Standard 257 3 2 10 6" xfId="7325"/>
    <cellStyle name="Standard 257 3 2 10 6 2" xfId="20561"/>
    <cellStyle name="Standard 257 3 2 10 6 2 2" xfId="47033"/>
    <cellStyle name="Standard 257 3 2 10 6 3" xfId="33797"/>
    <cellStyle name="Standard 257 3 2 10 7" xfId="13944"/>
    <cellStyle name="Standard 257 3 2 10 7 2" xfId="40416"/>
    <cellStyle name="Standard 257 3 2 10 8" xfId="27180"/>
    <cellStyle name="Standard 257 3 2 11" xfId="1076"/>
    <cellStyle name="Standard 257 3 2 11 2" xfId="4019"/>
    <cellStyle name="Standard 257 3 2 11 2 2" xfId="12841"/>
    <cellStyle name="Standard 257 3 2 11 2 2 2" xfId="26077"/>
    <cellStyle name="Standard 257 3 2 11 2 2 2 2" xfId="52549"/>
    <cellStyle name="Standard 257 3 2 11 2 2 3" xfId="39313"/>
    <cellStyle name="Standard 257 3 2 11 2 3" xfId="19460"/>
    <cellStyle name="Standard 257 3 2 11 2 3 2" xfId="45932"/>
    <cellStyle name="Standard 257 3 2 11 2 4" xfId="30491"/>
    <cellStyle name="Standard 257 3 2 11 3" xfId="5490"/>
    <cellStyle name="Standard 257 3 2 11 3 2" xfId="9900"/>
    <cellStyle name="Standard 257 3 2 11 3 2 2" xfId="23136"/>
    <cellStyle name="Standard 257 3 2 11 3 2 2 2" xfId="49608"/>
    <cellStyle name="Standard 257 3 2 11 3 2 3" xfId="36372"/>
    <cellStyle name="Standard 257 3 2 11 3 3" xfId="16519"/>
    <cellStyle name="Standard 257 3 2 11 3 3 2" xfId="42991"/>
    <cellStyle name="Standard 257 3 2 11 3 4" xfId="31962"/>
    <cellStyle name="Standard 257 3 2 11 4" xfId="8429"/>
    <cellStyle name="Standard 257 3 2 11 4 2" xfId="21665"/>
    <cellStyle name="Standard 257 3 2 11 4 2 2" xfId="48137"/>
    <cellStyle name="Standard 257 3 2 11 4 3" xfId="34901"/>
    <cellStyle name="Standard 257 3 2 11 5" xfId="15048"/>
    <cellStyle name="Standard 257 3 2 11 5 2" xfId="41520"/>
    <cellStyle name="Standard 257 3 2 11 6" xfId="27550"/>
    <cellStyle name="Standard 257 3 2 12" xfId="1812"/>
    <cellStyle name="Standard 257 3 2 12 2" xfId="3283"/>
    <cellStyle name="Standard 257 3 2 12 2 2" xfId="12105"/>
    <cellStyle name="Standard 257 3 2 12 2 2 2" xfId="25341"/>
    <cellStyle name="Standard 257 3 2 12 2 2 2 2" xfId="51813"/>
    <cellStyle name="Standard 257 3 2 12 2 2 3" xfId="38577"/>
    <cellStyle name="Standard 257 3 2 12 2 3" xfId="18724"/>
    <cellStyle name="Standard 257 3 2 12 2 3 2" xfId="45196"/>
    <cellStyle name="Standard 257 3 2 12 2 4" xfId="29755"/>
    <cellStyle name="Standard 257 3 2 12 3" xfId="6225"/>
    <cellStyle name="Standard 257 3 2 12 3 2" xfId="10635"/>
    <cellStyle name="Standard 257 3 2 12 3 2 2" xfId="23871"/>
    <cellStyle name="Standard 257 3 2 12 3 2 2 2" xfId="50343"/>
    <cellStyle name="Standard 257 3 2 12 3 2 3" xfId="37107"/>
    <cellStyle name="Standard 257 3 2 12 3 3" xfId="17254"/>
    <cellStyle name="Standard 257 3 2 12 3 3 2" xfId="43726"/>
    <cellStyle name="Standard 257 3 2 12 3 4" xfId="32697"/>
    <cellStyle name="Standard 257 3 2 12 4" xfId="7693"/>
    <cellStyle name="Standard 257 3 2 12 4 2" xfId="20929"/>
    <cellStyle name="Standard 257 3 2 12 4 2 2" xfId="47401"/>
    <cellStyle name="Standard 257 3 2 12 4 3" xfId="34165"/>
    <cellStyle name="Standard 257 3 2 12 5" xfId="14312"/>
    <cellStyle name="Standard 257 3 2 12 5 2" xfId="40784"/>
    <cellStyle name="Standard 257 3 2 12 6" xfId="28285"/>
    <cellStyle name="Standard 257 3 2 13" xfId="2549"/>
    <cellStyle name="Standard 257 3 2 13 2" xfId="11371"/>
    <cellStyle name="Standard 257 3 2 13 2 2" xfId="24607"/>
    <cellStyle name="Standard 257 3 2 13 2 2 2" xfId="51079"/>
    <cellStyle name="Standard 257 3 2 13 2 3" xfId="37843"/>
    <cellStyle name="Standard 257 3 2 13 3" xfId="17990"/>
    <cellStyle name="Standard 257 3 2 13 3 2" xfId="44462"/>
    <cellStyle name="Standard 257 3 2 13 4" xfId="29021"/>
    <cellStyle name="Standard 257 3 2 14" xfId="4754"/>
    <cellStyle name="Standard 257 3 2 14 2" xfId="9164"/>
    <cellStyle name="Standard 257 3 2 14 2 2" xfId="22400"/>
    <cellStyle name="Standard 257 3 2 14 2 2 2" xfId="48872"/>
    <cellStyle name="Standard 257 3 2 14 2 3" xfId="35636"/>
    <cellStyle name="Standard 257 3 2 14 3" xfId="15783"/>
    <cellStyle name="Standard 257 3 2 14 3 2" xfId="42255"/>
    <cellStyle name="Standard 257 3 2 14 4" xfId="31226"/>
    <cellStyle name="Standard 257 3 2 15" xfId="6959"/>
    <cellStyle name="Standard 257 3 2 15 2" xfId="20195"/>
    <cellStyle name="Standard 257 3 2 15 2 2" xfId="46667"/>
    <cellStyle name="Standard 257 3 2 15 3" xfId="33431"/>
    <cellStyle name="Standard 257 3 2 16" xfId="13578"/>
    <cellStyle name="Standard 257 3 2 16 2" xfId="40050"/>
    <cellStyle name="Standard 257 3 2 17" xfId="26814"/>
    <cellStyle name="Standard 257 3 2 2" xfId="308"/>
    <cellStyle name="Standard 257 3 2 2 10" xfId="4780"/>
    <cellStyle name="Standard 257 3 2 2 10 2" xfId="9190"/>
    <cellStyle name="Standard 257 3 2 2 10 2 2" xfId="22426"/>
    <cellStyle name="Standard 257 3 2 2 10 2 2 2" xfId="48898"/>
    <cellStyle name="Standard 257 3 2 2 10 2 3" xfId="35662"/>
    <cellStyle name="Standard 257 3 2 2 10 3" xfId="15809"/>
    <cellStyle name="Standard 257 3 2 2 10 3 2" xfId="42281"/>
    <cellStyle name="Standard 257 3 2 2 10 4" xfId="31252"/>
    <cellStyle name="Standard 257 3 2 2 11" xfId="6985"/>
    <cellStyle name="Standard 257 3 2 2 11 2" xfId="20221"/>
    <cellStyle name="Standard 257 3 2 2 11 2 2" xfId="46693"/>
    <cellStyle name="Standard 257 3 2 2 11 3" xfId="33457"/>
    <cellStyle name="Standard 257 3 2 2 12" xfId="13604"/>
    <cellStyle name="Standard 257 3 2 2 12 2" xfId="40076"/>
    <cellStyle name="Standard 257 3 2 2 13" xfId="26840"/>
    <cellStyle name="Standard 257 3 2 2 2" xfId="358"/>
    <cellStyle name="Standard 257 3 2 2 2 10" xfId="13644"/>
    <cellStyle name="Standard 257 3 2 2 2 10 2" xfId="40116"/>
    <cellStyle name="Standard 257 3 2 2 2 11" xfId="26880"/>
    <cellStyle name="Standard 257 3 2 2 2 2" xfId="446"/>
    <cellStyle name="Standard 257 3 2 2 2 2 10" xfId="26961"/>
    <cellStyle name="Standard 257 3 2 2 2 2 2" xfId="622"/>
    <cellStyle name="Standard 257 3 2 2 2 2 2 2" xfId="1011"/>
    <cellStyle name="Standard 257 3 2 2 2 2 2 2 2" xfId="1760"/>
    <cellStyle name="Standard 257 3 2 2 2 2 2 2 2 2" xfId="4703"/>
    <cellStyle name="Standard 257 3 2 2 2 2 2 2 2 2 2" xfId="13525"/>
    <cellStyle name="Standard 257 3 2 2 2 2 2 2 2 2 2 2" xfId="26761"/>
    <cellStyle name="Standard 257 3 2 2 2 2 2 2 2 2 2 2 2" xfId="53233"/>
    <cellStyle name="Standard 257 3 2 2 2 2 2 2 2 2 2 3" xfId="39997"/>
    <cellStyle name="Standard 257 3 2 2 2 2 2 2 2 2 3" xfId="20144"/>
    <cellStyle name="Standard 257 3 2 2 2 2 2 2 2 2 3 2" xfId="46616"/>
    <cellStyle name="Standard 257 3 2 2 2 2 2 2 2 2 4" xfId="31175"/>
    <cellStyle name="Standard 257 3 2 2 2 2 2 2 2 3" xfId="6174"/>
    <cellStyle name="Standard 257 3 2 2 2 2 2 2 2 3 2" xfId="10584"/>
    <cellStyle name="Standard 257 3 2 2 2 2 2 2 2 3 2 2" xfId="23820"/>
    <cellStyle name="Standard 257 3 2 2 2 2 2 2 2 3 2 2 2" xfId="50292"/>
    <cellStyle name="Standard 257 3 2 2 2 2 2 2 2 3 2 3" xfId="37056"/>
    <cellStyle name="Standard 257 3 2 2 2 2 2 2 2 3 3" xfId="17203"/>
    <cellStyle name="Standard 257 3 2 2 2 2 2 2 2 3 3 2" xfId="43675"/>
    <cellStyle name="Standard 257 3 2 2 2 2 2 2 2 3 4" xfId="32646"/>
    <cellStyle name="Standard 257 3 2 2 2 2 2 2 2 4" xfId="9113"/>
    <cellStyle name="Standard 257 3 2 2 2 2 2 2 2 4 2" xfId="22349"/>
    <cellStyle name="Standard 257 3 2 2 2 2 2 2 2 4 2 2" xfId="48821"/>
    <cellStyle name="Standard 257 3 2 2 2 2 2 2 2 4 3" xfId="35585"/>
    <cellStyle name="Standard 257 3 2 2 2 2 2 2 2 5" xfId="15732"/>
    <cellStyle name="Standard 257 3 2 2 2 2 2 2 2 5 2" xfId="42204"/>
    <cellStyle name="Standard 257 3 2 2 2 2 2 2 2 6" xfId="28234"/>
    <cellStyle name="Standard 257 3 2 2 2 2 2 2 3" xfId="2496"/>
    <cellStyle name="Standard 257 3 2 2 2 2 2 2 3 2" xfId="3967"/>
    <cellStyle name="Standard 257 3 2 2 2 2 2 2 3 2 2" xfId="12789"/>
    <cellStyle name="Standard 257 3 2 2 2 2 2 2 3 2 2 2" xfId="26025"/>
    <cellStyle name="Standard 257 3 2 2 2 2 2 2 3 2 2 2 2" xfId="52497"/>
    <cellStyle name="Standard 257 3 2 2 2 2 2 2 3 2 2 3" xfId="39261"/>
    <cellStyle name="Standard 257 3 2 2 2 2 2 2 3 2 3" xfId="19408"/>
    <cellStyle name="Standard 257 3 2 2 2 2 2 2 3 2 3 2" xfId="45880"/>
    <cellStyle name="Standard 257 3 2 2 2 2 2 2 3 2 4" xfId="30439"/>
    <cellStyle name="Standard 257 3 2 2 2 2 2 2 3 3" xfId="6909"/>
    <cellStyle name="Standard 257 3 2 2 2 2 2 2 3 3 2" xfId="11319"/>
    <cellStyle name="Standard 257 3 2 2 2 2 2 2 3 3 2 2" xfId="24555"/>
    <cellStyle name="Standard 257 3 2 2 2 2 2 2 3 3 2 2 2" xfId="51027"/>
    <cellStyle name="Standard 257 3 2 2 2 2 2 2 3 3 2 3" xfId="37791"/>
    <cellStyle name="Standard 257 3 2 2 2 2 2 2 3 3 3" xfId="17938"/>
    <cellStyle name="Standard 257 3 2 2 2 2 2 2 3 3 3 2" xfId="44410"/>
    <cellStyle name="Standard 257 3 2 2 2 2 2 2 3 3 4" xfId="33381"/>
    <cellStyle name="Standard 257 3 2 2 2 2 2 2 3 4" xfId="8377"/>
    <cellStyle name="Standard 257 3 2 2 2 2 2 2 3 4 2" xfId="21613"/>
    <cellStyle name="Standard 257 3 2 2 2 2 2 2 3 4 2 2" xfId="48085"/>
    <cellStyle name="Standard 257 3 2 2 2 2 2 2 3 4 3" xfId="34849"/>
    <cellStyle name="Standard 257 3 2 2 2 2 2 2 3 5" xfId="14996"/>
    <cellStyle name="Standard 257 3 2 2 2 2 2 2 3 5 2" xfId="41468"/>
    <cellStyle name="Standard 257 3 2 2 2 2 2 2 3 6" xfId="28969"/>
    <cellStyle name="Standard 257 3 2 2 2 2 2 2 4" xfId="3233"/>
    <cellStyle name="Standard 257 3 2 2 2 2 2 2 4 2" xfId="12055"/>
    <cellStyle name="Standard 257 3 2 2 2 2 2 2 4 2 2" xfId="25291"/>
    <cellStyle name="Standard 257 3 2 2 2 2 2 2 4 2 2 2" xfId="51763"/>
    <cellStyle name="Standard 257 3 2 2 2 2 2 2 4 2 3" xfId="38527"/>
    <cellStyle name="Standard 257 3 2 2 2 2 2 2 4 3" xfId="18674"/>
    <cellStyle name="Standard 257 3 2 2 2 2 2 2 4 3 2" xfId="45146"/>
    <cellStyle name="Standard 257 3 2 2 2 2 2 2 4 4" xfId="29705"/>
    <cellStyle name="Standard 257 3 2 2 2 2 2 2 5" xfId="5438"/>
    <cellStyle name="Standard 257 3 2 2 2 2 2 2 5 2" xfId="9848"/>
    <cellStyle name="Standard 257 3 2 2 2 2 2 2 5 2 2" xfId="23084"/>
    <cellStyle name="Standard 257 3 2 2 2 2 2 2 5 2 2 2" xfId="49556"/>
    <cellStyle name="Standard 257 3 2 2 2 2 2 2 5 2 3" xfId="36320"/>
    <cellStyle name="Standard 257 3 2 2 2 2 2 2 5 3" xfId="16467"/>
    <cellStyle name="Standard 257 3 2 2 2 2 2 2 5 3 2" xfId="42939"/>
    <cellStyle name="Standard 257 3 2 2 2 2 2 2 5 4" xfId="31910"/>
    <cellStyle name="Standard 257 3 2 2 2 2 2 2 6" xfId="7643"/>
    <cellStyle name="Standard 257 3 2 2 2 2 2 2 6 2" xfId="20879"/>
    <cellStyle name="Standard 257 3 2 2 2 2 2 2 6 2 2" xfId="47351"/>
    <cellStyle name="Standard 257 3 2 2 2 2 2 2 6 3" xfId="34115"/>
    <cellStyle name="Standard 257 3 2 2 2 2 2 2 7" xfId="14262"/>
    <cellStyle name="Standard 257 3 2 2 2 2 2 2 7 2" xfId="40734"/>
    <cellStyle name="Standard 257 3 2 2 2 2 2 2 8" xfId="27498"/>
    <cellStyle name="Standard 257 3 2 2 2 2 2 3" xfId="1394"/>
    <cellStyle name="Standard 257 3 2 2 2 2 2 3 2" xfId="4337"/>
    <cellStyle name="Standard 257 3 2 2 2 2 2 3 2 2" xfId="13159"/>
    <cellStyle name="Standard 257 3 2 2 2 2 2 3 2 2 2" xfId="26395"/>
    <cellStyle name="Standard 257 3 2 2 2 2 2 3 2 2 2 2" xfId="52867"/>
    <cellStyle name="Standard 257 3 2 2 2 2 2 3 2 2 3" xfId="39631"/>
    <cellStyle name="Standard 257 3 2 2 2 2 2 3 2 3" xfId="19778"/>
    <cellStyle name="Standard 257 3 2 2 2 2 2 3 2 3 2" xfId="46250"/>
    <cellStyle name="Standard 257 3 2 2 2 2 2 3 2 4" xfId="30809"/>
    <cellStyle name="Standard 257 3 2 2 2 2 2 3 3" xfId="5808"/>
    <cellStyle name="Standard 257 3 2 2 2 2 2 3 3 2" xfId="10218"/>
    <cellStyle name="Standard 257 3 2 2 2 2 2 3 3 2 2" xfId="23454"/>
    <cellStyle name="Standard 257 3 2 2 2 2 2 3 3 2 2 2" xfId="49926"/>
    <cellStyle name="Standard 257 3 2 2 2 2 2 3 3 2 3" xfId="36690"/>
    <cellStyle name="Standard 257 3 2 2 2 2 2 3 3 3" xfId="16837"/>
    <cellStyle name="Standard 257 3 2 2 2 2 2 3 3 3 2" xfId="43309"/>
    <cellStyle name="Standard 257 3 2 2 2 2 2 3 3 4" xfId="32280"/>
    <cellStyle name="Standard 257 3 2 2 2 2 2 3 4" xfId="8747"/>
    <cellStyle name="Standard 257 3 2 2 2 2 2 3 4 2" xfId="21983"/>
    <cellStyle name="Standard 257 3 2 2 2 2 2 3 4 2 2" xfId="48455"/>
    <cellStyle name="Standard 257 3 2 2 2 2 2 3 4 3" xfId="35219"/>
    <cellStyle name="Standard 257 3 2 2 2 2 2 3 5" xfId="15366"/>
    <cellStyle name="Standard 257 3 2 2 2 2 2 3 5 2" xfId="41838"/>
    <cellStyle name="Standard 257 3 2 2 2 2 2 3 6" xfId="27868"/>
    <cellStyle name="Standard 257 3 2 2 2 2 2 4" xfId="2130"/>
    <cellStyle name="Standard 257 3 2 2 2 2 2 4 2" xfId="3601"/>
    <cellStyle name="Standard 257 3 2 2 2 2 2 4 2 2" xfId="12423"/>
    <cellStyle name="Standard 257 3 2 2 2 2 2 4 2 2 2" xfId="25659"/>
    <cellStyle name="Standard 257 3 2 2 2 2 2 4 2 2 2 2" xfId="52131"/>
    <cellStyle name="Standard 257 3 2 2 2 2 2 4 2 2 3" xfId="38895"/>
    <cellStyle name="Standard 257 3 2 2 2 2 2 4 2 3" xfId="19042"/>
    <cellStyle name="Standard 257 3 2 2 2 2 2 4 2 3 2" xfId="45514"/>
    <cellStyle name="Standard 257 3 2 2 2 2 2 4 2 4" xfId="30073"/>
    <cellStyle name="Standard 257 3 2 2 2 2 2 4 3" xfId="6543"/>
    <cellStyle name="Standard 257 3 2 2 2 2 2 4 3 2" xfId="10953"/>
    <cellStyle name="Standard 257 3 2 2 2 2 2 4 3 2 2" xfId="24189"/>
    <cellStyle name="Standard 257 3 2 2 2 2 2 4 3 2 2 2" xfId="50661"/>
    <cellStyle name="Standard 257 3 2 2 2 2 2 4 3 2 3" xfId="37425"/>
    <cellStyle name="Standard 257 3 2 2 2 2 2 4 3 3" xfId="17572"/>
    <cellStyle name="Standard 257 3 2 2 2 2 2 4 3 3 2" xfId="44044"/>
    <cellStyle name="Standard 257 3 2 2 2 2 2 4 3 4" xfId="33015"/>
    <cellStyle name="Standard 257 3 2 2 2 2 2 4 4" xfId="8011"/>
    <cellStyle name="Standard 257 3 2 2 2 2 2 4 4 2" xfId="21247"/>
    <cellStyle name="Standard 257 3 2 2 2 2 2 4 4 2 2" xfId="47719"/>
    <cellStyle name="Standard 257 3 2 2 2 2 2 4 4 3" xfId="34483"/>
    <cellStyle name="Standard 257 3 2 2 2 2 2 4 5" xfId="14630"/>
    <cellStyle name="Standard 257 3 2 2 2 2 2 4 5 2" xfId="41102"/>
    <cellStyle name="Standard 257 3 2 2 2 2 2 4 6" xfId="28603"/>
    <cellStyle name="Standard 257 3 2 2 2 2 2 5" xfId="2867"/>
    <cellStyle name="Standard 257 3 2 2 2 2 2 5 2" xfId="11689"/>
    <cellStyle name="Standard 257 3 2 2 2 2 2 5 2 2" xfId="24925"/>
    <cellStyle name="Standard 257 3 2 2 2 2 2 5 2 2 2" xfId="51397"/>
    <cellStyle name="Standard 257 3 2 2 2 2 2 5 2 3" xfId="38161"/>
    <cellStyle name="Standard 257 3 2 2 2 2 2 5 3" xfId="18308"/>
    <cellStyle name="Standard 257 3 2 2 2 2 2 5 3 2" xfId="44780"/>
    <cellStyle name="Standard 257 3 2 2 2 2 2 5 4" xfId="29339"/>
    <cellStyle name="Standard 257 3 2 2 2 2 2 6" xfId="5072"/>
    <cellStyle name="Standard 257 3 2 2 2 2 2 6 2" xfId="9482"/>
    <cellStyle name="Standard 257 3 2 2 2 2 2 6 2 2" xfId="22718"/>
    <cellStyle name="Standard 257 3 2 2 2 2 2 6 2 2 2" xfId="49190"/>
    <cellStyle name="Standard 257 3 2 2 2 2 2 6 2 3" xfId="35954"/>
    <cellStyle name="Standard 257 3 2 2 2 2 2 6 3" xfId="16101"/>
    <cellStyle name="Standard 257 3 2 2 2 2 2 6 3 2" xfId="42573"/>
    <cellStyle name="Standard 257 3 2 2 2 2 2 6 4" xfId="31544"/>
    <cellStyle name="Standard 257 3 2 2 2 2 2 7" xfId="7277"/>
    <cellStyle name="Standard 257 3 2 2 2 2 2 7 2" xfId="20513"/>
    <cellStyle name="Standard 257 3 2 2 2 2 2 7 2 2" xfId="46985"/>
    <cellStyle name="Standard 257 3 2 2 2 2 2 7 3" xfId="33749"/>
    <cellStyle name="Standard 257 3 2 2 2 2 2 8" xfId="13896"/>
    <cellStyle name="Standard 257 3 2 2 2 2 2 8 2" xfId="40368"/>
    <cellStyle name="Standard 257 3 2 2 2 2 2 9" xfId="27132"/>
    <cellStyle name="Standard 257 3 2 2 2 2 3" xfId="839"/>
    <cellStyle name="Standard 257 3 2 2 2 2 3 2" xfId="1589"/>
    <cellStyle name="Standard 257 3 2 2 2 2 3 2 2" xfId="4532"/>
    <cellStyle name="Standard 257 3 2 2 2 2 3 2 2 2" xfId="13354"/>
    <cellStyle name="Standard 257 3 2 2 2 2 3 2 2 2 2" xfId="26590"/>
    <cellStyle name="Standard 257 3 2 2 2 2 3 2 2 2 2 2" xfId="53062"/>
    <cellStyle name="Standard 257 3 2 2 2 2 3 2 2 2 3" xfId="39826"/>
    <cellStyle name="Standard 257 3 2 2 2 2 3 2 2 3" xfId="19973"/>
    <cellStyle name="Standard 257 3 2 2 2 2 3 2 2 3 2" xfId="46445"/>
    <cellStyle name="Standard 257 3 2 2 2 2 3 2 2 4" xfId="31004"/>
    <cellStyle name="Standard 257 3 2 2 2 2 3 2 3" xfId="6003"/>
    <cellStyle name="Standard 257 3 2 2 2 2 3 2 3 2" xfId="10413"/>
    <cellStyle name="Standard 257 3 2 2 2 2 3 2 3 2 2" xfId="23649"/>
    <cellStyle name="Standard 257 3 2 2 2 2 3 2 3 2 2 2" xfId="50121"/>
    <cellStyle name="Standard 257 3 2 2 2 2 3 2 3 2 3" xfId="36885"/>
    <cellStyle name="Standard 257 3 2 2 2 2 3 2 3 3" xfId="17032"/>
    <cellStyle name="Standard 257 3 2 2 2 2 3 2 3 3 2" xfId="43504"/>
    <cellStyle name="Standard 257 3 2 2 2 2 3 2 3 4" xfId="32475"/>
    <cellStyle name="Standard 257 3 2 2 2 2 3 2 4" xfId="8942"/>
    <cellStyle name="Standard 257 3 2 2 2 2 3 2 4 2" xfId="22178"/>
    <cellStyle name="Standard 257 3 2 2 2 2 3 2 4 2 2" xfId="48650"/>
    <cellStyle name="Standard 257 3 2 2 2 2 3 2 4 3" xfId="35414"/>
    <cellStyle name="Standard 257 3 2 2 2 2 3 2 5" xfId="15561"/>
    <cellStyle name="Standard 257 3 2 2 2 2 3 2 5 2" xfId="42033"/>
    <cellStyle name="Standard 257 3 2 2 2 2 3 2 6" xfId="28063"/>
    <cellStyle name="Standard 257 3 2 2 2 2 3 3" xfId="2325"/>
    <cellStyle name="Standard 257 3 2 2 2 2 3 3 2" xfId="3796"/>
    <cellStyle name="Standard 257 3 2 2 2 2 3 3 2 2" xfId="12618"/>
    <cellStyle name="Standard 257 3 2 2 2 2 3 3 2 2 2" xfId="25854"/>
    <cellStyle name="Standard 257 3 2 2 2 2 3 3 2 2 2 2" xfId="52326"/>
    <cellStyle name="Standard 257 3 2 2 2 2 3 3 2 2 3" xfId="39090"/>
    <cellStyle name="Standard 257 3 2 2 2 2 3 3 2 3" xfId="19237"/>
    <cellStyle name="Standard 257 3 2 2 2 2 3 3 2 3 2" xfId="45709"/>
    <cellStyle name="Standard 257 3 2 2 2 2 3 3 2 4" xfId="30268"/>
    <cellStyle name="Standard 257 3 2 2 2 2 3 3 3" xfId="6738"/>
    <cellStyle name="Standard 257 3 2 2 2 2 3 3 3 2" xfId="11148"/>
    <cellStyle name="Standard 257 3 2 2 2 2 3 3 3 2 2" xfId="24384"/>
    <cellStyle name="Standard 257 3 2 2 2 2 3 3 3 2 2 2" xfId="50856"/>
    <cellStyle name="Standard 257 3 2 2 2 2 3 3 3 2 3" xfId="37620"/>
    <cellStyle name="Standard 257 3 2 2 2 2 3 3 3 3" xfId="17767"/>
    <cellStyle name="Standard 257 3 2 2 2 2 3 3 3 3 2" xfId="44239"/>
    <cellStyle name="Standard 257 3 2 2 2 2 3 3 3 4" xfId="33210"/>
    <cellStyle name="Standard 257 3 2 2 2 2 3 3 4" xfId="8206"/>
    <cellStyle name="Standard 257 3 2 2 2 2 3 3 4 2" xfId="21442"/>
    <cellStyle name="Standard 257 3 2 2 2 2 3 3 4 2 2" xfId="47914"/>
    <cellStyle name="Standard 257 3 2 2 2 2 3 3 4 3" xfId="34678"/>
    <cellStyle name="Standard 257 3 2 2 2 2 3 3 5" xfId="14825"/>
    <cellStyle name="Standard 257 3 2 2 2 2 3 3 5 2" xfId="41297"/>
    <cellStyle name="Standard 257 3 2 2 2 2 3 3 6" xfId="28798"/>
    <cellStyle name="Standard 257 3 2 2 2 2 3 4" xfId="3062"/>
    <cellStyle name="Standard 257 3 2 2 2 2 3 4 2" xfId="11884"/>
    <cellStyle name="Standard 257 3 2 2 2 2 3 4 2 2" xfId="25120"/>
    <cellStyle name="Standard 257 3 2 2 2 2 3 4 2 2 2" xfId="51592"/>
    <cellStyle name="Standard 257 3 2 2 2 2 3 4 2 3" xfId="38356"/>
    <cellStyle name="Standard 257 3 2 2 2 2 3 4 3" xfId="18503"/>
    <cellStyle name="Standard 257 3 2 2 2 2 3 4 3 2" xfId="44975"/>
    <cellStyle name="Standard 257 3 2 2 2 2 3 4 4" xfId="29534"/>
    <cellStyle name="Standard 257 3 2 2 2 2 3 5" xfId="5267"/>
    <cellStyle name="Standard 257 3 2 2 2 2 3 5 2" xfId="9677"/>
    <cellStyle name="Standard 257 3 2 2 2 2 3 5 2 2" xfId="22913"/>
    <cellStyle name="Standard 257 3 2 2 2 2 3 5 2 2 2" xfId="49385"/>
    <cellStyle name="Standard 257 3 2 2 2 2 3 5 2 3" xfId="36149"/>
    <cellStyle name="Standard 257 3 2 2 2 2 3 5 3" xfId="16296"/>
    <cellStyle name="Standard 257 3 2 2 2 2 3 5 3 2" xfId="42768"/>
    <cellStyle name="Standard 257 3 2 2 2 2 3 5 4" xfId="31739"/>
    <cellStyle name="Standard 257 3 2 2 2 2 3 6" xfId="7472"/>
    <cellStyle name="Standard 257 3 2 2 2 2 3 6 2" xfId="20708"/>
    <cellStyle name="Standard 257 3 2 2 2 2 3 6 2 2" xfId="47180"/>
    <cellStyle name="Standard 257 3 2 2 2 2 3 6 3" xfId="33944"/>
    <cellStyle name="Standard 257 3 2 2 2 2 3 7" xfId="14091"/>
    <cellStyle name="Standard 257 3 2 2 2 2 3 7 2" xfId="40563"/>
    <cellStyle name="Standard 257 3 2 2 2 2 3 8" xfId="27327"/>
    <cellStyle name="Standard 257 3 2 2 2 2 4" xfId="1223"/>
    <cellStyle name="Standard 257 3 2 2 2 2 4 2" xfId="4166"/>
    <cellStyle name="Standard 257 3 2 2 2 2 4 2 2" xfId="12988"/>
    <cellStyle name="Standard 257 3 2 2 2 2 4 2 2 2" xfId="26224"/>
    <cellStyle name="Standard 257 3 2 2 2 2 4 2 2 2 2" xfId="52696"/>
    <cellStyle name="Standard 257 3 2 2 2 2 4 2 2 3" xfId="39460"/>
    <cellStyle name="Standard 257 3 2 2 2 2 4 2 3" xfId="19607"/>
    <cellStyle name="Standard 257 3 2 2 2 2 4 2 3 2" xfId="46079"/>
    <cellStyle name="Standard 257 3 2 2 2 2 4 2 4" xfId="30638"/>
    <cellStyle name="Standard 257 3 2 2 2 2 4 3" xfId="5637"/>
    <cellStyle name="Standard 257 3 2 2 2 2 4 3 2" xfId="10047"/>
    <cellStyle name="Standard 257 3 2 2 2 2 4 3 2 2" xfId="23283"/>
    <cellStyle name="Standard 257 3 2 2 2 2 4 3 2 2 2" xfId="49755"/>
    <cellStyle name="Standard 257 3 2 2 2 2 4 3 2 3" xfId="36519"/>
    <cellStyle name="Standard 257 3 2 2 2 2 4 3 3" xfId="16666"/>
    <cellStyle name="Standard 257 3 2 2 2 2 4 3 3 2" xfId="43138"/>
    <cellStyle name="Standard 257 3 2 2 2 2 4 3 4" xfId="32109"/>
    <cellStyle name="Standard 257 3 2 2 2 2 4 4" xfId="8576"/>
    <cellStyle name="Standard 257 3 2 2 2 2 4 4 2" xfId="21812"/>
    <cellStyle name="Standard 257 3 2 2 2 2 4 4 2 2" xfId="48284"/>
    <cellStyle name="Standard 257 3 2 2 2 2 4 4 3" xfId="35048"/>
    <cellStyle name="Standard 257 3 2 2 2 2 4 5" xfId="15195"/>
    <cellStyle name="Standard 257 3 2 2 2 2 4 5 2" xfId="41667"/>
    <cellStyle name="Standard 257 3 2 2 2 2 4 6" xfId="27697"/>
    <cellStyle name="Standard 257 3 2 2 2 2 5" xfId="1959"/>
    <cellStyle name="Standard 257 3 2 2 2 2 5 2" xfId="3430"/>
    <cellStyle name="Standard 257 3 2 2 2 2 5 2 2" xfId="12252"/>
    <cellStyle name="Standard 257 3 2 2 2 2 5 2 2 2" xfId="25488"/>
    <cellStyle name="Standard 257 3 2 2 2 2 5 2 2 2 2" xfId="51960"/>
    <cellStyle name="Standard 257 3 2 2 2 2 5 2 2 3" xfId="38724"/>
    <cellStyle name="Standard 257 3 2 2 2 2 5 2 3" xfId="18871"/>
    <cellStyle name="Standard 257 3 2 2 2 2 5 2 3 2" xfId="45343"/>
    <cellStyle name="Standard 257 3 2 2 2 2 5 2 4" xfId="29902"/>
    <cellStyle name="Standard 257 3 2 2 2 2 5 3" xfId="6372"/>
    <cellStyle name="Standard 257 3 2 2 2 2 5 3 2" xfId="10782"/>
    <cellStyle name="Standard 257 3 2 2 2 2 5 3 2 2" xfId="24018"/>
    <cellStyle name="Standard 257 3 2 2 2 2 5 3 2 2 2" xfId="50490"/>
    <cellStyle name="Standard 257 3 2 2 2 2 5 3 2 3" xfId="37254"/>
    <cellStyle name="Standard 257 3 2 2 2 2 5 3 3" xfId="17401"/>
    <cellStyle name="Standard 257 3 2 2 2 2 5 3 3 2" xfId="43873"/>
    <cellStyle name="Standard 257 3 2 2 2 2 5 3 4" xfId="32844"/>
    <cellStyle name="Standard 257 3 2 2 2 2 5 4" xfId="7840"/>
    <cellStyle name="Standard 257 3 2 2 2 2 5 4 2" xfId="21076"/>
    <cellStyle name="Standard 257 3 2 2 2 2 5 4 2 2" xfId="47548"/>
    <cellStyle name="Standard 257 3 2 2 2 2 5 4 3" xfId="34312"/>
    <cellStyle name="Standard 257 3 2 2 2 2 5 5" xfId="14459"/>
    <cellStyle name="Standard 257 3 2 2 2 2 5 5 2" xfId="40931"/>
    <cellStyle name="Standard 257 3 2 2 2 2 5 6" xfId="28432"/>
    <cellStyle name="Standard 257 3 2 2 2 2 6" xfId="2696"/>
    <cellStyle name="Standard 257 3 2 2 2 2 6 2" xfId="11518"/>
    <cellStyle name="Standard 257 3 2 2 2 2 6 2 2" xfId="24754"/>
    <cellStyle name="Standard 257 3 2 2 2 2 6 2 2 2" xfId="51226"/>
    <cellStyle name="Standard 257 3 2 2 2 2 6 2 3" xfId="37990"/>
    <cellStyle name="Standard 257 3 2 2 2 2 6 3" xfId="18137"/>
    <cellStyle name="Standard 257 3 2 2 2 2 6 3 2" xfId="44609"/>
    <cellStyle name="Standard 257 3 2 2 2 2 6 4" xfId="29168"/>
    <cellStyle name="Standard 257 3 2 2 2 2 7" xfId="4901"/>
    <cellStyle name="Standard 257 3 2 2 2 2 7 2" xfId="9311"/>
    <cellStyle name="Standard 257 3 2 2 2 2 7 2 2" xfId="22547"/>
    <cellStyle name="Standard 257 3 2 2 2 2 7 2 2 2" xfId="49019"/>
    <cellStyle name="Standard 257 3 2 2 2 2 7 2 3" xfId="35783"/>
    <cellStyle name="Standard 257 3 2 2 2 2 7 3" xfId="15930"/>
    <cellStyle name="Standard 257 3 2 2 2 2 7 3 2" xfId="42402"/>
    <cellStyle name="Standard 257 3 2 2 2 2 7 4" xfId="31373"/>
    <cellStyle name="Standard 257 3 2 2 2 2 8" xfId="7106"/>
    <cellStyle name="Standard 257 3 2 2 2 2 8 2" xfId="20342"/>
    <cellStyle name="Standard 257 3 2 2 2 2 8 2 2" xfId="46814"/>
    <cellStyle name="Standard 257 3 2 2 2 2 8 3" xfId="33578"/>
    <cellStyle name="Standard 257 3 2 2 2 2 9" xfId="13725"/>
    <cellStyle name="Standard 257 3 2 2 2 2 9 2" xfId="40197"/>
    <cellStyle name="Standard 257 3 2 2 2 3" xfId="541"/>
    <cellStyle name="Standard 257 3 2 2 2 3 2" xfId="930"/>
    <cellStyle name="Standard 257 3 2 2 2 3 2 2" xfId="1679"/>
    <cellStyle name="Standard 257 3 2 2 2 3 2 2 2" xfId="4622"/>
    <cellStyle name="Standard 257 3 2 2 2 3 2 2 2 2" xfId="13444"/>
    <cellStyle name="Standard 257 3 2 2 2 3 2 2 2 2 2" xfId="26680"/>
    <cellStyle name="Standard 257 3 2 2 2 3 2 2 2 2 2 2" xfId="53152"/>
    <cellStyle name="Standard 257 3 2 2 2 3 2 2 2 2 3" xfId="39916"/>
    <cellStyle name="Standard 257 3 2 2 2 3 2 2 2 3" xfId="20063"/>
    <cellStyle name="Standard 257 3 2 2 2 3 2 2 2 3 2" xfId="46535"/>
    <cellStyle name="Standard 257 3 2 2 2 3 2 2 2 4" xfId="31094"/>
    <cellStyle name="Standard 257 3 2 2 2 3 2 2 3" xfId="6093"/>
    <cellStyle name="Standard 257 3 2 2 2 3 2 2 3 2" xfId="10503"/>
    <cellStyle name="Standard 257 3 2 2 2 3 2 2 3 2 2" xfId="23739"/>
    <cellStyle name="Standard 257 3 2 2 2 3 2 2 3 2 2 2" xfId="50211"/>
    <cellStyle name="Standard 257 3 2 2 2 3 2 2 3 2 3" xfId="36975"/>
    <cellStyle name="Standard 257 3 2 2 2 3 2 2 3 3" xfId="17122"/>
    <cellStyle name="Standard 257 3 2 2 2 3 2 2 3 3 2" xfId="43594"/>
    <cellStyle name="Standard 257 3 2 2 2 3 2 2 3 4" xfId="32565"/>
    <cellStyle name="Standard 257 3 2 2 2 3 2 2 4" xfId="9032"/>
    <cellStyle name="Standard 257 3 2 2 2 3 2 2 4 2" xfId="22268"/>
    <cellStyle name="Standard 257 3 2 2 2 3 2 2 4 2 2" xfId="48740"/>
    <cellStyle name="Standard 257 3 2 2 2 3 2 2 4 3" xfId="35504"/>
    <cellStyle name="Standard 257 3 2 2 2 3 2 2 5" xfId="15651"/>
    <cellStyle name="Standard 257 3 2 2 2 3 2 2 5 2" xfId="42123"/>
    <cellStyle name="Standard 257 3 2 2 2 3 2 2 6" xfId="28153"/>
    <cellStyle name="Standard 257 3 2 2 2 3 2 3" xfId="2415"/>
    <cellStyle name="Standard 257 3 2 2 2 3 2 3 2" xfId="3886"/>
    <cellStyle name="Standard 257 3 2 2 2 3 2 3 2 2" xfId="12708"/>
    <cellStyle name="Standard 257 3 2 2 2 3 2 3 2 2 2" xfId="25944"/>
    <cellStyle name="Standard 257 3 2 2 2 3 2 3 2 2 2 2" xfId="52416"/>
    <cellStyle name="Standard 257 3 2 2 2 3 2 3 2 2 3" xfId="39180"/>
    <cellStyle name="Standard 257 3 2 2 2 3 2 3 2 3" xfId="19327"/>
    <cellStyle name="Standard 257 3 2 2 2 3 2 3 2 3 2" xfId="45799"/>
    <cellStyle name="Standard 257 3 2 2 2 3 2 3 2 4" xfId="30358"/>
    <cellStyle name="Standard 257 3 2 2 2 3 2 3 3" xfId="6828"/>
    <cellStyle name="Standard 257 3 2 2 2 3 2 3 3 2" xfId="11238"/>
    <cellStyle name="Standard 257 3 2 2 2 3 2 3 3 2 2" xfId="24474"/>
    <cellStyle name="Standard 257 3 2 2 2 3 2 3 3 2 2 2" xfId="50946"/>
    <cellStyle name="Standard 257 3 2 2 2 3 2 3 3 2 3" xfId="37710"/>
    <cellStyle name="Standard 257 3 2 2 2 3 2 3 3 3" xfId="17857"/>
    <cellStyle name="Standard 257 3 2 2 2 3 2 3 3 3 2" xfId="44329"/>
    <cellStyle name="Standard 257 3 2 2 2 3 2 3 3 4" xfId="33300"/>
    <cellStyle name="Standard 257 3 2 2 2 3 2 3 4" xfId="8296"/>
    <cellStyle name="Standard 257 3 2 2 2 3 2 3 4 2" xfId="21532"/>
    <cellStyle name="Standard 257 3 2 2 2 3 2 3 4 2 2" xfId="48004"/>
    <cellStyle name="Standard 257 3 2 2 2 3 2 3 4 3" xfId="34768"/>
    <cellStyle name="Standard 257 3 2 2 2 3 2 3 5" xfId="14915"/>
    <cellStyle name="Standard 257 3 2 2 2 3 2 3 5 2" xfId="41387"/>
    <cellStyle name="Standard 257 3 2 2 2 3 2 3 6" xfId="28888"/>
    <cellStyle name="Standard 257 3 2 2 2 3 2 4" xfId="3152"/>
    <cellStyle name="Standard 257 3 2 2 2 3 2 4 2" xfId="11974"/>
    <cellStyle name="Standard 257 3 2 2 2 3 2 4 2 2" xfId="25210"/>
    <cellStyle name="Standard 257 3 2 2 2 3 2 4 2 2 2" xfId="51682"/>
    <cellStyle name="Standard 257 3 2 2 2 3 2 4 2 3" xfId="38446"/>
    <cellStyle name="Standard 257 3 2 2 2 3 2 4 3" xfId="18593"/>
    <cellStyle name="Standard 257 3 2 2 2 3 2 4 3 2" xfId="45065"/>
    <cellStyle name="Standard 257 3 2 2 2 3 2 4 4" xfId="29624"/>
    <cellStyle name="Standard 257 3 2 2 2 3 2 5" xfId="5357"/>
    <cellStyle name="Standard 257 3 2 2 2 3 2 5 2" xfId="9767"/>
    <cellStyle name="Standard 257 3 2 2 2 3 2 5 2 2" xfId="23003"/>
    <cellStyle name="Standard 257 3 2 2 2 3 2 5 2 2 2" xfId="49475"/>
    <cellStyle name="Standard 257 3 2 2 2 3 2 5 2 3" xfId="36239"/>
    <cellStyle name="Standard 257 3 2 2 2 3 2 5 3" xfId="16386"/>
    <cellStyle name="Standard 257 3 2 2 2 3 2 5 3 2" xfId="42858"/>
    <cellStyle name="Standard 257 3 2 2 2 3 2 5 4" xfId="31829"/>
    <cellStyle name="Standard 257 3 2 2 2 3 2 6" xfId="7562"/>
    <cellStyle name="Standard 257 3 2 2 2 3 2 6 2" xfId="20798"/>
    <cellStyle name="Standard 257 3 2 2 2 3 2 6 2 2" xfId="47270"/>
    <cellStyle name="Standard 257 3 2 2 2 3 2 6 3" xfId="34034"/>
    <cellStyle name="Standard 257 3 2 2 2 3 2 7" xfId="14181"/>
    <cellStyle name="Standard 257 3 2 2 2 3 2 7 2" xfId="40653"/>
    <cellStyle name="Standard 257 3 2 2 2 3 2 8" xfId="27417"/>
    <cellStyle name="Standard 257 3 2 2 2 3 3" xfId="1313"/>
    <cellStyle name="Standard 257 3 2 2 2 3 3 2" xfId="4256"/>
    <cellStyle name="Standard 257 3 2 2 2 3 3 2 2" xfId="13078"/>
    <cellStyle name="Standard 257 3 2 2 2 3 3 2 2 2" xfId="26314"/>
    <cellStyle name="Standard 257 3 2 2 2 3 3 2 2 2 2" xfId="52786"/>
    <cellStyle name="Standard 257 3 2 2 2 3 3 2 2 3" xfId="39550"/>
    <cellStyle name="Standard 257 3 2 2 2 3 3 2 3" xfId="19697"/>
    <cellStyle name="Standard 257 3 2 2 2 3 3 2 3 2" xfId="46169"/>
    <cellStyle name="Standard 257 3 2 2 2 3 3 2 4" xfId="30728"/>
    <cellStyle name="Standard 257 3 2 2 2 3 3 3" xfId="5727"/>
    <cellStyle name="Standard 257 3 2 2 2 3 3 3 2" xfId="10137"/>
    <cellStyle name="Standard 257 3 2 2 2 3 3 3 2 2" xfId="23373"/>
    <cellStyle name="Standard 257 3 2 2 2 3 3 3 2 2 2" xfId="49845"/>
    <cellStyle name="Standard 257 3 2 2 2 3 3 3 2 3" xfId="36609"/>
    <cellStyle name="Standard 257 3 2 2 2 3 3 3 3" xfId="16756"/>
    <cellStyle name="Standard 257 3 2 2 2 3 3 3 3 2" xfId="43228"/>
    <cellStyle name="Standard 257 3 2 2 2 3 3 3 4" xfId="32199"/>
    <cellStyle name="Standard 257 3 2 2 2 3 3 4" xfId="8666"/>
    <cellStyle name="Standard 257 3 2 2 2 3 3 4 2" xfId="21902"/>
    <cellStyle name="Standard 257 3 2 2 2 3 3 4 2 2" xfId="48374"/>
    <cellStyle name="Standard 257 3 2 2 2 3 3 4 3" xfId="35138"/>
    <cellStyle name="Standard 257 3 2 2 2 3 3 5" xfId="15285"/>
    <cellStyle name="Standard 257 3 2 2 2 3 3 5 2" xfId="41757"/>
    <cellStyle name="Standard 257 3 2 2 2 3 3 6" xfId="27787"/>
    <cellStyle name="Standard 257 3 2 2 2 3 4" xfId="2049"/>
    <cellStyle name="Standard 257 3 2 2 2 3 4 2" xfId="3520"/>
    <cellStyle name="Standard 257 3 2 2 2 3 4 2 2" xfId="12342"/>
    <cellStyle name="Standard 257 3 2 2 2 3 4 2 2 2" xfId="25578"/>
    <cellStyle name="Standard 257 3 2 2 2 3 4 2 2 2 2" xfId="52050"/>
    <cellStyle name="Standard 257 3 2 2 2 3 4 2 2 3" xfId="38814"/>
    <cellStyle name="Standard 257 3 2 2 2 3 4 2 3" xfId="18961"/>
    <cellStyle name="Standard 257 3 2 2 2 3 4 2 3 2" xfId="45433"/>
    <cellStyle name="Standard 257 3 2 2 2 3 4 2 4" xfId="29992"/>
    <cellStyle name="Standard 257 3 2 2 2 3 4 3" xfId="6462"/>
    <cellStyle name="Standard 257 3 2 2 2 3 4 3 2" xfId="10872"/>
    <cellStyle name="Standard 257 3 2 2 2 3 4 3 2 2" xfId="24108"/>
    <cellStyle name="Standard 257 3 2 2 2 3 4 3 2 2 2" xfId="50580"/>
    <cellStyle name="Standard 257 3 2 2 2 3 4 3 2 3" xfId="37344"/>
    <cellStyle name="Standard 257 3 2 2 2 3 4 3 3" xfId="17491"/>
    <cellStyle name="Standard 257 3 2 2 2 3 4 3 3 2" xfId="43963"/>
    <cellStyle name="Standard 257 3 2 2 2 3 4 3 4" xfId="32934"/>
    <cellStyle name="Standard 257 3 2 2 2 3 4 4" xfId="7930"/>
    <cellStyle name="Standard 257 3 2 2 2 3 4 4 2" xfId="21166"/>
    <cellStyle name="Standard 257 3 2 2 2 3 4 4 2 2" xfId="47638"/>
    <cellStyle name="Standard 257 3 2 2 2 3 4 4 3" xfId="34402"/>
    <cellStyle name="Standard 257 3 2 2 2 3 4 5" xfId="14549"/>
    <cellStyle name="Standard 257 3 2 2 2 3 4 5 2" xfId="41021"/>
    <cellStyle name="Standard 257 3 2 2 2 3 4 6" xfId="28522"/>
    <cellStyle name="Standard 257 3 2 2 2 3 5" xfId="2786"/>
    <cellStyle name="Standard 257 3 2 2 2 3 5 2" xfId="11608"/>
    <cellStyle name="Standard 257 3 2 2 2 3 5 2 2" xfId="24844"/>
    <cellStyle name="Standard 257 3 2 2 2 3 5 2 2 2" xfId="51316"/>
    <cellStyle name="Standard 257 3 2 2 2 3 5 2 3" xfId="38080"/>
    <cellStyle name="Standard 257 3 2 2 2 3 5 3" xfId="18227"/>
    <cellStyle name="Standard 257 3 2 2 2 3 5 3 2" xfId="44699"/>
    <cellStyle name="Standard 257 3 2 2 2 3 5 4" xfId="29258"/>
    <cellStyle name="Standard 257 3 2 2 2 3 6" xfId="4991"/>
    <cellStyle name="Standard 257 3 2 2 2 3 6 2" xfId="9401"/>
    <cellStyle name="Standard 257 3 2 2 2 3 6 2 2" xfId="22637"/>
    <cellStyle name="Standard 257 3 2 2 2 3 6 2 2 2" xfId="49109"/>
    <cellStyle name="Standard 257 3 2 2 2 3 6 2 3" xfId="35873"/>
    <cellStyle name="Standard 257 3 2 2 2 3 6 3" xfId="16020"/>
    <cellStyle name="Standard 257 3 2 2 2 3 6 3 2" xfId="42492"/>
    <cellStyle name="Standard 257 3 2 2 2 3 6 4" xfId="31463"/>
    <cellStyle name="Standard 257 3 2 2 2 3 7" xfId="7196"/>
    <cellStyle name="Standard 257 3 2 2 2 3 7 2" xfId="20432"/>
    <cellStyle name="Standard 257 3 2 2 2 3 7 2 2" xfId="46904"/>
    <cellStyle name="Standard 257 3 2 2 2 3 7 3" xfId="33668"/>
    <cellStyle name="Standard 257 3 2 2 2 3 8" xfId="13815"/>
    <cellStyle name="Standard 257 3 2 2 2 3 8 2" xfId="40287"/>
    <cellStyle name="Standard 257 3 2 2 2 3 9" xfId="27051"/>
    <cellStyle name="Standard 257 3 2 2 2 4" xfId="758"/>
    <cellStyle name="Standard 257 3 2 2 2 4 2" xfId="1508"/>
    <cellStyle name="Standard 257 3 2 2 2 4 2 2" xfId="4451"/>
    <cellStyle name="Standard 257 3 2 2 2 4 2 2 2" xfId="13273"/>
    <cellStyle name="Standard 257 3 2 2 2 4 2 2 2 2" xfId="26509"/>
    <cellStyle name="Standard 257 3 2 2 2 4 2 2 2 2 2" xfId="52981"/>
    <cellStyle name="Standard 257 3 2 2 2 4 2 2 2 3" xfId="39745"/>
    <cellStyle name="Standard 257 3 2 2 2 4 2 2 3" xfId="19892"/>
    <cellStyle name="Standard 257 3 2 2 2 4 2 2 3 2" xfId="46364"/>
    <cellStyle name="Standard 257 3 2 2 2 4 2 2 4" xfId="30923"/>
    <cellStyle name="Standard 257 3 2 2 2 4 2 3" xfId="5922"/>
    <cellStyle name="Standard 257 3 2 2 2 4 2 3 2" xfId="10332"/>
    <cellStyle name="Standard 257 3 2 2 2 4 2 3 2 2" xfId="23568"/>
    <cellStyle name="Standard 257 3 2 2 2 4 2 3 2 2 2" xfId="50040"/>
    <cellStyle name="Standard 257 3 2 2 2 4 2 3 2 3" xfId="36804"/>
    <cellStyle name="Standard 257 3 2 2 2 4 2 3 3" xfId="16951"/>
    <cellStyle name="Standard 257 3 2 2 2 4 2 3 3 2" xfId="43423"/>
    <cellStyle name="Standard 257 3 2 2 2 4 2 3 4" xfId="32394"/>
    <cellStyle name="Standard 257 3 2 2 2 4 2 4" xfId="8861"/>
    <cellStyle name="Standard 257 3 2 2 2 4 2 4 2" xfId="22097"/>
    <cellStyle name="Standard 257 3 2 2 2 4 2 4 2 2" xfId="48569"/>
    <cellStyle name="Standard 257 3 2 2 2 4 2 4 3" xfId="35333"/>
    <cellStyle name="Standard 257 3 2 2 2 4 2 5" xfId="15480"/>
    <cellStyle name="Standard 257 3 2 2 2 4 2 5 2" xfId="41952"/>
    <cellStyle name="Standard 257 3 2 2 2 4 2 6" xfId="27982"/>
    <cellStyle name="Standard 257 3 2 2 2 4 3" xfId="2244"/>
    <cellStyle name="Standard 257 3 2 2 2 4 3 2" xfId="3715"/>
    <cellStyle name="Standard 257 3 2 2 2 4 3 2 2" xfId="12537"/>
    <cellStyle name="Standard 257 3 2 2 2 4 3 2 2 2" xfId="25773"/>
    <cellStyle name="Standard 257 3 2 2 2 4 3 2 2 2 2" xfId="52245"/>
    <cellStyle name="Standard 257 3 2 2 2 4 3 2 2 3" xfId="39009"/>
    <cellStyle name="Standard 257 3 2 2 2 4 3 2 3" xfId="19156"/>
    <cellStyle name="Standard 257 3 2 2 2 4 3 2 3 2" xfId="45628"/>
    <cellStyle name="Standard 257 3 2 2 2 4 3 2 4" xfId="30187"/>
    <cellStyle name="Standard 257 3 2 2 2 4 3 3" xfId="6657"/>
    <cellStyle name="Standard 257 3 2 2 2 4 3 3 2" xfId="11067"/>
    <cellStyle name="Standard 257 3 2 2 2 4 3 3 2 2" xfId="24303"/>
    <cellStyle name="Standard 257 3 2 2 2 4 3 3 2 2 2" xfId="50775"/>
    <cellStyle name="Standard 257 3 2 2 2 4 3 3 2 3" xfId="37539"/>
    <cellStyle name="Standard 257 3 2 2 2 4 3 3 3" xfId="17686"/>
    <cellStyle name="Standard 257 3 2 2 2 4 3 3 3 2" xfId="44158"/>
    <cellStyle name="Standard 257 3 2 2 2 4 3 3 4" xfId="33129"/>
    <cellStyle name="Standard 257 3 2 2 2 4 3 4" xfId="8125"/>
    <cellStyle name="Standard 257 3 2 2 2 4 3 4 2" xfId="21361"/>
    <cellStyle name="Standard 257 3 2 2 2 4 3 4 2 2" xfId="47833"/>
    <cellStyle name="Standard 257 3 2 2 2 4 3 4 3" xfId="34597"/>
    <cellStyle name="Standard 257 3 2 2 2 4 3 5" xfId="14744"/>
    <cellStyle name="Standard 257 3 2 2 2 4 3 5 2" xfId="41216"/>
    <cellStyle name="Standard 257 3 2 2 2 4 3 6" xfId="28717"/>
    <cellStyle name="Standard 257 3 2 2 2 4 4" xfId="2981"/>
    <cellStyle name="Standard 257 3 2 2 2 4 4 2" xfId="11803"/>
    <cellStyle name="Standard 257 3 2 2 2 4 4 2 2" xfId="25039"/>
    <cellStyle name="Standard 257 3 2 2 2 4 4 2 2 2" xfId="51511"/>
    <cellStyle name="Standard 257 3 2 2 2 4 4 2 3" xfId="38275"/>
    <cellStyle name="Standard 257 3 2 2 2 4 4 3" xfId="18422"/>
    <cellStyle name="Standard 257 3 2 2 2 4 4 3 2" xfId="44894"/>
    <cellStyle name="Standard 257 3 2 2 2 4 4 4" xfId="29453"/>
    <cellStyle name="Standard 257 3 2 2 2 4 5" xfId="5186"/>
    <cellStyle name="Standard 257 3 2 2 2 4 5 2" xfId="9596"/>
    <cellStyle name="Standard 257 3 2 2 2 4 5 2 2" xfId="22832"/>
    <cellStyle name="Standard 257 3 2 2 2 4 5 2 2 2" xfId="49304"/>
    <cellStyle name="Standard 257 3 2 2 2 4 5 2 3" xfId="36068"/>
    <cellStyle name="Standard 257 3 2 2 2 4 5 3" xfId="16215"/>
    <cellStyle name="Standard 257 3 2 2 2 4 5 3 2" xfId="42687"/>
    <cellStyle name="Standard 257 3 2 2 2 4 5 4" xfId="31658"/>
    <cellStyle name="Standard 257 3 2 2 2 4 6" xfId="7391"/>
    <cellStyle name="Standard 257 3 2 2 2 4 6 2" xfId="20627"/>
    <cellStyle name="Standard 257 3 2 2 2 4 6 2 2" xfId="47099"/>
    <cellStyle name="Standard 257 3 2 2 2 4 6 3" xfId="33863"/>
    <cellStyle name="Standard 257 3 2 2 2 4 7" xfId="14010"/>
    <cellStyle name="Standard 257 3 2 2 2 4 7 2" xfId="40482"/>
    <cellStyle name="Standard 257 3 2 2 2 4 8" xfId="27246"/>
    <cellStyle name="Standard 257 3 2 2 2 5" xfId="1142"/>
    <cellStyle name="Standard 257 3 2 2 2 5 2" xfId="4085"/>
    <cellStyle name="Standard 257 3 2 2 2 5 2 2" xfId="12907"/>
    <cellStyle name="Standard 257 3 2 2 2 5 2 2 2" xfId="26143"/>
    <cellStyle name="Standard 257 3 2 2 2 5 2 2 2 2" xfId="52615"/>
    <cellStyle name="Standard 257 3 2 2 2 5 2 2 3" xfId="39379"/>
    <cellStyle name="Standard 257 3 2 2 2 5 2 3" xfId="19526"/>
    <cellStyle name="Standard 257 3 2 2 2 5 2 3 2" xfId="45998"/>
    <cellStyle name="Standard 257 3 2 2 2 5 2 4" xfId="30557"/>
    <cellStyle name="Standard 257 3 2 2 2 5 3" xfId="5556"/>
    <cellStyle name="Standard 257 3 2 2 2 5 3 2" xfId="9966"/>
    <cellStyle name="Standard 257 3 2 2 2 5 3 2 2" xfId="23202"/>
    <cellStyle name="Standard 257 3 2 2 2 5 3 2 2 2" xfId="49674"/>
    <cellStyle name="Standard 257 3 2 2 2 5 3 2 3" xfId="36438"/>
    <cellStyle name="Standard 257 3 2 2 2 5 3 3" xfId="16585"/>
    <cellStyle name="Standard 257 3 2 2 2 5 3 3 2" xfId="43057"/>
    <cellStyle name="Standard 257 3 2 2 2 5 3 4" xfId="32028"/>
    <cellStyle name="Standard 257 3 2 2 2 5 4" xfId="8495"/>
    <cellStyle name="Standard 257 3 2 2 2 5 4 2" xfId="21731"/>
    <cellStyle name="Standard 257 3 2 2 2 5 4 2 2" xfId="48203"/>
    <cellStyle name="Standard 257 3 2 2 2 5 4 3" xfId="34967"/>
    <cellStyle name="Standard 257 3 2 2 2 5 5" xfId="15114"/>
    <cellStyle name="Standard 257 3 2 2 2 5 5 2" xfId="41586"/>
    <cellStyle name="Standard 257 3 2 2 2 5 6" xfId="27616"/>
    <cellStyle name="Standard 257 3 2 2 2 6" xfId="1878"/>
    <cellStyle name="Standard 257 3 2 2 2 6 2" xfId="3349"/>
    <cellStyle name="Standard 257 3 2 2 2 6 2 2" xfId="12171"/>
    <cellStyle name="Standard 257 3 2 2 2 6 2 2 2" xfId="25407"/>
    <cellStyle name="Standard 257 3 2 2 2 6 2 2 2 2" xfId="51879"/>
    <cellStyle name="Standard 257 3 2 2 2 6 2 2 3" xfId="38643"/>
    <cellStyle name="Standard 257 3 2 2 2 6 2 3" xfId="18790"/>
    <cellStyle name="Standard 257 3 2 2 2 6 2 3 2" xfId="45262"/>
    <cellStyle name="Standard 257 3 2 2 2 6 2 4" xfId="29821"/>
    <cellStyle name="Standard 257 3 2 2 2 6 3" xfId="6291"/>
    <cellStyle name="Standard 257 3 2 2 2 6 3 2" xfId="10701"/>
    <cellStyle name="Standard 257 3 2 2 2 6 3 2 2" xfId="23937"/>
    <cellStyle name="Standard 257 3 2 2 2 6 3 2 2 2" xfId="50409"/>
    <cellStyle name="Standard 257 3 2 2 2 6 3 2 3" xfId="37173"/>
    <cellStyle name="Standard 257 3 2 2 2 6 3 3" xfId="17320"/>
    <cellStyle name="Standard 257 3 2 2 2 6 3 3 2" xfId="43792"/>
    <cellStyle name="Standard 257 3 2 2 2 6 3 4" xfId="32763"/>
    <cellStyle name="Standard 257 3 2 2 2 6 4" xfId="7759"/>
    <cellStyle name="Standard 257 3 2 2 2 6 4 2" xfId="20995"/>
    <cellStyle name="Standard 257 3 2 2 2 6 4 2 2" xfId="47467"/>
    <cellStyle name="Standard 257 3 2 2 2 6 4 3" xfId="34231"/>
    <cellStyle name="Standard 257 3 2 2 2 6 5" xfId="14378"/>
    <cellStyle name="Standard 257 3 2 2 2 6 5 2" xfId="40850"/>
    <cellStyle name="Standard 257 3 2 2 2 6 6" xfId="28351"/>
    <cellStyle name="Standard 257 3 2 2 2 7" xfId="2615"/>
    <cellStyle name="Standard 257 3 2 2 2 7 2" xfId="11437"/>
    <cellStyle name="Standard 257 3 2 2 2 7 2 2" xfId="24673"/>
    <cellStyle name="Standard 257 3 2 2 2 7 2 2 2" xfId="51145"/>
    <cellStyle name="Standard 257 3 2 2 2 7 2 3" xfId="37909"/>
    <cellStyle name="Standard 257 3 2 2 2 7 3" xfId="18056"/>
    <cellStyle name="Standard 257 3 2 2 2 7 3 2" xfId="44528"/>
    <cellStyle name="Standard 257 3 2 2 2 7 4" xfId="29087"/>
    <cellStyle name="Standard 257 3 2 2 2 8" xfId="4820"/>
    <cellStyle name="Standard 257 3 2 2 2 8 2" xfId="9230"/>
    <cellStyle name="Standard 257 3 2 2 2 8 2 2" xfId="22466"/>
    <cellStyle name="Standard 257 3 2 2 2 8 2 2 2" xfId="48938"/>
    <cellStyle name="Standard 257 3 2 2 2 8 2 3" xfId="35702"/>
    <cellStyle name="Standard 257 3 2 2 2 8 3" xfId="15849"/>
    <cellStyle name="Standard 257 3 2 2 2 8 3 2" xfId="42321"/>
    <cellStyle name="Standard 257 3 2 2 2 8 4" xfId="31292"/>
    <cellStyle name="Standard 257 3 2 2 2 9" xfId="7025"/>
    <cellStyle name="Standard 257 3 2 2 2 9 2" xfId="20261"/>
    <cellStyle name="Standard 257 3 2 2 2 9 2 2" xfId="46733"/>
    <cellStyle name="Standard 257 3 2 2 2 9 3" xfId="33497"/>
    <cellStyle name="Standard 257 3 2 2 3" xfId="406"/>
    <cellStyle name="Standard 257 3 2 2 3 10" xfId="26921"/>
    <cellStyle name="Standard 257 3 2 2 3 2" xfId="582"/>
    <cellStyle name="Standard 257 3 2 2 3 2 2" xfId="971"/>
    <cellStyle name="Standard 257 3 2 2 3 2 2 2" xfId="1720"/>
    <cellStyle name="Standard 257 3 2 2 3 2 2 2 2" xfId="4663"/>
    <cellStyle name="Standard 257 3 2 2 3 2 2 2 2 2" xfId="13485"/>
    <cellStyle name="Standard 257 3 2 2 3 2 2 2 2 2 2" xfId="26721"/>
    <cellStyle name="Standard 257 3 2 2 3 2 2 2 2 2 2 2" xfId="53193"/>
    <cellStyle name="Standard 257 3 2 2 3 2 2 2 2 2 3" xfId="39957"/>
    <cellStyle name="Standard 257 3 2 2 3 2 2 2 2 3" xfId="20104"/>
    <cellStyle name="Standard 257 3 2 2 3 2 2 2 2 3 2" xfId="46576"/>
    <cellStyle name="Standard 257 3 2 2 3 2 2 2 2 4" xfId="31135"/>
    <cellStyle name="Standard 257 3 2 2 3 2 2 2 3" xfId="6134"/>
    <cellStyle name="Standard 257 3 2 2 3 2 2 2 3 2" xfId="10544"/>
    <cellStyle name="Standard 257 3 2 2 3 2 2 2 3 2 2" xfId="23780"/>
    <cellStyle name="Standard 257 3 2 2 3 2 2 2 3 2 2 2" xfId="50252"/>
    <cellStyle name="Standard 257 3 2 2 3 2 2 2 3 2 3" xfId="37016"/>
    <cellStyle name="Standard 257 3 2 2 3 2 2 2 3 3" xfId="17163"/>
    <cellStyle name="Standard 257 3 2 2 3 2 2 2 3 3 2" xfId="43635"/>
    <cellStyle name="Standard 257 3 2 2 3 2 2 2 3 4" xfId="32606"/>
    <cellStyle name="Standard 257 3 2 2 3 2 2 2 4" xfId="9073"/>
    <cellStyle name="Standard 257 3 2 2 3 2 2 2 4 2" xfId="22309"/>
    <cellStyle name="Standard 257 3 2 2 3 2 2 2 4 2 2" xfId="48781"/>
    <cellStyle name="Standard 257 3 2 2 3 2 2 2 4 3" xfId="35545"/>
    <cellStyle name="Standard 257 3 2 2 3 2 2 2 5" xfId="15692"/>
    <cellStyle name="Standard 257 3 2 2 3 2 2 2 5 2" xfId="42164"/>
    <cellStyle name="Standard 257 3 2 2 3 2 2 2 6" xfId="28194"/>
    <cellStyle name="Standard 257 3 2 2 3 2 2 3" xfId="2456"/>
    <cellStyle name="Standard 257 3 2 2 3 2 2 3 2" xfId="3927"/>
    <cellStyle name="Standard 257 3 2 2 3 2 2 3 2 2" xfId="12749"/>
    <cellStyle name="Standard 257 3 2 2 3 2 2 3 2 2 2" xfId="25985"/>
    <cellStyle name="Standard 257 3 2 2 3 2 2 3 2 2 2 2" xfId="52457"/>
    <cellStyle name="Standard 257 3 2 2 3 2 2 3 2 2 3" xfId="39221"/>
    <cellStyle name="Standard 257 3 2 2 3 2 2 3 2 3" xfId="19368"/>
    <cellStyle name="Standard 257 3 2 2 3 2 2 3 2 3 2" xfId="45840"/>
    <cellStyle name="Standard 257 3 2 2 3 2 2 3 2 4" xfId="30399"/>
    <cellStyle name="Standard 257 3 2 2 3 2 2 3 3" xfId="6869"/>
    <cellStyle name="Standard 257 3 2 2 3 2 2 3 3 2" xfId="11279"/>
    <cellStyle name="Standard 257 3 2 2 3 2 2 3 3 2 2" xfId="24515"/>
    <cellStyle name="Standard 257 3 2 2 3 2 2 3 3 2 2 2" xfId="50987"/>
    <cellStyle name="Standard 257 3 2 2 3 2 2 3 3 2 3" xfId="37751"/>
    <cellStyle name="Standard 257 3 2 2 3 2 2 3 3 3" xfId="17898"/>
    <cellStyle name="Standard 257 3 2 2 3 2 2 3 3 3 2" xfId="44370"/>
    <cellStyle name="Standard 257 3 2 2 3 2 2 3 3 4" xfId="33341"/>
    <cellStyle name="Standard 257 3 2 2 3 2 2 3 4" xfId="8337"/>
    <cellStyle name="Standard 257 3 2 2 3 2 2 3 4 2" xfId="21573"/>
    <cellStyle name="Standard 257 3 2 2 3 2 2 3 4 2 2" xfId="48045"/>
    <cellStyle name="Standard 257 3 2 2 3 2 2 3 4 3" xfId="34809"/>
    <cellStyle name="Standard 257 3 2 2 3 2 2 3 5" xfId="14956"/>
    <cellStyle name="Standard 257 3 2 2 3 2 2 3 5 2" xfId="41428"/>
    <cellStyle name="Standard 257 3 2 2 3 2 2 3 6" xfId="28929"/>
    <cellStyle name="Standard 257 3 2 2 3 2 2 4" xfId="3193"/>
    <cellStyle name="Standard 257 3 2 2 3 2 2 4 2" xfId="12015"/>
    <cellStyle name="Standard 257 3 2 2 3 2 2 4 2 2" xfId="25251"/>
    <cellStyle name="Standard 257 3 2 2 3 2 2 4 2 2 2" xfId="51723"/>
    <cellStyle name="Standard 257 3 2 2 3 2 2 4 2 3" xfId="38487"/>
    <cellStyle name="Standard 257 3 2 2 3 2 2 4 3" xfId="18634"/>
    <cellStyle name="Standard 257 3 2 2 3 2 2 4 3 2" xfId="45106"/>
    <cellStyle name="Standard 257 3 2 2 3 2 2 4 4" xfId="29665"/>
    <cellStyle name="Standard 257 3 2 2 3 2 2 5" xfId="5398"/>
    <cellStyle name="Standard 257 3 2 2 3 2 2 5 2" xfId="9808"/>
    <cellStyle name="Standard 257 3 2 2 3 2 2 5 2 2" xfId="23044"/>
    <cellStyle name="Standard 257 3 2 2 3 2 2 5 2 2 2" xfId="49516"/>
    <cellStyle name="Standard 257 3 2 2 3 2 2 5 2 3" xfId="36280"/>
    <cellStyle name="Standard 257 3 2 2 3 2 2 5 3" xfId="16427"/>
    <cellStyle name="Standard 257 3 2 2 3 2 2 5 3 2" xfId="42899"/>
    <cellStyle name="Standard 257 3 2 2 3 2 2 5 4" xfId="31870"/>
    <cellStyle name="Standard 257 3 2 2 3 2 2 6" xfId="7603"/>
    <cellStyle name="Standard 257 3 2 2 3 2 2 6 2" xfId="20839"/>
    <cellStyle name="Standard 257 3 2 2 3 2 2 6 2 2" xfId="47311"/>
    <cellStyle name="Standard 257 3 2 2 3 2 2 6 3" xfId="34075"/>
    <cellStyle name="Standard 257 3 2 2 3 2 2 7" xfId="14222"/>
    <cellStyle name="Standard 257 3 2 2 3 2 2 7 2" xfId="40694"/>
    <cellStyle name="Standard 257 3 2 2 3 2 2 8" xfId="27458"/>
    <cellStyle name="Standard 257 3 2 2 3 2 3" xfId="1354"/>
    <cellStyle name="Standard 257 3 2 2 3 2 3 2" xfId="4297"/>
    <cellStyle name="Standard 257 3 2 2 3 2 3 2 2" xfId="13119"/>
    <cellStyle name="Standard 257 3 2 2 3 2 3 2 2 2" xfId="26355"/>
    <cellStyle name="Standard 257 3 2 2 3 2 3 2 2 2 2" xfId="52827"/>
    <cellStyle name="Standard 257 3 2 2 3 2 3 2 2 3" xfId="39591"/>
    <cellStyle name="Standard 257 3 2 2 3 2 3 2 3" xfId="19738"/>
    <cellStyle name="Standard 257 3 2 2 3 2 3 2 3 2" xfId="46210"/>
    <cellStyle name="Standard 257 3 2 2 3 2 3 2 4" xfId="30769"/>
    <cellStyle name="Standard 257 3 2 2 3 2 3 3" xfId="5768"/>
    <cellStyle name="Standard 257 3 2 2 3 2 3 3 2" xfId="10178"/>
    <cellStyle name="Standard 257 3 2 2 3 2 3 3 2 2" xfId="23414"/>
    <cellStyle name="Standard 257 3 2 2 3 2 3 3 2 2 2" xfId="49886"/>
    <cellStyle name="Standard 257 3 2 2 3 2 3 3 2 3" xfId="36650"/>
    <cellStyle name="Standard 257 3 2 2 3 2 3 3 3" xfId="16797"/>
    <cellStyle name="Standard 257 3 2 2 3 2 3 3 3 2" xfId="43269"/>
    <cellStyle name="Standard 257 3 2 2 3 2 3 3 4" xfId="32240"/>
    <cellStyle name="Standard 257 3 2 2 3 2 3 4" xfId="8707"/>
    <cellStyle name="Standard 257 3 2 2 3 2 3 4 2" xfId="21943"/>
    <cellStyle name="Standard 257 3 2 2 3 2 3 4 2 2" xfId="48415"/>
    <cellStyle name="Standard 257 3 2 2 3 2 3 4 3" xfId="35179"/>
    <cellStyle name="Standard 257 3 2 2 3 2 3 5" xfId="15326"/>
    <cellStyle name="Standard 257 3 2 2 3 2 3 5 2" xfId="41798"/>
    <cellStyle name="Standard 257 3 2 2 3 2 3 6" xfId="27828"/>
    <cellStyle name="Standard 257 3 2 2 3 2 4" xfId="2090"/>
    <cellStyle name="Standard 257 3 2 2 3 2 4 2" xfId="3561"/>
    <cellStyle name="Standard 257 3 2 2 3 2 4 2 2" xfId="12383"/>
    <cellStyle name="Standard 257 3 2 2 3 2 4 2 2 2" xfId="25619"/>
    <cellStyle name="Standard 257 3 2 2 3 2 4 2 2 2 2" xfId="52091"/>
    <cellStyle name="Standard 257 3 2 2 3 2 4 2 2 3" xfId="38855"/>
    <cellStyle name="Standard 257 3 2 2 3 2 4 2 3" xfId="19002"/>
    <cellStyle name="Standard 257 3 2 2 3 2 4 2 3 2" xfId="45474"/>
    <cellStyle name="Standard 257 3 2 2 3 2 4 2 4" xfId="30033"/>
    <cellStyle name="Standard 257 3 2 2 3 2 4 3" xfId="6503"/>
    <cellStyle name="Standard 257 3 2 2 3 2 4 3 2" xfId="10913"/>
    <cellStyle name="Standard 257 3 2 2 3 2 4 3 2 2" xfId="24149"/>
    <cellStyle name="Standard 257 3 2 2 3 2 4 3 2 2 2" xfId="50621"/>
    <cellStyle name="Standard 257 3 2 2 3 2 4 3 2 3" xfId="37385"/>
    <cellStyle name="Standard 257 3 2 2 3 2 4 3 3" xfId="17532"/>
    <cellStyle name="Standard 257 3 2 2 3 2 4 3 3 2" xfId="44004"/>
    <cellStyle name="Standard 257 3 2 2 3 2 4 3 4" xfId="32975"/>
    <cellStyle name="Standard 257 3 2 2 3 2 4 4" xfId="7971"/>
    <cellStyle name="Standard 257 3 2 2 3 2 4 4 2" xfId="21207"/>
    <cellStyle name="Standard 257 3 2 2 3 2 4 4 2 2" xfId="47679"/>
    <cellStyle name="Standard 257 3 2 2 3 2 4 4 3" xfId="34443"/>
    <cellStyle name="Standard 257 3 2 2 3 2 4 5" xfId="14590"/>
    <cellStyle name="Standard 257 3 2 2 3 2 4 5 2" xfId="41062"/>
    <cellStyle name="Standard 257 3 2 2 3 2 4 6" xfId="28563"/>
    <cellStyle name="Standard 257 3 2 2 3 2 5" xfId="2827"/>
    <cellStyle name="Standard 257 3 2 2 3 2 5 2" xfId="11649"/>
    <cellStyle name="Standard 257 3 2 2 3 2 5 2 2" xfId="24885"/>
    <cellStyle name="Standard 257 3 2 2 3 2 5 2 2 2" xfId="51357"/>
    <cellStyle name="Standard 257 3 2 2 3 2 5 2 3" xfId="38121"/>
    <cellStyle name="Standard 257 3 2 2 3 2 5 3" xfId="18268"/>
    <cellStyle name="Standard 257 3 2 2 3 2 5 3 2" xfId="44740"/>
    <cellStyle name="Standard 257 3 2 2 3 2 5 4" xfId="29299"/>
    <cellStyle name="Standard 257 3 2 2 3 2 6" xfId="5032"/>
    <cellStyle name="Standard 257 3 2 2 3 2 6 2" xfId="9442"/>
    <cellStyle name="Standard 257 3 2 2 3 2 6 2 2" xfId="22678"/>
    <cellStyle name="Standard 257 3 2 2 3 2 6 2 2 2" xfId="49150"/>
    <cellStyle name="Standard 257 3 2 2 3 2 6 2 3" xfId="35914"/>
    <cellStyle name="Standard 257 3 2 2 3 2 6 3" xfId="16061"/>
    <cellStyle name="Standard 257 3 2 2 3 2 6 3 2" xfId="42533"/>
    <cellStyle name="Standard 257 3 2 2 3 2 6 4" xfId="31504"/>
    <cellStyle name="Standard 257 3 2 2 3 2 7" xfId="7237"/>
    <cellStyle name="Standard 257 3 2 2 3 2 7 2" xfId="20473"/>
    <cellStyle name="Standard 257 3 2 2 3 2 7 2 2" xfId="46945"/>
    <cellStyle name="Standard 257 3 2 2 3 2 7 3" xfId="33709"/>
    <cellStyle name="Standard 257 3 2 2 3 2 8" xfId="13856"/>
    <cellStyle name="Standard 257 3 2 2 3 2 8 2" xfId="40328"/>
    <cellStyle name="Standard 257 3 2 2 3 2 9" xfId="27092"/>
    <cellStyle name="Standard 257 3 2 2 3 3" xfId="799"/>
    <cellStyle name="Standard 257 3 2 2 3 3 2" xfId="1549"/>
    <cellStyle name="Standard 257 3 2 2 3 3 2 2" xfId="4492"/>
    <cellStyle name="Standard 257 3 2 2 3 3 2 2 2" xfId="13314"/>
    <cellStyle name="Standard 257 3 2 2 3 3 2 2 2 2" xfId="26550"/>
    <cellStyle name="Standard 257 3 2 2 3 3 2 2 2 2 2" xfId="53022"/>
    <cellStyle name="Standard 257 3 2 2 3 3 2 2 2 3" xfId="39786"/>
    <cellStyle name="Standard 257 3 2 2 3 3 2 2 3" xfId="19933"/>
    <cellStyle name="Standard 257 3 2 2 3 3 2 2 3 2" xfId="46405"/>
    <cellStyle name="Standard 257 3 2 2 3 3 2 2 4" xfId="30964"/>
    <cellStyle name="Standard 257 3 2 2 3 3 2 3" xfId="5963"/>
    <cellStyle name="Standard 257 3 2 2 3 3 2 3 2" xfId="10373"/>
    <cellStyle name="Standard 257 3 2 2 3 3 2 3 2 2" xfId="23609"/>
    <cellStyle name="Standard 257 3 2 2 3 3 2 3 2 2 2" xfId="50081"/>
    <cellStyle name="Standard 257 3 2 2 3 3 2 3 2 3" xfId="36845"/>
    <cellStyle name="Standard 257 3 2 2 3 3 2 3 3" xfId="16992"/>
    <cellStyle name="Standard 257 3 2 2 3 3 2 3 3 2" xfId="43464"/>
    <cellStyle name="Standard 257 3 2 2 3 3 2 3 4" xfId="32435"/>
    <cellStyle name="Standard 257 3 2 2 3 3 2 4" xfId="8902"/>
    <cellStyle name="Standard 257 3 2 2 3 3 2 4 2" xfId="22138"/>
    <cellStyle name="Standard 257 3 2 2 3 3 2 4 2 2" xfId="48610"/>
    <cellStyle name="Standard 257 3 2 2 3 3 2 4 3" xfId="35374"/>
    <cellStyle name="Standard 257 3 2 2 3 3 2 5" xfId="15521"/>
    <cellStyle name="Standard 257 3 2 2 3 3 2 5 2" xfId="41993"/>
    <cellStyle name="Standard 257 3 2 2 3 3 2 6" xfId="28023"/>
    <cellStyle name="Standard 257 3 2 2 3 3 3" xfId="2285"/>
    <cellStyle name="Standard 257 3 2 2 3 3 3 2" xfId="3756"/>
    <cellStyle name="Standard 257 3 2 2 3 3 3 2 2" xfId="12578"/>
    <cellStyle name="Standard 257 3 2 2 3 3 3 2 2 2" xfId="25814"/>
    <cellStyle name="Standard 257 3 2 2 3 3 3 2 2 2 2" xfId="52286"/>
    <cellStyle name="Standard 257 3 2 2 3 3 3 2 2 3" xfId="39050"/>
    <cellStyle name="Standard 257 3 2 2 3 3 3 2 3" xfId="19197"/>
    <cellStyle name="Standard 257 3 2 2 3 3 3 2 3 2" xfId="45669"/>
    <cellStyle name="Standard 257 3 2 2 3 3 3 2 4" xfId="30228"/>
    <cellStyle name="Standard 257 3 2 2 3 3 3 3" xfId="6698"/>
    <cellStyle name="Standard 257 3 2 2 3 3 3 3 2" xfId="11108"/>
    <cellStyle name="Standard 257 3 2 2 3 3 3 3 2 2" xfId="24344"/>
    <cellStyle name="Standard 257 3 2 2 3 3 3 3 2 2 2" xfId="50816"/>
    <cellStyle name="Standard 257 3 2 2 3 3 3 3 2 3" xfId="37580"/>
    <cellStyle name="Standard 257 3 2 2 3 3 3 3 3" xfId="17727"/>
    <cellStyle name="Standard 257 3 2 2 3 3 3 3 3 2" xfId="44199"/>
    <cellStyle name="Standard 257 3 2 2 3 3 3 3 4" xfId="33170"/>
    <cellStyle name="Standard 257 3 2 2 3 3 3 4" xfId="8166"/>
    <cellStyle name="Standard 257 3 2 2 3 3 3 4 2" xfId="21402"/>
    <cellStyle name="Standard 257 3 2 2 3 3 3 4 2 2" xfId="47874"/>
    <cellStyle name="Standard 257 3 2 2 3 3 3 4 3" xfId="34638"/>
    <cellStyle name="Standard 257 3 2 2 3 3 3 5" xfId="14785"/>
    <cellStyle name="Standard 257 3 2 2 3 3 3 5 2" xfId="41257"/>
    <cellStyle name="Standard 257 3 2 2 3 3 3 6" xfId="28758"/>
    <cellStyle name="Standard 257 3 2 2 3 3 4" xfId="3022"/>
    <cellStyle name="Standard 257 3 2 2 3 3 4 2" xfId="11844"/>
    <cellStyle name="Standard 257 3 2 2 3 3 4 2 2" xfId="25080"/>
    <cellStyle name="Standard 257 3 2 2 3 3 4 2 2 2" xfId="51552"/>
    <cellStyle name="Standard 257 3 2 2 3 3 4 2 3" xfId="38316"/>
    <cellStyle name="Standard 257 3 2 2 3 3 4 3" xfId="18463"/>
    <cellStyle name="Standard 257 3 2 2 3 3 4 3 2" xfId="44935"/>
    <cellStyle name="Standard 257 3 2 2 3 3 4 4" xfId="29494"/>
    <cellStyle name="Standard 257 3 2 2 3 3 5" xfId="5227"/>
    <cellStyle name="Standard 257 3 2 2 3 3 5 2" xfId="9637"/>
    <cellStyle name="Standard 257 3 2 2 3 3 5 2 2" xfId="22873"/>
    <cellStyle name="Standard 257 3 2 2 3 3 5 2 2 2" xfId="49345"/>
    <cellStyle name="Standard 257 3 2 2 3 3 5 2 3" xfId="36109"/>
    <cellStyle name="Standard 257 3 2 2 3 3 5 3" xfId="16256"/>
    <cellStyle name="Standard 257 3 2 2 3 3 5 3 2" xfId="42728"/>
    <cellStyle name="Standard 257 3 2 2 3 3 5 4" xfId="31699"/>
    <cellStyle name="Standard 257 3 2 2 3 3 6" xfId="7432"/>
    <cellStyle name="Standard 257 3 2 2 3 3 6 2" xfId="20668"/>
    <cellStyle name="Standard 257 3 2 2 3 3 6 2 2" xfId="47140"/>
    <cellStyle name="Standard 257 3 2 2 3 3 6 3" xfId="33904"/>
    <cellStyle name="Standard 257 3 2 2 3 3 7" xfId="14051"/>
    <cellStyle name="Standard 257 3 2 2 3 3 7 2" xfId="40523"/>
    <cellStyle name="Standard 257 3 2 2 3 3 8" xfId="27287"/>
    <cellStyle name="Standard 257 3 2 2 3 4" xfId="1183"/>
    <cellStyle name="Standard 257 3 2 2 3 4 2" xfId="4126"/>
    <cellStyle name="Standard 257 3 2 2 3 4 2 2" xfId="12948"/>
    <cellStyle name="Standard 257 3 2 2 3 4 2 2 2" xfId="26184"/>
    <cellStyle name="Standard 257 3 2 2 3 4 2 2 2 2" xfId="52656"/>
    <cellStyle name="Standard 257 3 2 2 3 4 2 2 3" xfId="39420"/>
    <cellStyle name="Standard 257 3 2 2 3 4 2 3" xfId="19567"/>
    <cellStyle name="Standard 257 3 2 2 3 4 2 3 2" xfId="46039"/>
    <cellStyle name="Standard 257 3 2 2 3 4 2 4" xfId="30598"/>
    <cellStyle name="Standard 257 3 2 2 3 4 3" xfId="5597"/>
    <cellStyle name="Standard 257 3 2 2 3 4 3 2" xfId="10007"/>
    <cellStyle name="Standard 257 3 2 2 3 4 3 2 2" xfId="23243"/>
    <cellStyle name="Standard 257 3 2 2 3 4 3 2 2 2" xfId="49715"/>
    <cellStyle name="Standard 257 3 2 2 3 4 3 2 3" xfId="36479"/>
    <cellStyle name="Standard 257 3 2 2 3 4 3 3" xfId="16626"/>
    <cellStyle name="Standard 257 3 2 2 3 4 3 3 2" xfId="43098"/>
    <cellStyle name="Standard 257 3 2 2 3 4 3 4" xfId="32069"/>
    <cellStyle name="Standard 257 3 2 2 3 4 4" xfId="8536"/>
    <cellStyle name="Standard 257 3 2 2 3 4 4 2" xfId="21772"/>
    <cellStyle name="Standard 257 3 2 2 3 4 4 2 2" xfId="48244"/>
    <cellStyle name="Standard 257 3 2 2 3 4 4 3" xfId="35008"/>
    <cellStyle name="Standard 257 3 2 2 3 4 5" xfId="15155"/>
    <cellStyle name="Standard 257 3 2 2 3 4 5 2" xfId="41627"/>
    <cellStyle name="Standard 257 3 2 2 3 4 6" xfId="27657"/>
    <cellStyle name="Standard 257 3 2 2 3 5" xfId="1919"/>
    <cellStyle name="Standard 257 3 2 2 3 5 2" xfId="3390"/>
    <cellStyle name="Standard 257 3 2 2 3 5 2 2" xfId="12212"/>
    <cellStyle name="Standard 257 3 2 2 3 5 2 2 2" xfId="25448"/>
    <cellStyle name="Standard 257 3 2 2 3 5 2 2 2 2" xfId="51920"/>
    <cellStyle name="Standard 257 3 2 2 3 5 2 2 3" xfId="38684"/>
    <cellStyle name="Standard 257 3 2 2 3 5 2 3" xfId="18831"/>
    <cellStyle name="Standard 257 3 2 2 3 5 2 3 2" xfId="45303"/>
    <cellStyle name="Standard 257 3 2 2 3 5 2 4" xfId="29862"/>
    <cellStyle name="Standard 257 3 2 2 3 5 3" xfId="6332"/>
    <cellStyle name="Standard 257 3 2 2 3 5 3 2" xfId="10742"/>
    <cellStyle name="Standard 257 3 2 2 3 5 3 2 2" xfId="23978"/>
    <cellStyle name="Standard 257 3 2 2 3 5 3 2 2 2" xfId="50450"/>
    <cellStyle name="Standard 257 3 2 2 3 5 3 2 3" xfId="37214"/>
    <cellStyle name="Standard 257 3 2 2 3 5 3 3" xfId="17361"/>
    <cellStyle name="Standard 257 3 2 2 3 5 3 3 2" xfId="43833"/>
    <cellStyle name="Standard 257 3 2 2 3 5 3 4" xfId="32804"/>
    <cellStyle name="Standard 257 3 2 2 3 5 4" xfId="7800"/>
    <cellStyle name="Standard 257 3 2 2 3 5 4 2" xfId="21036"/>
    <cellStyle name="Standard 257 3 2 2 3 5 4 2 2" xfId="47508"/>
    <cellStyle name="Standard 257 3 2 2 3 5 4 3" xfId="34272"/>
    <cellStyle name="Standard 257 3 2 2 3 5 5" xfId="14419"/>
    <cellStyle name="Standard 257 3 2 2 3 5 5 2" xfId="40891"/>
    <cellStyle name="Standard 257 3 2 2 3 5 6" xfId="28392"/>
    <cellStyle name="Standard 257 3 2 2 3 6" xfId="2656"/>
    <cellStyle name="Standard 257 3 2 2 3 6 2" xfId="11478"/>
    <cellStyle name="Standard 257 3 2 2 3 6 2 2" xfId="24714"/>
    <cellStyle name="Standard 257 3 2 2 3 6 2 2 2" xfId="51186"/>
    <cellStyle name="Standard 257 3 2 2 3 6 2 3" xfId="37950"/>
    <cellStyle name="Standard 257 3 2 2 3 6 3" xfId="18097"/>
    <cellStyle name="Standard 257 3 2 2 3 6 3 2" xfId="44569"/>
    <cellStyle name="Standard 257 3 2 2 3 6 4" xfId="29128"/>
    <cellStyle name="Standard 257 3 2 2 3 7" xfId="4861"/>
    <cellStyle name="Standard 257 3 2 2 3 7 2" xfId="9271"/>
    <cellStyle name="Standard 257 3 2 2 3 7 2 2" xfId="22507"/>
    <cellStyle name="Standard 257 3 2 2 3 7 2 2 2" xfId="48979"/>
    <cellStyle name="Standard 257 3 2 2 3 7 2 3" xfId="35743"/>
    <cellStyle name="Standard 257 3 2 2 3 7 3" xfId="15890"/>
    <cellStyle name="Standard 257 3 2 2 3 7 3 2" xfId="42362"/>
    <cellStyle name="Standard 257 3 2 2 3 7 4" xfId="31333"/>
    <cellStyle name="Standard 257 3 2 2 3 8" xfId="7066"/>
    <cellStyle name="Standard 257 3 2 2 3 8 2" xfId="20302"/>
    <cellStyle name="Standard 257 3 2 2 3 8 2 2" xfId="46774"/>
    <cellStyle name="Standard 257 3 2 2 3 8 3" xfId="33538"/>
    <cellStyle name="Standard 257 3 2 2 3 9" xfId="13685"/>
    <cellStyle name="Standard 257 3 2 2 3 9 2" xfId="40157"/>
    <cellStyle name="Standard 257 3 2 2 4" xfId="500"/>
    <cellStyle name="Standard 257 3 2 2 4 2" xfId="889"/>
    <cellStyle name="Standard 257 3 2 2 4 2 2" xfId="1638"/>
    <cellStyle name="Standard 257 3 2 2 4 2 2 2" xfId="4581"/>
    <cellStyle name="Standard 257 3 2 2 4 2 2 2 2" xfId="13403"/>
    <cellStyle name="Standard 257 3 2 2 4 2 2 2 2 2" xfId="26639"/>
    <cellStyle name="Standard 257 3 2 2 4 2 2 2 2 2 2" xfId="53111"/>
    <cellStyle name="Standard 257 3 2 2 4 2 2 2 2 3" xfId="39875"/>
    <cellStyle name="Standard 257 3 2 2 4 2 2 2 3" xfId="20022"/>
    <cellStyle name="Standard 257 3 2 2 4 2 2 2 3 2" xfId="46494"/>
    <cellStyle name="Standard 257 3 2 2 4 2 2 2 4" xfId="31053"/>
    <cellStyle name="Standard 257 3 2 2 4 2 2 3" xfId="6052"/>
    <cellStyle name="Standard 257 3 2 2 4 2 2 3 2" xfId="10462"/>
    <cellStyle name="Standard 257 3 2 2 4 2 2 3 2 2" xfId="23698"/>
    <cellStyle name="Standard 257 3 2 2 4 2 2 3 2 2 2" xfId="50170"/>
    <cellStyle name="Standard 257 3 2 2 4 2 2 3 2 3" xfId="36934"/>
    <cellStyle name="Standard 257 3 2 2 4 2 2 3 3" xfId="17081"/>
    <cellStyle name="Standard 257 3 2 2 4 2 2 3 3 2" xfId="43553"/>
    <cellStyle name="Standard 257 3 2 2 4 2 2 3 4" xfId="32524"/>
    <cellStyle name="Standard 257 3 2 2 4 2 2 4" xfId="8991"/>
    <cellStyle name="Standard 257 3 2 2 4 2 2 4 2" xfId="22227"/>
    <cellStyle name="Standard 257 3 2 2 4 2 2 4 2 2" xfId="48699"/>
    <cellStyle name="Standard 257 3 2 2 4 2 2 4 3" xfId="35463"/>
    <cellStyle name="Standard 257 3 2 2 4 2 2 5" xfId="15610"/>
    <cellStyle name="Standard 257 3 2 2 4 2 2 5 2" xfId="42082"/>
    <cellStyle name="Standard 257 3 2 2 4 2 2 6" xfId="28112"/>
    <cellStyle name="Standard 257 3 2 2 4 2 3" xfId="2374"/>
    <cellStyle name="Standard 257 3 2 2 4 2 3 2" xfId="3845"/>
    <cellStyle name="Standard 257 3 2 2 4 2 3 2 2" xfId="12667"/>
    <cellStyle name="Standard 257 3 2 2 4 2 3 2 2 2" xfId="25903"/>
    <cellStyle name="Standard 257 3 2 2 4 2 3 2 2 2 2" xfId="52375"/>
    <cellStyle name="Standard 257 3 2 2 4 2 3 2 2 3" xfId="39139"/>
    <cellStyle name="Standard 257 3 2 2 4 2 3 2 3" xfId="19286"/>
    <cellStyle name="Standard 257 3 2 2 4 2 3 2 3 2" xfId="45758"/>
    <cellStyle name="Standard 257 3 2 2 4 2 3 2 4" xfId="30317"/>
    <cellStyle name="Standard 257 3 2 2 4 2 3 3" xfId="6787"/>
    <cellStyle name="Standard 257 3 2 2 4 2 3 3 2" xfId="11197"/>
    <cellStyle name="Standard 257 3 2 2 4 2 3 3 2 2" xfId="24433"/>
    <cellStyle name="Standard 257 3 2 2 4 2 3 3 2 2 2" xfId="50905"/>
    <cellStyle name="Standard 257 3 2 2 4 2 3 3 2 3" xfId="37669"/>
    <cellStyle name="Standard 257 3 2 2 4 2 3 3 3" xfId="17816"/>
    <cellStyle name="Standard 257 3 2 2 4 2 3 3 3 2" xfId="44288"/>
    <cellStyle name="Standard 257 3 2 2 4 2 3 3 4" xfId="33259"/>
    <cellStyle name="Standard 257 3 2 2 4 2 3 4" xfId="8255"/>
    <cellStyle name="Standard 257 3 2 2 4 2 3 4 2" xfId="21491"/>
    <cellStyle name="Standard 257 3 2 2 4 2 3 4 2 2" xfId="47963"/>
    <cellStyle name="Standard 257 3 2 2 4 2 3 4 3" xfId="34727"/>
    <cellStyle name="Standard 257 3 2 2 4 2 3 5" xfId="14874"/>
    <cellStyle name="Standard 257 3 2 2 4 2 3 5 2" xfId="41346"/>
    <cellStyle name="Standard 257 3 2 2 4 2 3 6" xfId="28847"/>
    <cellStyle name="Standard 257 3 2 2 4 2 4" xfId="3111"/>
    <cellStyle name="Standard 257 3 2 2 4 2 4 2" xfId="11933"/>
    <cellStyle name="Standard 257 3 2 2 4 2 4 2 2" xfId="25169"/>
    <cellStyle name="Standard 257 3 2 2 4 2 4 2 2 2" xfId="51641"/>
    <cellStyle name="Standard 257 3 2 2 4 2 4 2 3" xfId="38405"/>
    <cellStyle name="Standard 257 3 2 2 4 2 4 3" xfId="18552"/>
    <cellStyle name="Standard 257 3 2 2 4 2 4 3 2" xfId="45024"/>
    <cellStyle name="Standard 257 3 2 2 4 2 4 4" xfId="29583"/>
    <cellStyle name="Standard 257 3 2 2 4 2 5" xfId="5316"/>
    <cellStyle name="Standard 257 3 2 2 4 2 5 2" xfId="9726"/>
    <cellStyle name="Standard 257 3 2 2 4 2 5 2 2" xfId="22962"/>
    <cellStyle name="Standard 257 3 2 2 4 2 5 2 2 2" xfId="49434"/>
    <cellStyle name="Standard 257 3 2 2 4 2 5 2 3" xfId="36198"/>
    <cellStyle name="Standard 257 3 2 2 4 2 5 3" xfId="16345"/>
    <cellStyle name="Standard 257 3 2 2 4 2 5 3 2" xfId="42817"/>
    <cellStyle name="Standard 257 3 2 2 4 2 5 4" xfId="31788"/>
    <cellStyle name="Standard 257 3 2 2 4 2 6" xfId="7521"/>
    <cellStyle name="Standard 257 3 2 2 4 2 6 2" xfId="20757"/>
    <cellStyle name="Standard 257 3 2 2 4 2 6 2 2" xfId="47229"/>
    <cellStyle name="Standard 257 3 2 2 4 2 6 3" xfId="33993"/>
    <cellStyle name="Standard 257 3 2 2 4 2 7" xfId="14140"/>
    <cellStyle name="Standard 257 3 2 2 4 2 7 2" xfId="40612"/>
    <cellStyle name="Standard 257 3 2 2 4 2 8" xfId="27376"/>
    <cellStyle name="Standard 257 3 2 2 4 3" xfId="1272"/>
    <cellStyle name="Standard 257 3 2 2 4 3 2" xfId="4215"/>
    <cellStyle name="Standard 257 3 2 2 4 3 2 2" xfId="13037"/>
    <cellStyle name="Standard 257 3 2 2 4 3 2 2 2" xfId="26273"/>
    <cellStyle name="Standard 257 3 2 2 4 3 2 2 2 2" xfId="52745"/>
    <cellStyle name="Standard 257 3 2 2 4 3 2 2 3" xfId="39509"/>
    <cellStyle name="Standard 257 3 2 2 4 3 2 3" xfId="19656"/>
    <cellStyle name="Standard 257 3 2 2 4 3 2 3 2" xfId="46128"/>
    <cellStyle name="Standard 257 3 2 2 4 3 2 4" xfId="30687"/>
    <cellStyle name="Standard 257 3 2 2 4 3 3" xfId="5686"/>
    <cellStyle name="Standard 257 3 2 2 4 3 3 2" xfId="10096"/>
    <cellStyle name="Standard 257 3 2 2 4 3 3 2 2" xfId="23332"/>
    <cellStyle name="Standard 257 3 2 2 4 3 3 2 2 2" xfId="49804"/>
    <cellStyle name="Standard 257 3 2 2 4 3 3 2 3" xfId="36568"/>
    <cellStyle name="Standard 257 3 2 2 4 3 3 3" xfId="16715"/>
    <cellStyle name="Standard 257 3 2 2 4 3 3 3 2" xfId="43187"/>
    <cellStyle name="Standard 257 3 2 2 4 3 3 4" xfId="32158"/>
    <cellStyle name="Standard 257 3 2 2 4 3 4" xfId="8625"/>
    <cellStyle name="Standard 257 3 2 2 4 3 4 2" xfId="21861"/>
    <cellStyle name="Standard 257 3 2 2 4 3 4 2 2" xfId="48333"/>
    <cellStyle name="Standard 257 3 2 2 4 3 4 3" xfId="35097"/>
    <cellStyle name="Standard 257 3 2 2 4 3 5" xfId="15244"/>
    <cellStyle name="Standard 257 3 2 2 4 3 5 2" xfId="41716"/>
    <cellStyle name="Standard 257 3 2 2 4 3 6" xfId="27746"/>
    <cellStyle name="Standard 257 3 2 2 4 4" xfId="2008"/>
    <cellStyle name="Standard 257 3 2 2 4 4 2" xfId="3479"/>
    <cellStyle name="Standard 257 3 2 2 4 4 2 2" xfId="12301"/>
    <cellStyle name="Standard 257 3 2 2 4 4 2 2 2" xfId="25537"/>
    <cellStyle name="Standard 257 3 2 2 4 4 2 2 2 2" xfId="52009"/>
    <cellStyle name="Standard 257 3 2 2 4 4 2 2 3" xfId="38773"/>
    <cellStyle name="Standard 257 3 2 2 4 4 2 3" xfId="18920"/>
    <cellStyle name="Standard 257 3 2 2 4 4 2 3 2" xfId="45392"/>
    <cellStyle name="Standard 257 3 2 2 4 4 2 4" xfId="29951"/>
    <cellStyle name="Standard 257 3 2 2 4 4 3" xfId="6421"/>
    <cellStyle name="Standard 257 3 2 2 4 4 3 2" xfId="10831"/>
    <cellStyle name="Standard 257 3 2 2 4 4 3 2 2" xfId="24067"/>
    <cellStyle name="Standard 257 3 2 2 4 4 3 2 2 2" xfId="50539"/>
    <cellStyle name="Standard 257 3 2 2 4 4 3 2 3" xfId="37303"/>
    <cellStyle name="Standard 257 3 2 2 4 4 3 3" xfId="17450"/>
    <cellStyle name="Standard 257 3 2 2 4 4 3 3 2" xfId="43922"/>
    <cellStyle name="Standard 257 3 2 2 4 4 3 4" xfId="32893"/>
    <cellStyle name="Standard 257 3 2 2 4 4 4" xfId="7889"/>
    <cellStyle name="Standard 257 3 2 2 4 4 4 2" xfId="21125"/>
    <cellStyle name="Standard 257 3 2 2 4 4 4 2 2" xfId="47597"/>
    <cellStyle name="Standard 257 3 2 2 4 4 4 3" xfId="34361"/>
    <cellStyle name="Standard 257 3 2 2 4 4 5" xfId="14508"/>
    <cellStyle name="Standard 257 3 2 2 4 4 5 2" xfId="40980"/>
    <cellStyle name="Standard 257 3 2 2 4 4 6" xfId="28481"/>
    <cellStyle name="Standard 257 3 2 2 4 5" xfId="2745"/>
    <cellStyle name="Standard 257 3 2 2 4 5 2" xfId="11567"/>
    <cellStyle name="Standard 257 3 2 2 4 5 2 2" xfId="24803"/>
    <cellStyle name="Standard 257 3 2 2 4 5 2 2 2" xfId="51275"/>
    <cellStyle name="Standard 257 3 2 2 4 5 2 3" xfId="38039"/>
    <cellStyle name="Standard 257 3 2 2 4 5 3" xfId="18186"/>
    <cellStyle name="Standard 257 3 2 2 4 5 3 2" xfId="44658"/>
    <cellStyle name="Standard 257 3 2 2 4 5 4" xfId="29217"/>
    <cellStyle name="Standard 257 3 2 2 4 6" xfId="4950"/>
    <cellStyle name="Standard 257 3 2 2 4 6 2" xfId="9360"/>
    <cellStyle name="Standard 257 3 2 2 4 6 2 2" xfId="22596"/>
    <cellStyle name="Standard 257 3 2 2 4 6 2 2 2" xfId="49068"/>
    <cellStyle name="Standard 257 3 2 2 4 6 2 3" xfId="35832"/>
    <cellStyle name="Standard 257 3 2 2 4 6 3" xfId="15979"/>
    <cellStyle name="Standard 257 3 2 2 4 6 3 2" xfId="42451"/>
    <cellStyle name="Standard 257 3 2 2 4 6 4" xfId="31422"/>
    <cellStyle name="Standard 257 3 2 2 4 7" xfId="7155"/>
    <cellStyle name="Standard 257 3 2 2 4 7 2" xfId="20391"/>
    <cellStyle name="Standard 257 3 2 2 4 7 2 2" xfId="46863"/>
    <cellStyle name="Standard 257 3 2 2 4 7 3" xfId="33627"/>
    <cellStyle name="Standard 257 3 2 2 4 8" xfId="13774"/>
    <cellStyle name="Standard 257 3 2 2 4 8 2" xfId="40246"/>
    <cellStyle name="Standard 257 3 2 2 4 9" xfId="27010"/>
    <cellStyle name="Standard 257 3 2 2 5" xfId="465"/>
    <cellStyle name="Standard 257 3 2 2 5 2" xfId="856"/>
    <cellStyle name="Standard 257 3 2 2 5 2 2" xfId="1605"/>
    <cellStyle name="Standard 257 3 2 2 5 2 2 2" xfId="4548"/>
    <cellStyle name="Standard 257 3 2 2 5 2 2 2 2" xfId="13370"/>
    <cellStyle name="Standard 257 3 2 2 5 2 2 2 2 2" xfId="26606"/>
    <cellStyle name="Standard 257 3 2 2 5 2 2 2 2 2 2" xfId="53078"/>
    <cellStyle name="Standard 257 3 2 2 5 2 2 2 2 3" xfId="39842"/>
    <cellStyle name="Standard 257 3 2 2 5 2 2 2 3" xfId="19989"/>
    <cellStyle name="Standard 257 3 2 2 5 2 2 2 3 2" xfId="46461"/>
    <cellStyle name="Standard 257 3 2 2 5 2 2 2 4" xfId="31020"/>
    <cellStyle name="Standard 257 3 2 2 5 2 2 3" xfId="6019"/>
    <cellStyle name="Standard 257 3 2 2 5 2 2 3 2" xfId="10429"/>
    <cellStyle name="Standard 257 3 2 2 5 2 2 3 2 2" xfId="23665"/>
    <cellStyle name="Standard 257 3 2 2 5 2 2 3 2 2 2" xfId="50137"/>
    <cellStyle name="Standard 257 3 2 2 5 2 2 3 2 3" xfId="36901"/>
    <cellStyle name="Standard 257 3 2 2 5 2 2 3 3" xfId="17048"/>
    <cellStyle name="Standard 257 3 2 2 5 2 2 3 3 2" xfId="43520"/>
    <cellStyle name="Standard 257 3 2 2 5 2 2 3 4" xfId="32491"/>
    <cellStyle name="Standard 257 3 2 2 5 2 2 4" xfId="8958"/>
    <cellStyle name="Standard 257 3 2 2 5 2 2 4 2" xfId="22194"/>
    <cellStyle name="Standard 257 3 2 2 5 2 2 4 2 2" xfId="48666"/>
    <cellStyle name="Standard 257 3 2 2 5 2 2 4 3" xfId="35430"/>
    <cellStyle name="Standard 257 3 2 2 5 2 2 5" xfId="15577"/>
    <cellStyle name="Standard 257 3 2 2 5 2 2 5 2" xfId="42049"/>
    <cellStyle name="Standard 257 3 2 2 5 2 2 6" xfId="28079"/>
    <cellStyle name="Standard 257 3 2 2 5 2 3" xfId="2341"/>
    <cellStyle name="Standard 257 3 2 2 5 2 3 2" xfId="3812"/>
    <cellStyle name="Standard 257 3 2 2 5 2 3 2 2" xfId="12634"/>
    <cellStyle name="Standard 257 3 2 2 5 2 3 2 2 2" xfId="25870"/>
    <cellStyle name="Standard 257 3 2 2 5 2 3 2 2 2 2" xfId="52342"/>
    <cellStyle name="Standard 257 3 2 2 5 2 3 2 2 3" xfId="39106"/>
    <cellStyle name="Standard 257 3 2 2 5 2 3 2 3" xfId="19253"/>
    <cellStyle name="Standard 257 3 2 2 5 2 3 2 3 2" xfId="45725"/>
    <cellStyle name="Standard 257 3 2 2 5 2 3 2 4" xfId="30284"/>
    <cellStyle name="Standard 257 3 2 2 5 2 3 3" xfId="6754"/>
    <cellStyle name="Standard 257 3 2 2 5 2 3 3 2" xfId="11164"/>
    <cellStyle name="Standard 257 3 2 2 5 2 3 3 2 2" xfId="24400"/>
    <cellStyle name="Standard 257 3 2 2 5 2 3 3 2 2 2" xfId="50872"/>
    <cellStyle name="Standard 257 3 2 2 5 2 3 3 2 3" xfId="37636"/>
    <cellStyle name="Standard 257 3 2 2 5 2 3 3 3" xfId="17783"/>
    <cellStyle name="Standard 257 3 2 2 5 2 3 3 3 2" xfId="44255"/>
    <cellStyle name="Standard 257 3 2 2 5 2 3 3 4" xfId="33226"/>
    <cellStyle name="Standard 257 3 2 2 5 2 3 4" xfId="8222"/>
    <cellStyle name="Standard 257 3 2 2 5 2 3 4 2" xfId="21458"/>
    <cellStyle name="Standard 257 3 2 2 5 2 3 4 2 2" xfId="47930"/>
    <cellStyle name="Standard 257 3 2 2 5 2 3 4 3" xfId="34694"/>
    <cellStyle name="Standard 257 3 2 2 5 2 3 5" xfId="14841"/>
    <cellStyle name="Standard 257 3 2 2 5 2 3 5 2" xfId="41313"/>
    <cellStyle name="Standard 257 3 2 2 5 2 3 6" xfId="28814"/>
    <cellStyle name="Standard 257 3 2 2 5 2 4" xfId="3078"/>
    <cellStyle name="Standard 257 3 2 2 5 2 4 2" xfId="11900"/>
    <cellStyle name="Standard 257 3 2 2 5 2 4 2 2" xfId="25136"/>
    <cellStyle name="Standard 257 3 2 2 5 2 4 2 2 2" xfId="51608"/>
    <cellStyle name="Standard 257 3 2 2 5 2 4 2 3" xfId="38372"/>
    <cellStyle name="Standard 257 3 2 2 5 2 4 3" xfId="18519"/>
    <cellStyle name="Standard 257 3 2 2 5 2 4 3 2" xfId="44991"/>
    <cellStyle name="Standard 257 3 2 2 5 2 4 4" xfId="29550"/>
    <cellStyle name="Standard 257 3 2 2 5 2 5" xfId="5283"/>
    <cellStyle name="Standard 257 3 2 2 5 2 5 2" xfId="9693"/>
    <cellStyle name="Standard 257 3 2 2 5 2 5 2 2" xfId="22929"/>
    <cellStyle name="Standard 257 3 2 2 5 2 5 2 2 2" xfId="49401"/>
    <cellStyle name="Standard 257 3 2 2 5 2 5 2 3" xfId="36165"/>
    <cellStyle name="Standard 257 3 2 2 5 2 5 3" xfId="16312"/>
    <cellStyle name="Standard 257 3 2 2 5 2 5 3 2" xfId="42784"/>
    <cellStyle name="Standard 257 3 2 2 5 2 5 4" xfId="31755"/>
    <cellStyle name="Standard 257 3 2 2 5 2 6" xfId="7488"/>
    <cellStyle name="Standard 257 3 2 2 5 2 6 2" xfId="20724"/>
    <cellStyle name="Standard 257 3 2 2 5 2 6 2 2" xfId="47196"/>
    <cellStyle name="Standard 257 3 2 2 5 2 6 3" xfId="33960"/>
    <cellStyle name="Standard 257 3 2 2 5 2 7" xfId="14107"/>
    <cellStyle name="Standard 257 3 2 2 5 2 7 2" xfId="40579"/>
    <cellStyle name="Standard 257 3 2 2 5 2 8" xfId="27343"/>
    <cellStyle name="Standard 257 3 2 2 5 3" xfId="1239"/>
    <cellStyle name="Standard 257 3 2 2 5 3 2" xfId="4182"/>
    <cellStyle name="Standard 257 3 2 2 5 3 2 2" xfId="13004"/>
    <cellStyle name="Standard 257 3 2 2 5 3 2 2 2" xfId="26240"/>
    <cellStyle name="Standard 257 3 2 2 5 3 2 2 2 2" xfId="52712"/>
    <cellStyle name="Standard 257 3 2 2 5 3 2 2 3" xfId="39476"/>
    <cellStyle name="Standard 257 3 2 2 5 3 2 3" xfId="19623"/>
    <cellStyle name="Standard 257 3 2 2 5 3 2 3 2" xfId="46095"/>
    <cellStyle name="Standard 257 3 2 2 5 3 2 4" xfId="30654"/>
    <cellStyle name="Standard 257 3 2 2 5 3 3" xfId="5653"/>
    <cellStyle name="Standard 257 3 2 2 5 3 3 2" xfId="10063"/>
    <cellStyle name="Standard 257 3 2 2 5 3 3 2 2" xfId="23299"/>
    <cellStyle name="Standard 257 3 2 2 5 3 3 2 2 2" xfId="49771"/>
    <cellStyle name="Standard 257 3 2 2 5 3 3 2 3" xfId="36535"/>
    <cellStyle name="Standard 257 3 2 2 5 3 3 3" xfId="16682"/>
    <cellStyle name="Standard 257 3 2 2 5 3 3 3 2" xfId="43154"/>
    <cellStyle name="Standard 257 3 2 2 5 3 3 4" xfId="32125"/>
    <cellStyle name="Standard 257 3 2 2 5 3 4" xfId="8592"/>
    <cellStyle name="Standard 257 3 2 2 5 3 4 2" xfId="21828"/>
    <cellStyle name="Standard 257 3 2 2 5 3 4 2 2" xfId="48300"/>
    <cellStyle name="Standard 257 3 2 2 5 3 4 3" xfId="35064"/>
    <cellStyle name="Standard 257 3 2 2 5 3 5" xfId="15211"/>
    <cellStyle name="Standard 257 3 2 2 5 3 5 2" xfId="41683"/>
    <cellStyle name="Standard 257 3 2 2 5 3 6" xfId="27713"/>
    <cellStyle name="Standard 257 3 2 2 5 4" xfId="1975"/>
    <cellStyle name="Standard 257 3 2 2 5 4 2" xfId="3446"/>
    <cellStyle name="Standard 257 3 2 2 5 4 2 2" xfId="12268"/>
    <cellStyle name="Standard 257 3 2 2 5 4 2 2 2" xfId="25504"/>
    <cellStyle name="Standard 257 3 2 2 5 4 2 2 2 2" xfId="51976"/>
    <cellStyle name="Standard 257 3 2 2 5 4 2 2 3" xfId="38740"/>
    <cellStyle name="Standard 257 3 2 2 5 4 2 3" xfId="18887"/>
    <cellStyle name="Standard 257 3 2 2 5 4 2 3 2" xfId="45359"/>
    <cellStyle name="Standard 257 3 2 2 5 4 2 4" xfId="29918"/>
    <cellStyle name="Standard 257 3 2 2 5 4 3" xfId="6388"/>
    <cellStyle name="Standard 257 3 2 2 5 4 3 2" xfId="10798"/>
    <cellStyle name="Standard 257 3 2 2 5 4 3 2 2" xfId="24034"/>
    <cellStyle name="Standard 257 3 2 2 5 4 3 2 2 2" xfId="50506"/>
    <cellStyle name="Standard 257 3 2 2 5 4 3 2 3" xfId="37270"/>
    <cellStyle name="Standard 257 3 2 2 5 4 3 3" xfId="17417"/>
    <cellStyle name="Standard 257 3 2 2 5 4 3 3 2" xfId="43889"/>
    <cellStyle name="Standard 257 3 2 2 5 4 3 4" xfId="32860"/>
    <cellStyle name="Standard 257 3 2 2 5 4 4" xfId="7856"/>
    <cellStyle name="Standard 257 3 2 2 5 4 4 2" xfId="21092"/>
    <cellStyle name="Standard 257 3 2 2 5 4 4 2 2" xfId="47564"/>
    <cellStyle name="Standard 257 3 2 2 5 4 4 3" xfId="34328"/>
    <cellStyle name="Standard 257 3 2 2 5 4 5" xfId="14475"/>
    <cellStyle name="Standard 257 3 2 2 5 4 5 2" xfId="40947"/>
    <cellStyle name="Standard 257 3 2 2 5 4 6" xfId="28448"/>
    <cellStyle name="Standard 257 3 2 2 5 5" xfId="2712"/>
    <cellStyle name="Standard 257 3 2 2 5 5 2" xfId="11534"/>
    <cellStyle name="Standard 257 3 2 2 5 5 2 2" xfId="24770"/>
    <cellStyle name="Standard 257 3 2 2 5 5 2 2 2" xfId="51242"/>
    <cellStyle name="Standard 257 3 2 2 5 5 2 3" xfId="38006"/>
    <cellStyle name="Standard 257 3 2 2 5 5 3" xfId="18153"/>
    <cellStyle name="Standard 257 3 2 2 5 5 3 2" xfId="44625"/>
    <cellStyle name="Standard 257 3 2 2 5 5 4" xfId="29184"/>
    <cellStyle name="Standard 257 3 2 2 5 6" xfId="4917"/>
    <cellStyle name="Standard 257 3 2 2 5 6 2" xfId="9327"/>
    <cellStyle name="Standard 257 3 2 2 5 6 2 2" xfId="22563"/>
    <cellStyle name="Standard 257 3 2 2 5 6 2 2 2" xfId="49035"/>
    <cellStyle name="Standard 257 3 2 2 5 6 2 3" xfId="35799"/>
    <cellStyle name="Standard 257 3 2 2 5 6 3" xfId="15946"/>
    <cellStyle name="Standard 257 3 2 2 5 6 3 2" xfId="42418"/>
    <cellStyle name="Standard 257 3 2 2 5 6 4" xfId="31389"/>
    <cellStyle name="Standard 257 3 2 2 5 7" xfId="7122"/>
    <cellStyle name="Standard 257 3 2 2 5 7 2" xfId="20358"/>
    <cellStyle name="Standard 257 3 2 2 5 7 2 2" xfId="46830"/>
    <cellStyle name="Standard 257 3 2 2 5 7 3" xfId="33594"/>
    <cellStyle name="Standard 257 3 2 2 5 8" xfId="13741"/>
    <cellStyle name="Standard 257 3 2 2 5 8 2" xfId="40213"/>
    <cellStyle name="Standard 257 3 2 2 5 9" xfId="26977"/>
    <cellStyle name="Standard 257 3 2 2 6" xfId="718"/>
    <cellStyle name="Standard 257 3 2 2 6 2" xfId="1468"/>
    <cellStyle name="Standard 257 3 2 2 6 2 2" xfId="4411"/>
    <cellStyle name="Standard 257 3 2 2 6 2 2 2" xfId="13233"/>
    <cellStyle name="Standard 257 3 2 2 6 2 2 2 2" xfId="26469"/>
    <cellStyle name="Standard 257 3 2 2 6 2 2 2 2 2" xfId="52941"/>
    <cellStyle name="Standard 257 3 2 2 6 2 2 2 3" xfId="39705"/>
    <cellStyle name="Standard 257 3 2 2 6 2 2 3" xfId="19852"/>
    <cellStyle name="Standard 257 3 2 2 6 2 2 3 2" xfId="46324"/>
    <cellStyle name="Standard 257 3 2 2 6 2 2 4" xfId="30883"/>
    <cellStyle name="Standard 257 3 2 2 6 2 3" xfId="5882"/>
    <cellStyle name="Standard 257 3 2 2 6 2 3 2" xfId="10292"/>
    <cellStyle name="Standard 257 3 2 2 6 2 3 2 2" xfId="23528"/>
    <cellStyle name="Standard 257 3 2 2 6 2 3 2 2 2" xfId="50000"/>
    <cellStyle name="Standard 257 3 2 2 6 2 3 2 3" xfId="36764"/>
    <cellStyle name="Standard 257 3 2 2 6 2 3 3" xfId="16911"/>
    <cellStyle name="Standard 257 3 2 2 6 2 3 3 2" xfId="43383"/>
    <cellStyle name="Standard 257 3 2 2 6 2 3 4" xfId="32354"/>
    <cellStyle name="Standard 257 3 2 2 6 2 4" xfId="8821"/>
    <cellStyle name="Standard 257 3 2 2 6 2 4 2" xfId="22057"/>
    <cellStyle name="Standard 257 3 2 2 6 2 4 2 2" xfId="48529"/>
    <cellStyle name="Standard 257 3 2 2 6 2 4 3" xfId="35293"/>
    <cellStyle name="Standard 257 3 2 2 6 2 5" xfId="15440"/>
    <cellStyle name="Standard 257 3 2 2 6 2 5 2" xfId="41912"/>
    <cellStyle name="Standard 257 3 2 2 6 2 6" xfId="27942"/>
    <cellStyle name="Standard 257 3 2 2 6 3" xfId="2204"/>
    <cellStyle name="Standard 257 3 2 2 6 3 2" xfId="3675"/>
    <cellStyle name="Standard 257 3 2 2 6 3 2 2" xfId="12497"/>
    <cellStyle name="Standard 257 3 2 2 6 3 2 2 2" xfId="25733"/>
    <cellStyle name="Standard 257 3 2 2 6 3 2 2 2 2" xfId="52205"/>
    <cellStyle name="Standard 257 3 2 2 6 3 2 2 3" xfId="38969"/>
    <cellStyle name="Standard 257 3 2 2 6 3 2 3" xfId="19116"/>
    <cellStyle name="Standard 257 3 2 2 6 3 2 3 2" xfId="45588"/>
    <cellStyle name="Standard 257 3 2 2 6 3 2 4" xfId="30147"/>
    <cellStyle name="Standard 257 3 2 2 6 3 3" xfId="6617"/>
    <cellStyle name="Standard 257 3 2 2 6 3 3 2" xfId="11027"/>
    <cellStyle name="Standard 257 3 2 2 6 3 3 2 2" xfId="24263"/>
    <cellStyle name="Standard 257 3 2 2 6 3 3 2 2 2" xfId="50735"/>
    <cellStyle name="Standard 257 3 2 2 6 3 3 2 3" xfId="37499"/>
    <cellStyle name="Standard 257 3 2 2 6 3 3 3" xfId="17646"/>
    <cellStyle name="Standard 257 3 2 2 6 3 3 3 2" xfId="44118"/>
    <cellStyle name="Standard 257 3 2 2 6 3 3 4" xfId="33089"/>
    <cellStyle name="Standard 257 3 2 2 6 3 4" xfId="8085"/>
    <cellStyle name="Standard 257 3 2 2 6 3 4 2" xfId="21321"/>
    <cellStyle name="Standard 257 3 2 2 6 3 4 2 2" xfId="47793"/>
    <cellStyle name="Standard 257 3 2 2 6 3 4 3" xfId="34557"/>
    <cellStyle name="Standard 257 3 2 2 6 3 5" xfId="14704"/>
    <cellStyle name="Standard 257 3 2 2 6 3 5 2" xfId="41176"/>
    <cellStyle name="Standard 257 3 2 2 6 3 6" xfId="28677"/>
    <cellStyle name="Standard 257 3 2 2 6 4" xfId="2941"/>
    <cellStyle name="Standard 257 3 2 2 6 4 2" xfId="11763"/>
    <cellStyle name="Standard 257 3 2 2 6 4 2 2" xfId="24999"/>
    <cellStyle name="Standard 257 3 2 2 6 4 2 2 2" xfId="51471"/>
    <cellStyle name="Standard 257 3 2 2 6 4 2 3" xfId="38235"/>
    <cellStyle name="Standard 257 3 2 2 6 4 3" xfId="18382"/>
    <cellStyle name="Standard 257 3 2 2 6 4 3 2" xfId="44854"/>
    <cellStyle name="Standard 257 3 2 2 6 4 4" xfId="29413"/>
    <cellStyle name="Standard 257 3 2 2 6 5" xfId="5146"/>
    <cellStyle name="Standard 257 3 2 2 6 5 2" xfId="9556"/>
    <cellStyle name="Standard 257 3 2 2 6 5 2 2" xfId="22792"/>
    <cellStyle name="Standard 257 3 2 2 6 5 2 2 2" xfId="49264"/>
    <cellStyle name="Standard 257 3 2 2 6 5 2 3" xfId="36028"/>
    <cellStyle name="Standard 257 3 2 2 6 5 3" xfId="16175"/>
    <cellStyle name="Standard 257 3 2 2 6 5 3 2" xfId="42647"/>
    <cellStyle name="Standard 257 3 2 2 6 5 4" xfId="31618"/>
    <cellStyle name="Standard 257 3 2 2 6 6" xfId="7351"/>
    <cellStyle name="Standard 257 3 2 2 6 6 2" xfId="20587"/>
    <cellStyle name="Standard 257 3 2 2 6 6 2 2" xfId="47059"/>
    <cellStyle name="Standard 257 3 2 2 6 6 3" xfId="33823"/>
    <cellStyle name="Standard 257 3 2 2 6 7" xfId="13970"/>
    <cellStyle name="Standard 257 3 2 2 6 7 2" xfId="40442"/>
    <cellStyle name="Standard 257 3 2 2 6 8" xfId="27206"/>
    <cellStyle name="Standard 257 3 2 2 7" xfId="1102"/>
    <cellStyle name="Standard 257 3 2 2 7 2" xfId="4045"/>
    <cellStyle name="Standard 257 3 2 2 7 2 2" xfId="12867"/>
    <cellStyle name="Standard 257 3 2 2 7 2 2 2" xfId="26103"/>
    <cellStyle name="Standard 257 3 2 2 7 2 2 2 2" xfId="52575"/>
    <cellStyle name="Standard 257 3 2 2 7 2 2 3" xfId="39339"/>
    <cellStyle name="Standard 257 3 2 2 7 2 3" xfId="19486"/>
    <cellStyle name="Standard 257 3 2 2 7 2 3 2" xfId="45958"/>
    <cellStyle name="Standard 257 3 2 2 7 2 4" xfId="30517"/>
    <cellStyle name="Standard 257 3 2 2 7 3" xfId="5516"/>
    <cellStyle name="Standard 257 3 2 2 7 3 2" xfId="9926"/>
    <cellStyle name="Standard 257 3 2 2 7 3 2 2" xfId="23162"/>
    <cellStyle name="Standard 257 3 2 2 7 3 2 2 2" xfId="49634"/>
    <cellStyle name="Standard 257 3 2 2 7 3 2 3" xfId="36398"/>
    <cellStyle name="Standard 257 3 2 2 7 3 3" xfId="16545"/>
    <cellStyle name="Standard 257 3 2 2 7 3 3 2" xfId="43017"/>
    <cellStyle name="Standard 257 3 2 2 7 3 4" xfId="31988"/>
    <cellStyle name="Standard 257 3 2 2 7 4" xfId="8455"/>
    <cellStyle name="Standard 257 3 2 2 7 4 2" xfId="21691"/>
    <cellStyle name="Standard 257 3 2 2 7 4 2 2" xfId="48163"/>
    <cellStyle name="Standard 257 3 2 2 7 4 3" xfId="34927"/>
    <cellStyle name="Standard 257 3 2 2 7 5" xfId="15074"/>
    <cellStyle name="Standard 257 3 2 2 7 5 2" xfId="41546"/>
    <cellStyle name="Standard 257 3 2 2 7 6" xfId="27576"/>
    <cellStyle name="Standard 257 3 2 2 8" xfId="1838"/>
    <cellStyle name="Standard 257 3 2 2 8 2" xfId="3309"/>
    <cellStyle name="Standard 257 3 2 2 8 2 2" xfId="12131"/>
    <cellStyle name="Standard 257 3 2 2 8 2 2 2" xfId="25367"/>
    <cellStyle name="Standard 257 3 2 2 8 2 2 2 2" xfId="51839"/>
    <cellStyle name="Standard 257 3 2 2 8 2 2 3" xfId="38603"/>
    <cellStyle name="Standard 257 3 2 2 8 2 3" xfId="18750"/>
    <cellStyle name="Standard 257 3 2 2 8 2 3 2" xfId="45222"/>
    <cellStyle name="Standard 257 3 2 2 8 2 4" xfId="29781"/>
    <cellStyle name="Standard 257 3 2 2 8 3" xfId="6251"/>
    <cellStyle name="Standard 257 3 2 2 8 3 2" xfId="10661"/>
    <cellStyle name="Standard 257 3 2 2 8 3 2 2" xfId="23897"/>
    <cellStyle name="Standard 257 3 2 2 8 3 2 2 2" xfId="50369"/>
    <cellStyle name="Standard 257 3 2 2 8 3 2 3" xfId="37133"/>
    <cellStyle name="Standard 257 3 2 2 8 3 3" xfId="17280"/>
    <cellStyle name="Standard 257 3 2 2 8 3 3 2" xfId="43752"/>
    <cellStyle name="Standard 257 3 2 2 8 3 4" xfId="32723"/>
    <cellStyle name="Standard 257 3 2 2 8 4" xfId="7719"/>
    <cellStyle name="Standard 257 3 2 2 8 4 2" xfId="20955"/>
    <cellStyle name="Standard 257 3 2 2 8 4 2 2" xfId="47427"/>
    <cellStyle name="Standard 257 3 2 2 8 4 3" xfId="34191"/>
    <cellStyle name="Standard 257 3 2 2 8 5" xfId="14338"/>
    <cellStyle name="Standard 257 3 2 2 8 5 2" xfId="40810"/>
    <cellStyle name="Standard 257 3 2 2 8 6" xfId="28311"/>
    <cellStyle name="Standard 257 3 2 2 9" xfId="2575"/>
    <cellStyle name="Standard 257 3 2 2 9 2" xfId="11397"/>
    <cellStyle name="Standard 257 3 2 2 9 2 2" xfId="24633"/>
    <cellStyle name="Standard 257 3 2 2 9 2 2 2" xfId="51105"/>
    <cellStyle name="Standard 257 3 2 2 9 2 3" xfId="37869"/>
    <cellStyle name="Standard 257 3 2 2 9 3" xfId="18016"/>
    <cellStyle name="Standard 257 3 2 2 9 3 2" xfId="44488"/>
    <cellStyle name="Standard 257 3 2 2 9 4" xfId="29047"/>
    <cellStyle name="Standard 257 3 2 3" xfId="285"/>
    <cellStyle name="Standard 257 3 2 3 10" xfId="4768"/>
    <cellStyle name="Standard 257 3 2 3 10 2" xfId="9178"/>
    <cellStyle name="Standard 257 3 2 3 10 2 2" xfId="22414"/>
    <cellStyle name="Standard 257 3 2 3 10 2 2 2" xfId="48886"/>
    <cellStyle name="Standard 257 3 2 3 10 2 3" xfId="35650"/>
    <cellStyle name="Standard 257 3 2 3 10 3" xfId="15797"/>
    <cellStyle name="Standard 257 3 2 3 10 3 2" xfId="42269"/>
    <cellStyle name="Standard 257 3 2 3 10 4" xfId="31240"/>
    <cellStyle name="Standard 257 3 2 3 11" xfId="6973"/>
    <cellStyle name="Standard 257 3 2 3 11 2" xfId="20209"/>
    <cellStyle name="Standard 257 3 2 3 11 2 2" xfId="46681"/>
    <cellStyle name="Standard 257 3 2 3 11 3" xfId="33445"/>
    <cellStyle name="Standard 257 3 2 3 12" xfId="13592"/>
    <cellStyle name="Standard 257 3 2 3 12 2" xfId="40064"/>
    <cellStyle name="Standard 257 3 2 3 13" xfId="26828"/>
    <cellStyle name="Standard 257 3 2 3 2" xfId="346"/>
    <cellStyle name="Standard 257 3 2 3 2 10" xfId="13632"/>
    <cellStyle name="Standard 257 3 2 3 2 10 2" xfId="40104"/>
    <cellStyle name="Standard 257 3 2 3 2 11" xfId="26868"/>
    <cellStyle name="Standard 257 3 2 3 2 2" xfId="434"/>
    <cellStyle name="Standard 257 3 2 3 2 2 10" xfId="26949"/>
    <cellStyle name="Standard 257 3 2 3 2 2 2" xfId="610"/>
    <cellStyle name="Standard 257 3 2 3 2 2 2 2" xfId="999"/>
    <cellStyle name="Standard 257 3 2 3 2 2 2 2 2" xfId="1748"/>
    <cellStyle name="Standard 257 3 2 3 2 2 2 2 2 2" xfId="4691"/>
    <cellStyle name="Standard 257 3 2 3 2 2 2 2 2 2 2" xfId="13513"/>
    <cellStyle name="Standard 257 3 2 3 2 2 2 2 2 2 2 2" xfId="26749"/>
    <cellStyle name="Standard 257 3 2 3 2 2 2 2 2 2 2 2 2" xfId="53221"/>
    <cellStyle name="Standard 257 3 2 3 2 2 2 2 2 2 2 3" xfId="39985"/>
    <cellStyle name="Standard 257 3 2 3 2 2 2 2 2 2 3" xfId="20132"/>
    <cellStyle name="Standard 257 3 2 3 2 2 2 2 2 2 3 2" xfId="46604"/>
    <cellStyle name="Standard 257 3 2 3 2 2 2 2 2 2 4" xfId="31163"/>
    <cellStyle name="Standard 257 3 2 3 2 2 2 2 2 3" xfId="6162"/>
    <cellStyle name="Standard 257 3 2 3 2 2 2 2 2 3 2" xfId="10572"/>
    <cellStyle name="Standard 257 3 2 3 2 2 2 2 2 3 2 2" xfId="23808"/>
    <cellStyle name="Standard 257 3 2 3 2 2 2 2 2 3 2 2 2" xfId="50280"/>
    <cellStyle name="Standard 257 3 2 3 2 2 2 2 2 3 2 3" xfId="37044"/>
    <cellStyle name="Standard 257 3 2 3 2 2 2 2 2 3 3" xfId="17191"/>
    <cellStyle name="Standard 257 3 2 3 2 2 2 2 2 3 3 2" xfId="43663"/>
    <cellStyle name="Standard 257 3 2 3 2 2 2 2 2 3 4" xfId="32634"/>
    <cellStyle name="Standard 257 3 2 3 2 2 2 2 2 4" xfId="9101"/>
    <cellStyle name="Standard 257 3 2 3 2 2 2 2 2 4 2" xfId="22337"/>
    <cellStyle name="Standard 257 3 2 3 2 2 2 2 2 4 2 2" xfId="48809"/>
    <cellStyle name="Standard 257 3 2 3 2 2 2 2 2 4 3" xfId="35573"/>
    <cellStyle name="Standard 257 3 2 3 2 2 2 2 2 5" xfId="15720"/>
    <cellStyle name="Standard 257 3 2 3 2 2 2 2 2 5 2" xfId="42192"/>
    <cellStyle name="Standard 257 3 2 3 2 2 2 2 2 6" xfId="28222"/>
    <cellStyle name="Standard 257 3 2 3 2 2 2 2 3" xfId="2484"/>
    <cellStyle name="Standard 257 3 2 3 2 2 2 2 3 2" xfId="3955"/>
    <cellStyle name="Standard 257 3 2 3 2 2 2 2 3 2 2" xfId="12777"/>
    <cellStyle name="Standard 257 3 2 3 2 2 2 2 3 2 2 2" xfId="26013"/>
    <cellStyle name="Standard 257 3 2 3 2 2 2 2 3 2 2 2 2" xfId="52485"/>
    <cellStyle name="Standard 257 3 2 3 2 2 2 2 3 2 2 3" xfId="39249"/>
    <cellStyle name="Standard 257 3 2 3 2 2 2 2 3 2 3" xfId="19396"/>
    <cellStyle name="Standard 257 3 2 3 2 2 2 2 3 2 3 2" xfId="45868"/>
    <cellStyle name="Standard 257 3 2 3 2 2 2 2 3 2 4" xfId="30427"/>
    <cellStyle name="Standard 257 3 2 3 2 2 2 2 3 3" xfId="6897"/>
    <cellStyle name="Standard 257 3 2 3 2 2 2 2 3 3 2" xfId="11307"/>
    <cellStyle name="Standard 257 3 2 3 2 2 2 2 3 3 2 2" xfId="24543"/>
    <cellStyle name="Standard 257 3 2 3 2 2 2 2 3 3 2 2 2" xfId="51015"/>
    <cellStyle name="Standard 257 3 2 3 2 2 2 2 3 3 2 3" xfId="37779"/>
    <cellStyle name="Standard 257 3 2 3 2 2 2 2 3 3 3" xfId="17926"/>
    <cellStyle name="Standard 257 3 2 3 2 2 2 2 3 3 3 2" xfId="44398"/>
    <cellStyle name="Standard 257 3 2 3 2 2 2 2 3 3 4" xfId="33369"/>
    <cellStyle name="Standard 257 3 2 3 2 2 2 2 3 4" xfId="8365"/>
    <cellStyle name="Standard 257 3 2 3 2 2 2 2 3 4 2" xfId="21601"/>
    <cellStyle name="Standard 257 3 2 3 2 2 2 2 3 4 2 2" xfId="48073"/>
    <cellStyle name="Standard 257 3 2 3 2 2 2 2 3 4 3" xfId="34837"/>
    <cellStyle name="Standard 257 3 2 3 2 2 2 2 3 5" xfId="14984"/>
    <cellStyle name="Standard 257 3 2 3 2 2 2 2 3 5 2" xfId="41456"/>
    <cellStyle name="Standard 257 3 2 3 2 2 2 2 3 6" xfId="28957"/>
    <cellStyle name="Standard 257 3 2 3 2 2 2 2 4" xfId="3221"/>
    <cellStyle name="Standard 257 3 2 3 2 2 2 2 4 2" xfId="12043"/>
    <cellStyle name="Standard 257 3 2 3 2 2 2 2 4 2 2" xfId="25279"/>
    <cellStyle name="Standard 257 3 2 3 2 2 2 2 4 2 2 2" xfId="51751"/>
    <cellStyle name="Standard 257 3 2 3 2 2 2 2 4 2 3" xfId="38515"/>
    <cellStyle name="Standard 257 3 2 3 2 2 2 2 4 3" xfId="18662"/>
    <cellStyle name="Standard 257 3 2 3 2 2 2 2 4 3 2" xfId="45134"/>
    <cellStyle name="Standard 257 3 2 3 2 2 2 2 4 4" xfId="29693"/>
    <cellStyle name="Standard 257 3 2 3 2 2 2 2 5" xfId="5426"/>
    <cellStyle name="Standard 257 3 2 3 2 2 2 2 5 2" xfId="9836"/>
    <cellStyle name="Standard 257 3 2 3 2 2 2 2 5 2 2" xfId="23072"/>
    <cellStyle name="Standard 257 3 2 3 2 2 2 2 5 2 2 2" xfId="49544"/>
    <cellStyle name="Standard 257 3 2 3 2 2 2 2 5 2 3" xfId="36308"/>
    <cellStyle name="Standard 257 3 2 3 2 2 2 2 5 3" xfId="16455"/>
    <cellStyle name="Standard 257 3 2 3 2 2 2 2 5 3 2" xfId="42927"/>
    <cellStyle name="Standard 257 3 2 3 2 2 2 2 5 4" xfId="31898"/>
    <cellStyle name="Standard 257 3 2 3 2 2 2 2 6" xfId="7631"/>
    <cellStyle name="Standard 257 3 2 3 2 2 2 2 6 2" xfId="20867"/>
    <cellStyle name="Standard 257 3 2 3 2 2 2 2 6 2 2" xfId="47339"/>
    <cellStyle name="Standard 257 3 2 3 2 2 2 2 6 3" xfId="34103"/>
    <cellStyle name="Standard 257 3 2 3 2 2 2 2 7" xfId="14250"/>
    <cellStyle name="Standard 257 3 2 3 2 2 2 2 7 2" xfId="40722"/>
    <cellStyle name="Standard 257 3 2 3 2 2 2 2 8" xfId="27486"/>
    <cellStyle name="Standard 257 3 2 3 2 2 2 3" xfId="1382"/>
    <cellStyle name="Standard 257 3 2 3 2 2 2 3 2" xfId="4325"/>
    <cellStyle name="Standard 257 3 2 3 2 2 2 3 2 2" xfId="13147"/>
    <cellStyle name="Standard 257 3 2 3 2 2 2 3 2 2 2" xfId="26383"/>
    <cellStyle name="Standard 257 3 2 3 2 2 2 3 2 2 2 2" xfId="52855"/>
    <cellStyle name="Standard 257 3 2 3 2 2 2 3 2 2 3" xfId="39619"/>
    <cellStyle name="Standard 257 3 2 3 2 2 2 3 2 3" xfId="19766"/>
    <cellStyle name="Standard 257 3 2 3 2 2 2 3 2 3 2" xfId="46238"/>
    <cellStyle name="Standard 257 3 2 3 2 2 2 3 2 4" xfId="30797"/>
    <cellStyle name="Standard 257 3 2 3 2 2 2 3 3" xfId="5796"/>
    <cellStyle name="Standard 257 3 2 3 2 2 2 3 3 2" xfId="10206"/>
    <cellStyle name="Standard 257 3 2 3 2 2 2 3 3 2 2" xfId="23442"/>
    <cellStyle name="Standard 257 3 2 3 2 2 2 3 3 2 2 2" xfId="49914"/>
    <cellStyle name="Standard 257 3 2 3 2 2 2 3 3 2 3" xfId="36678"/>
    <cellStyle name="Standard 257 3 2 3 2 2 2 3 3 3" xfId="16825"/>
    <cellStyle name="Standard 257 3 2 3 2 2 2 3 3 3 2" xfId="43297"/>
    <cellStyle name="Standard 257 3 2 3 2 2 2 3 3 4" xfId="32268"/>
    <cellStyle name="Standard 257 3 2 3 2 2 2 3 4" xfId="8735"/>
    <cellStyle name="Standard 257 3 2 3 2 2 2 3 4 2" xfId="21971"/>
    <cellStyle name="Standard 257 3 2 3 2 2 2 3 4 2 2" xfId="48443"/>
    <cellStyle name="Standard 257 3 2 3 2 2 2 3 4 3" xfId="35207"/>
    <cellStyle name="Standard 257 3 2 3 2 2 2 3 5" xfId="15354"/>
    <cellStyle name="Standard 257 3 2 3 2 2 2 3 5 2" xfId="41826"/>
    <cellStyle name="Standard 257 3 2 3 2 2 2 3 6" xfId="27856"/>
    <cellStyle name="Standard 257 3 2 3 2 2 2 4" xfId="2118"/>
    <cellStyle name="Standard 257 3 2 3 2 2 2 4 2" xfId="3589"/>
    <cellStyle name="Standard 257 3 2 3 2 2 2 4 2 2" xfId="12411"/>
    <cellStyle name="Standard 257 3 2 3 2 2 2 4 2 2 2" xfId="25647"/>
    <cellStyle name="Standard 257 3 2 3 2 2 2 4 2 2 2 2" xfId="52119"/>
    <cellStyle name="Standard 257 3 2 3 2 2 2 4 2 2 3" xfId="38883"/>
    <cellStyle name="Standard 257 3 2 3 2 2 2 4 2 3" xfId="19030"/>
    <cellStyle name="Standard 257 3 2 3 2 2 2 4 2 3 2" xfId="45502"/>
    <cellStyle name="Standard 257 3 2 3 2 2 2 4 2 4" xfId="30061"/>
    <cellStyle name="Standard 257 3 2 3 2 2 2 4 3" xfId="6531"/>
    <cellStyle name="Standard 257 3 2 3 2 2 2 4 3 2" xfId="10941"/>
    <cellStyle name="Standard 257 3 2 3 2 2 2 4 3 2 2" xfId="24177"/>
    <cellStyle name="Standard 257 3 2 3 2 2 2 4 3 2 2 2" xfId="50649"/>
    <cellStyle name="Standard 257 3 2 3 2 2 2 4 3 2 3" xfId="37413"/>
    <cellStyle name="Standard 257 3 2 3 2 2 2 4 3 3" xfId="17560"/>
    <cellStyle name="Standard 257 3 2 3 2 2 2 4 3 3 2" xfId="44032"/>
    <cellStyle name="Standard 257 3 2 3 2 2 2 4 3 4" xfId="33003"/>
    <cellStyle name="Standard 257 3 2 3 2 2 2 4 4" xfId="7999"/>
    <cellStyle name="Standard 257 3 2 3 2 2 2 4 4 2" xfId="21235"/>
    <cellStyle name="Standard 257 3 2 3 2 2 2 4 4 2 2" xfId="47707"/>
    <cellStyle name="Standard 257 3 2 3 2 2 2 4 4 3" xfId="34471"/>
    <cellStyle name="Standard 257 3 2 3 2 2 2 4 5" xfId="14618"/>
    <cellStyle name="Standard 257 3 2 3 2 2 2 4 5 2" xfId="41090"/>
    <cellStyle name="Standard 257 3 2 3 2 2 2 4 6" xfId="28591"/>
    <cellStyle name="Standard 257 3 2 3 2 2 2 5" xfId="2855"/>
    <cellStyle name="Standard 257 3 2 3 2 2 2 5 2" xfId="11677"/>
    <cellStyle name="Standard 257 3 2 3 2 2 2 5 2 2" xfId="24913"/>
    <cellStyle name="Standard 257 3 2 3 2 2 2 5 2 2 2" xfId="51385"/>
    <cellStyle name="Standard 257 3 2 3 2 2 2 5 2 3" xfId="38149"/>
    <cellStyle name="Standard 257 3 2 3 2 2 2 5 3" xfId="18296"/>
    <cellStyle name="Standard 257 3 2 3 2 2 2 5 3 2" xfId="44768"/>
    <cellStyle name="Standard 257 3 2 3 2 2 2 5 4" xfId="29327"/>
    <cellStyle name="Standard 257 3 2 3 2 2 2 6" xfId="5060"/>
    <cellStyle name="Standard 257 3 2 3 2 2 2 6 2" xfId="9470"/>
    <cellStyle name="Standard 257 3 2 3 2 2 2 6 2 2" xfId="22706"/>
    <cellStyle name="Standard 257 3 2 3 2 2 2 6 2 2 2" xfId="49178"/>
    <cellStyle name="Standard 257 3 2 3 2 2 2 6 2 3" xfId="35942"/>
    <cellStyle name="Standard 257 3 2 3 2 2 2 6 3" xfId="16089"/>
    <cellStyle name="Standard 257 3 2 3 2 2 2 6 3 2" xfId="42561"/>
    <cellStyle name="Standard 257 3 2 3 2 2 2 6 4" xfId="31532"/>
    <cellStyle name="Standard 257 3 2 3 2 2 2 7" xfId="7265"/>
    <cellStyle name="Standard 257 3 2 3 2 2 2 7 2" xfId="20501"/>
    <cellStyle name="Standard 257 3 2 3 2 2 2 7 2 2" xfId="46973"/>
    <cellStyle name="Standard 257 3 2 3 2 2 2 7 3" xfId="33737"/>
    <cellStyle name="Standard 257 3 2 3 2 2 2 8" xfId="13884"/>
    <cellStyle name="Standard 257 3 2 3 2 2 2 8 2" xfId="40356"/>
    <cellStyle name="Standard 257 3 2 3 2 2 2 9" xfId="27120"/>
    <cellStyle name="Standard 257 3 2 3 2 2 3" xfId="827"/>
    <cellStyle name="Standard 257 3 2 3 2 2 3 2" xfId="1577"/>
    <cellStyle name="Standard 257 3 2 3 2 2 3 2 2" xfId="4520"/>
    <cellStyle name="Standard 257 3 2 3 2 2 3 2 2 2" xfId="13342"/>
    <cellStyle name="Standard 257 3 2 3 2 2 3 2 2 2 2" xfId="26578"/>
    <cellStyle name="Standard 257 3 2 3 2 2 3 2 2 2 2 2" xfId="53050"/>
    <cellStyle name="Standard 257 3 2 3 2 2 3 2 2 2 3" xfId="39814"/>
    <cellStyle name="Standard 257 3 2 3 2 2 3 2 2 3" xfId="19961"/>
    <cellStyle name="Standard 257 3 2 3 2 2 3 2 2 3 2" xfId="46433"/>
    <cellStyle name="Standard 257 3 2 3 2 2 3 2 2 4" xfId="30992"/>
    <cellStyle name="Standard 257 3 2 3 2 2 3 2 3" xfId="5991"/>
    <cellStyle name="Standard 257 3 2 3 2 2 3 2 3 2" xfId="10401"/>
    <cellStyle name="Standard 257 3 2 3 2 2 3 2 3 2 2" xfId="23637"/>
    <cellStyle name="Standard 257 3 2 3 2 2 3 2 3 2 2 2" xfId="50109"/>
    <cellStyle name="Standard 257 3 2 3 2 2 3 2 3 2 3" xfId="36873"/>
    <cellStyle name="Standard 257 3 2 3 2 2 3 2 3 3" xfId="17020"/>
    <cellStyle name="Standard 257 3 2 3 2 2 3 2 3 3 2" xfId="43492"/>
    <cellStyle name="Standard 257 3 2 3 2 2 3 2 3 4" xfId="32463"/>
    <cellStyle name="Standard 257 3 2 3 2 2 3 2 4" xfId="8930"/>
    <cellStyle name="Standard 257 3 2 3 2 2 3 2 4 2" xfId="22166"/>
    <cellStyle name="Standard 257 3 2 3 2 2 3 2 4 2 2" xfId="48638"/>
    <cellStyle name="Standard 257 3 2 3 2 2 3 2 4 3" xfId="35402"/>
    <cellStyle name="Standard 257 3 2 3 2 2 3 2 5" xfId="15549"/>
    <cellStyle name="Standard 257 3 2 3 2 2 3 2 5 2" xfId="42021"/>
    <cellStyle name="Standard 257 3 2 3 2 2 3 2 6" xfId="28051"/>
    <cellStyle name="Standard 257 3 2 3 2 2 3 3" xfId="2313"/>
    <cellStyle name="Standard 257 3 2 3 2 2 3 3 2" xfId="3784"/>
    <cellStyle name="Standard 257 3 2 3 2 2 3 3 2 2" xfId="12606"/>
    <cellStyle name="Standard 257 3 2 3 2 2 3 3 2 2 2" xfId="25842"/>
    <cellStyle name="Standard 257 3 2 3 2 2 3 3 2 2 2 2" xfId="52314"/>
    <cellStyle name="Standard 257 3 2 3 2 2 3 3 2 2 3" xfId="39078"/>
    <cellStyle name="Standard 257 3 2 3 2 2 3 3 2 3" xfId="19225"/>
    <cellStyle name="Standard 257 3 2 3 2 2 3 3 2 3 2" xfId="45697"/>
    <cellStyle name="Standard 257 3 2 3 2 2 3 3 2 4" xfId="30256"/>
    <cellStyle name="Standard 257 3 2 3 2 2 3 3 3" xfId="6726"/>
    <cellStyle name="Standard 257 3 2 3 2 2 3 3 3 2" xfId="11136"/>
    <cellStyle name="Standard 257 3 2 3 2 2 3 3 3 2 2" xfId="24372"/>
    <cellStyle name="Standard 257 3 2 3 2 2 3 3 3 2 2 2" xfId="50844"/>
    <cellStyle name="Standard 257 3 2 3 2 2 3 3 3 2 3" xfId="37608"/>
    <cellStyle name="Standard 257 3 2 3 2 2 3 3 3 3" xfId="17755"/>
    <cellStyle name="Standard 257 3 2 3 2 2 3 3 3 3 2" xfId="44227"/>
    <cellStyle name="Standard 257 3 2 3 2 2 3 3 3 4" xfId="33198"/>
    <cellStyle name="Standard 257 3 2 3 2 2 3 3 4" xfId="8194"/>
    <cellStyle name="Standard 257 3 2 3 2 2 3 3 4 2" xfId="21430"/>
    <cellStyle name="Standard 257 3 2 3 2 2 3 3 4 2 2" xfId="47902"/>
    <cellStyle name="Standard 257 3 2 3 2 2 3 3 4 3" xfId="34666"/>
    <cellStyle name="Standard 257 3 2 3 2 2 3 3 5" xfId="14813"/>
    <cellStyle name="Standard 257 3 2 3 2 2 3 3 5 2" xfId="41285"/>
    <cellStyle name="Standard 257 3 2 3 2 2 3 3 6" xfId="28786"/>
    <cellStyle name="Standard 257 3 2 3 2 2 3 4" xfId="3050"/>
    <cellStyle name="Standard 257 3 2 3 2 2 3 4 2" xfId="11872"/>
    <cellStyle name="Standard 257 3 2 3 2 2 3 4 2 2" xfId="25108"/>
    <cellStyle name="Standard 257 3 2 3 2 2 3 4 2 2 2" xfId="51580"/>
    <cellStyle name="Standard 257 3 2 3 2 2 3 4 2 3" xfId="38344"/>
    <cellStyle name="Standard 257 3 2 3 2 2 3 4 3" xfId="18491"/>
    <cellStyle name="Standard 257 3 2 3 2 2 3 4 3 2" xfId="44963"/>
    <cellStyle name="Standard 257 3 2 3 2 2 3 4 4" xfId="29522"/>
    <cellStyle name="Standard 257 3 2 3 2 2 3 5" xfId="5255"/>
    <cellStyle name="Standard 257 3 2 3 2 2 3 5 2" xfId="9665"/>
    <cellStyle name="Standard 257 3 2 3 2 2 3 5 2 2" xfId="22901"/>
    <cellStyle name="Standard 257 3 2 3 2 2 3 5 2 2 2" xfId="49373"/>
    <cellStyle name="Standard 257 3 2 3 2 2 3 5 2 3" xfId="36137"/>
    <cellStyle name="Standard 257 3 2 3 2 2 3 5 3" xfId="16284"/>
    <cellStyle name="Standard 257 3 2 3 2 2 3 5 3 2" xfId="42756"/>
    <cellStyle name="Standard 257 3 2 3 2 2 3 5 4" xfId="31727"/>
    <cellStyle name="Standard 257 3 2 3 2 2 3 6" xfId="7460"/>
    <cellStyle name="Standard 257 3 2 3 2 2 3 6 2" xfId="20696"/>
    <cellStyle name="Standard 257 3 2 3 2 2 3 6 2 2" xfId="47168"/>
    <cellStyle name="Standard 257 3 2 3 2 2 3 6 3" xfId="33932"/>
    <cellStyle name="Standard 257 3 2 3 2 2 3 7" xfId="14079"/>
    <cellStyle name="Standard 257 3 2 3 2 2 3 7 2" xfId="40551"/>
    <cellStyle name="Standard 257 3 2 3 2 2 3 8" xfId="27315"/>
    <cellStyle name="Standard 257 3 2 3 2 2 4" xfId="1211"/>
    <cellStyle name="Standard 257 3 2 3 2 2 4 2" xfId="4154"/>
    <cellStyle name="Standard 257 3 2 3 2 2 4 2 2" xfId="12976"/>
    <cellStyle name="Standard 257 3 2 3 2 2 4 2 2 2" xfId="26212"/>
    <cellStyle name="Standard 257 3 2 3 2 2 4 2 2 2 2" xfId="52684"/>
    <cellStyle name="Standard 257 3 2 3 2 2 4 2 2 3" xfId="39448"/>
    <cellStyle name="Standard 257 3 2 3 2 2 4 2 3" xfId="19595"/>
    <cellStyle name="Standard 257 3 2 3 2 2 4 2 3 2" xfId="46067"/>
    <cellStyle name="Standard 257 3 2 3 2 2 4 2 4" xfId="30626"/>
    <cellStyle name="Standard 257 3 2 3 2 2 4 3" xfId="5625"/>
    <cellStyle name="Standard 257 3 2 3 2 2 4 3 2" xfId="10035"/>
    <cellStyle name="Standard 257 3 2 3 2 2 4 3 2 2" xfId="23271"/>
    <cellStyle name="Standard 257 3 2 3 2 2 4 3 2 2 2" xfId="49743"/>
    <cellStyle name="Standard 257 3 2 3 2 2 4 3 2 3" xfId="36507"/>
    <cellStyle name="Standard 257 3 2 3 2 2 4 3 3" xfId="16654"/>
    <cellStyle name="Standard 257 3 2 3 2 2 4 3 3 2" xfId="43126"/>
    <cellStyle name="Standard 257 3 2 3 2 2 4 3 4" xfId="32097"/>
    <cellStyle name="Standard 257 3 2 3 2 2 4 4" xfId="8564"/>
    <cellStyle name="Standard 257 3 2 3 2 2 4 4 2" xfId="21800"/>
    <cellStyle name="Standard 257 3 2 3 2 2 4 4 2 2" xfId="48272"/>
    <cellStyle name="Standard 257 3 2 3 2 2 4 4 3" xfId="35036"/>
    <cellStyle name="Standard 257 3 2 3 2 2 4 5" xfId="15183"/>
    <cellStyle name="Standard 257 3 2 3 2 2 4 5 2" xfId="41655"/>
    <cellStyle name="Standard 257 3 2 3 2 2 4 6" xfId="27685"/>
    <cellStyle name="Standard 257 3 2 3 2 2 5" xfId="1947"/>
    <cellStyle name="Standard 257 3 2 3 2 2 5 2" xfId="3418"/>
    <cellStyle name="Standard 257 3 2 3 2 2 5 2 2" xfId="12240"/>
    <cellStyle name="Standard 257 3 2 3 2 2 5 2 2 2" xfId="25476"/>
    <cellStyle name="Standard 257 3 2 3 2 2 5 2 2 2 2" xfId="51948"/>
    <cellStyle name="Standard 257 3 2 3 2 2 5 2 2 3" xfId="38712"/>
    <cellStyle name="Standard 257 3 2 3 2 2 5 2 3" xfId="18859"/>
    <cellStyle name="Standard 257 3 2 3 2 2 5 2 3 2" xfId="45331"/>
    <cellStyle name="Standard 257 3 2 3 2 2 5 2 4" xfId="29890"/>
    <cellStyle name="Standard 257 3 2 3 2 2 5 3" xfId="6360"/>
    <cellStyle name="Standard 257 3 2 3 2 2 5 3 2" xfId="10770"/>
    <cellStyle name="Standard 257 3 2 3 2 2 5 3 2 2" xfId="24006"/>
    <cellStyle name="Standard 257 3 2 3 2 2 5 3 2 2 2" xfId="50478"/>
    <cellStyle name="Standard 257 3 2 3 2 2 5 3 2 3" xfId="37242"/>
    <cellStyle name="Standard 257 3 2 3 2 2 5 3 3" xfId="17389"/>
    <cellStyle name="Standard 257 3 2 3 2 2 5 3 3 2" xfId="43861"/>
    <cellStyle name="Standard 257 3 2 3 2 2 5 3 4" xfId="32832"/>
    <cellStyle name="Standard 257 3 2 3 2 2 5 4" xfId="7828"/>
    <cellStyle name="Standard 257 3 2 3 2 2 5 4 2" xfId="21064"/>
    <cellStyle name="Standard 257 3 2 3 2 2 5 4 2 2" xfId="47536"/>
    <cellStyle name="Standard 257 3 2 3 2 2 5 4 3" xfId="34300"/>
    <cellStyle name="Standard 257 3 2 3 2 2 5 5" xfId="14447"/>
    <cellStyle name="Standard 257 3 2 3 2 2 5 5 2" xfId="40919"/>
    <cellStyle name="Standard 257 3 2 3 2 2 5 6" xfId="28420"/>
    <cellStyle name="Standard 257 3 2 3 2 2 6" xfId="2684"/>
    <cellStyle name="Standard 257 3 2 3 2 2 6 2" xfId="11506"/>
    <cellStyle name="Standard 257 3 2 3 2 2 6 2 2" xfId="24742"/>
    <cellStyle name="Standard 257 3 2 3 2 2 6 2 2 2" xfId="51214"/>
    <cellStyle name="Standard 257 3 2 3 2 2 6 2 3" xfId="37978"/>
    <cellStyle name="Standard 257 3 2 3 2 2 6 3" xfId="18125"/>
    <cellStyle name="Standard 257 3 2 3 2 2 6 3 2" xfId="44597"/>
    <cellStyle name="Standard 257 3 2 3 2 2 6 4" xfId="29156"/>
    <cellStyle name="Standard 257 3 2 3 2 2 7" xfId="4889"/>
    <cellStyle name="Standard 257 3 2 3 2 2 7 2" xfId="9299"/>
    <cellStyle name="Standard 257 3 2 3 2 2 7 2 2" xfId="22535"/>
    <cellStyle name="Standard 257 3 2 3 2 2 7 2 2 2" xfId="49007"/>
    <cellStyle name="Standard 257 3 2 3 2 2 7 2 3" xfId="35771"/>
    <cellStyle name="Standard 257 3 2 3 2 2 7 3" xfId="15918"/>
    <cellStyle name="Standard 257 3 2 3 2 2 7 3 2" xfId="42390"/>
    <cellStyle name="Standard 257 3 2 3 2 2 7 4" xfId="31361"/>
    <cellStyle name="Standard 257 3 2 3 2 2 8" xfId="7094"/>
    <cellStyle name="Standard 257 3 2 3 2 2 8 2" xfId="20330"/>
    <cellStyle name="Standard 257 3 2 3 2 2 8 2 2" xfId="46802"/>
    <cellStyle name="Standard 257 3 2 3 2 2 8 3" xfId="33566"/>
    <cellStyle name="Standard 257 3 2 3 2 2 9" xfId="13713"/>
    <cellStyle name="Standard 257 3 2 3 2 2 9 2" xfId="40185"/>
    <cellStyle name="Standard 257 3 2 3 2 3" xfId="529"/>
    <cellStyle name="Standard 257 3 2 3 2 3 2" xfId="918"/>
    <cellStyle name="Standard 257 3 2 3 2 3 2 2" xfId="1667"/>
    <cellStyle name="Standard 257 3 2 3 2 3 2 2 2" xfId="4610"/>
    <cellStyle name="Standard 257 3 2 3 2 3 2 2 2 2" xfId="13432"/>
    <cellStyle name="Standard 257 3 2 3 2 3 2 2 2 2 2" xfId="26668"/>
    <cellStyle name="Standard 257 3 2 3 2 3 2 2 2 2 2 2" xfId="53140"/>
    <cellStyle name="Standard 257 3 2 3 2 3 2 2 2 2 3" xfId="39904"/>
    <cellStyle name="Standard 257 3 2 3 2 3 2 2 2 3" xfId="20051"/>
    <cellStyle name="Standard 257 3 2 3 2 3 2 2 2 3 2" xfId="46523"/>
    <cellStyle name="Standard 257 3 2 3 2 3 2 2 2 4" xfId="31082"/>
    <cellStyle name="Standard 257 3 2 3 2 3 2 2 3" xfId="6081"/>
    <cellStyle name="Standard 257 3 2 3 2 3 2 2 3 2" xfId="10491"/>
    <cellStyle name="Standard 257 3 2 3 2 3 2 2 3 2 2" xfId="23727"/>
    <cellStyle name="Standard 257 3 2 3 2 3 2 2 3 2 2 2" xfId="50199"/>
    <cellStyle name="Standard 257 3 2 3 2 3 2 2 3 2 3" xfId="36963"/>
    <cellStyle name="Standard 257 3 2 3 2 3 2 2 3 3" xfId="17110"/>
    <cellStyle name="Standard 257 3 2 3 2 3 2 2 3 3 2" xfId="43582"/>
    <cellStyle name="Standard 257 3 2 3 2 3 2 2 3 4" xfId="32553"/>
    <cellStyle name="Standard 257 3 2 3 2 3 2 2 4" xfId="9020"/>
    <cellStyle name="Standard 257 3 2 3 2 3 2 2 4 2" xfId="22256"/>
    <cellStyle name="Standard 257 3 2 3 2 3 2 2 4 2 2" xfId="48728"/>
    <cellStyle name="Standard 257 3 2 3 2 3 2 2 4 3" xfId="35492"/>
    <cellStyle name="Standard 257 3 2 3 2 3 2 2 5" xfId="15639"/>
    <cellStyle name="Standard 257 3 2 3 2 3 2 2 5 2" xfId="42111"/>
    <cellStyle name="Standard 257 3 2 3 2 3 2 2 6" xfId="28141"/>
    <cellStyle name="Standard 257 3 2 3 2 3 2 3" xfId="2403"/>
    <cellStyle name="Standard 257 3 2 3 2 3 2 3 2" xfId="3874"/>
    <cellStyle name="Standard 257 3 2 3 2 3 2 3 2 2" xfId="12696"/>
    <cellStyle name="Standard 257 3 2 3 2 3 2 3 2 2 2" xfId="25932"/>
    <cellStyle name="Standard 257 3 2 3 2 3 2 3 2 2 2 2" xfId="52404"/>
    <cellStyle name="Standard 257 3 2 3 2 3 2 3 2 2 3" xfId="39168"/>
    <cellStyle name="Standard 257 3 2 3 2 3 2 3 2 3" xfId="19315"/>
    <cellStyle name="Standard 257 3 2 3 2 3 2 3 2 3 2" xfId="45787"/>
    <cellStyle name="Standard 257 3 2 3 2 3 2 3 2 4" xfId="30346"/>
    <cellStyle name="Standard 257 3 2 3 2 3 2 3 3" xfId="6816"/>
    <cellStyle name="Standard 257 3 2 3 2 3 2 3 3 2" xfId="11226"/>
    <cellStyle name="Standard 257 3 2 3 2 3 2 3 3 2 2" xfId="24462"/>
    <cellStyle name="Standard 257 3 2 3 2 3 2 3 3 2 2 2" xfId="50934"/>
    <cellStyle name="Standard 257 3 2 3 2 3 2 3 3 2 3" xfId="37698"/>
    <cellStyle name="Standard 257 3 2 3 2 3 2 3 3 3" xfId="17845"/>
    <cellStyle name="Standard 257 3 2 3 2 3 2 3 3 3 2" xfId="44317"/>
    <cellStyle name="Standard 257 3 2 3 2 3 2 3 3 4" xfId="33288"/>
    <cellStyle name="Standard 257 3 2 3 2 3 2 3 4" xfId="8284"/>
    <cellStyle name="Standard 257 3 2 3 2 3 2 3 4 2" xfId="21520"/>
    <cellStyle name="Standard 257 3 2 3 2 3 2 3 4 2 2" xfId="47992"/>
    <cellStyle name="Standard 257 3 2 3 2 3 2 3 4 3" xfId="34756"/>
    <cellStyle name="Standard 257 3 2 3 2 3 2 3 5" xfId="14903"/>
    <cellStyle name="Standard 257 3 2 3 2 3 2 3 5 2" xfId="41375"/>
    <cellStyle name="Standard 257 3 2 3 2 3 2 3 6" xfId="28876"/>
    <cellStyle name="Standard 257 3 2 3 2 3 2 4" xfId="3140"/>
    <cellStyle name="Standard 257 3 2 3 2 3 2 4 2" xfId="11962"/>
    <cellStyle name="Standard 257 3 2 3 2 3 2 4 2 2" xfId="25198"/>
    <cellStyle name="Standard 257 3 2 3 2 3 2 4 2 2 2" xfId="51670"/>
    <cellStyle name="Standard 257 3 2 3 2 3 2 4 2 3" xfId="38434"/>
    <cellStyle name="Standard 257 3 2 3 2 3 2 4 3" xfId="18581"/>
    <cellStyle name="Standard 257 3 2 3 2 3 2 4 3 2" xfId="45053"/>
    <cellStyle name="Standard 257 3 2 3 2 3 2 4 4" xfId="29612"/>
    <cellStyle name="Standard 257 3 2 3 2 3 2 5" xfId="5345"/>
    <cellStyle name="Standard 257 3 2 3 2 3 2 5 2" xfId="9755"/>
    <cellStyle name="Standard 257 3 2 3 2 3 2 5 2 2" xfId="22991"/>
    <cellStyle name="Standard 257 3 2 3 2 3 2 5 2 2 2" xfId="49463"/>
    <cellStyle name="Standard 257 3 2 3 2 3 2 5 2 3" xfId="36227"/>
    <cellStyle name="Standard 257 3 2 3 2 3 2 5 3" xfId="16374"/>
    <cellStyle name="Standard 257 3 2 3 2 3 2 5 3 2" xfId="42846"/>
    <cellStyle name="Standard 257 3 2 3 2 3 2 5 4" xfId="31817"/>
    <cellStyle name="Standard 257 3 2 3 2 3 2 6" xfId="7550"/>
    <cellStyle name="Standard 257 3 2 3 2 3 2 6 2" xfId="20786"/>
    <cellStyle name="Standard 257 3 2 3 2 3 2 6 2 2" xfId="47258"/>
    <cellStyle name="Standard 257 3 2 3 2 3 2 6 3" xfId="34022"/>
    <cellStyle name="Standard 257 3 2 3 2 3 2 7" xfId="14169"/>
    <cellStyle name="Standard 257 3 2 3 2 3 2 7 2" xfId="40641"/>
    <cellStyle name="Standard 257 3 2 3 2 3 2 8" xfId="27405"/>
    <cellStyle name="Standard 257 3 2 3 2 3 3" xfId="1301"/>
    <cellStyle name="Standard 257 3 2 3 2 3 3 2" xfId="4244"/>
    <cellStyle name="Standard 257 3 2 3 2 3 3 2 2" xfId="13066"/>
    <cellStyle name="Standard 257 3 2 3 2 3 3 2 2 2" xfId="26302"/>
    <cellStyle name="Standard 257 3 2 3 2 3 3 2 2 2 2" xfId="52774"/>
    <cellStyle name="Standard 257 3 2 3 2 3 3 2 2 3" xfId="39538"/>
    <cellStyle name="Standard 257 3 2 3 2 3 3 2 3" xfId="19685"/>
    <cellStyle name="Standard 257 3 2 3 2 3 3 2 3 2" xfId="46157"/>
    <cellStyle name="Standard 257 3 2 3 2 3 3 2 4" xfId="30716"/>
    <cellStyle name="Standard 257 3 2 3 2 3 3 3" xfId="5715"/>
    <cellStyle name="Standard 257 3 2 3 2 3 3 3 2" xfId="10125"/>
    <cellStyle name="Standard 257 3 2 3 2 3 3 3 2 2" xfId="23361"/>
    <cellStyle name="Standard 257 3 2 3 2 3 3 3 2 2 2" xfId="49833"/>
    <cellStyle name="Standard 257 3 2 3 2 3 3 3 2 3" xfId="36597"/>
    <cellStyle name="Standard 257 3 2 3 2 3 3 3 3" xfId="16744"/>
    <cellStyle name="Standard 257 3 2 3 2 3 3 3 3 2" xfId="43216"/>
    <cellStyle name="Standard 257 3 2 3 2 3 3 3 4" xfId="32187"/>
    <cellStyle name="Standard 257 3 2 3 2 3 3 4" xfId="8654"/>
    <cellStyle name="Standard 257 3 2 3 2 3 3 4 2" xfId="21890"/>
    <cellStyle name="Standard 257 3 2 3 2 3 3 4 2 2" xfId="48362"/>
    <cellStyle name="Standard 257 3 2 3 2 3 3 4 3" xfId="35126"/>
    <cellStyle name="Standard 257 3 2 3 2 3 3 5" xfId="15273"/>
    <cellStyle name="Standard 257 3 2 3 2 3 3 5 2" xfId="41745"/>
    <cellStyle name="Standard 257 3 2 3 2 3 3 6" xfId="27775"/>
    <cellStyle name="Standard 257 3 2 3 2 3 4" xfId="2037"/>
    <cellStyle name="Standard 257 3 2 3 2 3 4 2" xfId="3508"/>
    <cellStyle name="Standard 257 3 2 3 2 3 4 2 2" xfId="12330"/>
    <cellStyle name="Standard 257 3 2 3 2 3 4 2 2 2" xfId="25566"/>
    <cellStyle name="Standard 257 3 2 3 2 3 4 2 2 2 2" xfId="52038"/>
    <cellStyle name="Standard 257 3 2 3 2 3 4 2 2 3" xfId="38802"/>
    <cellStyle name="Standard 257 3 2 3 2 3 4 2 3" xfId="18949"/>
    <cellStyle name="Standard 257 3 2 3 2 3 4 2 3 2" xfId="45421"/>
    <cellStyle name="Standard 257 3 2 3 2 3 4 2 4" xfId="29980"/>
    <cellStyle name="Standard 257 3 2 3 2 3 4 3" xfId="6450"/>
    <cellStyle name="Standard 257 3 2 3 2 3 4 3 2" xfId="10860"/>
    <cellStyle name="Standard 257 3 2 3 2 3 4 3 2 2" xfId="24096"/>
    <cellStyle name="Standard 257 3 2 3 2 3 4 3 2 2 2" xfId="50568"/>
    <cellStyle name="Standard 257 3 2 3 2 3 4 3 2 3" xfId="37332"/>
    <cellStyle name="Standard 257 3 2 3 2 3 4 3 3" xfId="17479"/>
    <cellStyle name="Standard 257 3 2 3 2 3 4 3 3 2" xfId="43951"/>
    <cellStyle name="Standard 257 3 2 3 2 3 4 3 4" xfId="32922"/>
    <cellStyle name="Standard 257 3 2 3 2 3 4 4" xfId="7918"/>
    <cellStyle name="Standard 257 3 2 3 2 3 4 4 2" xfId="21154"/>
    <cellStyle name="Standard 257 3 2 3 2 3 4 4 2 2" xfId="47626"/>
    <cellStyle name="Standard 257 3 2 3 2 3 4 4 3" xfId="34390"/>
    <cellStyle name="Standard 257 3 2 3 2 3 4 5" xfId="14537"/>
    <cellStyle name="Standard 257 3 2 3 2 3 4 5 2" xfId="41009"/>
    <cellStyle name="Standard 257 3 2 3 2 3 4 6" xfId="28510"/>
    <cellStyle name="Standard 257 3 2 3 2 3 5" xfId="2774"/>
    <cellStyle name="Standard 257 3 2 3 2 3 5 2" xfId="11596"/>
    <cellStyle name="Standard 257 3 2 3 2 3 5 2 2" xfId="24832"/>
    <cellStyle name="Standard 257 3 2 3 2 3 5 2 2 2" xfId="51304"/>
    <cellStyle name="Standard 257 3 2 3 2 3 5 2 3" xfId="38068"/>
    <cellStyle name="Standard 257 3 2 3 2 3 5 3" xfId="18215"/>
    <cellStyle name="Standard 257 3 2 3 2 3 5 3 2" xfId="44687"/>
    <cellStyle name="Standard 257 3 2 3 2 3 5 4" xfId="29246"/>
    <cellStyle name="Standard 257 3 2 3 2 3 6" xfId="4979"/>
    <cellStyle name="Standard 257 3 2 3 2 3 6 2" xfId="9389"/>
    <cellStyle name="Standard 257 3 2 3 2 3 6 2 2" xfId="22625"/>
    <cellStyle name="Standard 257 3 2 3 2 3 6 2 2 2" xfId="49097"/>
    <cellStyle name="Standard 257 3 2 3 2 3 6 2 3" xfId="35861"/>
    <cellStyle name="Standard 257 3 2 3 2 3 6 3" xfId="16008"/>
    <cellStyle name="Standard 257 3 2 3 2 3 6 3 2" xfId="42480"/>
    <cellStyle name="Standard 257 3 2 3 2 3 6 4" xfId="31451"/>
    <cellStyle name="Standard 257 3 2 3 2 3 7" xfId="7184"/>
    <cellStyle name="Standard 257 3 2 3 2 3 7 2" xfId="20420"/>
    <cellStyle name="Standard 257 3 2 3 2 3 7 2 2" xfId="46892"/>
    <cellStyle name="Standard 257 3 2 3 2 3 7 3" xfId="33656"/>
    <cellStyle name="Standard 257 3 2 3 2 3 8" xfId="13803"/>
    <cellStyle name="Standard 257 3 2 3 2 3 8 2" xfId="40275"/>
    <cellStyle name="Standard 257 3 2 3 2 3 9" xfId="27039"/>
    <cellStyle name="Standard 257 3 2 3 2 4" xfId="746"/>
    <cellStyle name="Standard 257 3 2 3 2 4 2" xfId="1496"/>
    <cellStyle name="Standard 257 3 2 3 2 4 2 2" xfId="4439"/>
    <cellStyle name="Standard 257 3 2 3 2 4 2 2 2" xfId="13261"/>
    <cellStyle name="Standard 257 3 2 3 2 4 2 2 2 2" xfId="26497"/>
    <cellStyle name="Standard 257 3 2 3 2 4 2 2 2 2 2" xfId="52969"/>
    <cellStyle name="Standard 257 3 2 3 2 4 2 2 2 3" xfId="39733"/>
    <cellStyle name="Standard 257 3 2 3 2 4 2 2 3" xfId="19880"/>
    <cellStyle name="Standard 257 3 2 3 2 4 2 2 3 2" xfId="46352"/>
    <cellStyle name="Standard 257 3 2 3 2 4 2 2 4" xfId="30911"/>
    <cellStyle name="Standard 257 3 2 3 2 4 2 3" xfId="5910"/>
    <cellStyle name="Standard 257 3 2 3 2 4 2 3 2" xfId="10320"/>
    <cellStyle name="Standard 257 3 2 3 2 4 2 3 2 2" xfId="23556"/>
    <cellStyle name="Standard 257 3 2 3 2 4 2 3 2 2 2" xfId="50028"/>
    <cellStyle name="Standard 257 3 2 3 2 4 2 3 2 3" xfId="36792"/>
    <cellStyle name="Standard 257 3 2 3 2 4 2 3 3" xfId="16939"/>
    <cellStyle name="Standard 257 3 2 3 2 4 2 3 3 2" xfId="43411"/>
    <cellStyle name="Standard 257 3 2 3 2 4 2 3 4" xfId="32382"/>
    <cellStyle name="Standard 257 3 2 3 2 4 2 4" xfId="8849"/>
    <cellStyle name="Standard 257 3 2 3 2 4 2 4 2" xfId="22085"/>
    <cellStyle name="Standard 257 3 2 3 2 4 2 4 2 2" xfId="48557"/>
    <cellStyle name="Standard 257 3 2 3 2 4 2 4 3" xfId="35321"/>
    <cellStyle name="Standard 257 3 2 3 2 4 2 5" xfId="15468"/>
    <cellStyle name="Standard 257 3 2 3 2 4 2 5 2" xfId="41940"/>
    <cellStyle name="Standard 257 3 2 3 2 4 2 6" xfId="27970"/>
    <cellStyle name="Standard 257 3 2 3 2 4 3" xfId="2232"/>
    <cellStyle name="Standard 257 3 2 3 2 4 3 2" xfId="3703"/>
    <cellStyle name="Standard 257 3 2 3 2 4 3 2 2" xfId="12525"/>
    <cellStyle name="Standard 257 3 2 3 2 4 3 2 2 2" xfId="25761"/>
    <cellStyle name="Standard 257 3 2 3 2 4 3 2 2 2 2" xfId="52233"/>
    <cellStyle name="Standard 257 3 2 3 2 4 3 2 2 3" xfId="38997"/>
    <cellStyle name="Standard 257 3 2 3 2 4 3 2 3" xfId="19144"/>
    <cellStyle name="Standard 257 3 2 3 2 4 3 2 3 2" xfId="45616"/>
    <cellStyle name="Standard 257 3 2 3 2 4 3 2 4" xfId="30175"/>
    <cellStyle name="Standard 257 3 2 3 2 4 3 3" xfId="6645"/>
    <cellStyle name="Standard 257 3 2 3 2 4 3 3 2" xfId="11055"/>
    <cellStyle name="Standard 257 3 2 3 2 4 3 3 2 2" xfId="24291"/>
    <cellStyle name="Standard 257 3 2 3 2 4 3 3 2 2 2" xfId="50763"/>
    <cellStyle name="Standard 257 3 2 3 2 4 3 3 2 3" xfId="37527"/>
    <cellStyle name="Standard 257 3 2 3 2 4 3 3 3" xfId="17674"/>
    <cellStyle name="Standard 257 3 2 3 2 4 3 3 3 2" xfId="44146"/>
    <cellStyle name="Standard 257 3 2 3 2 4 3 3 4" xfId="33117"/>
    <cellStyle name="Standard 257 3 2 3 2 4 3 4" xfId="8113"/>
    <cellStyle name="Standard 257 3 2 3 2 4 3 4 2" xfId="21349"/>
    <cellStyle name="Standard 257 3 2 3 2 4 3 4 2 2" xfId="47821"/>
    <cellStyle name="Standard 257 3 2 3 2 4 3 4 3" xfId="34585"/>
    <cellStyle name="Standard 257 3 2 3 2 4 3 5" xfId="14732"/>
    <cellStyle name="Standard 257 3 2 3 2 4 3 5 2" xfId="41204"/>
    <cellStyle name="Standard 257 3 2 3 2 4 3 6" xfId="28705"/>
    <cellStyle name="Standard 257 3 2 3 2 4 4" xfId="2969"/>
    <cellStyle name="Standard 257 3 2 3 2 4 4 2" xfId="11791"/>
    <cellStyle name="Standard 257 3 2 3 2 4 4 2 2" xfId="25027"/>
    <cellStyle name="Standard 257 3 2 3 2 4 4 2 2 2" xfId="51499"/>
    <cellStyle name="Standard 257 3 2 3 2 4 4 2 3" xfId="38263"/>
    <cellStyle name="Standard 257 3 2 3 2 4 4 3" xfId="18410"/>
    <cellStyle name="Standard 257 3 2 3 2 4 4 3 2" xfId="44882"/>
    <cellStyle name="Standard 257 3 2 3 2 4 4 4" xfId="29441"/>
    <cellStyle name="Standard 257 3 2 3 2 4 5" xfId="5174"/>
    <cellStyle name="Standard 257 3 2 3 2 4 5 2" xfId="9584"/>
    <cellStyle name="Standard 257 3 2 3 2 4 5 2 2" xfId="22820"/>
    <cellStyle name="Standard 257 3 2 3 2 4 5 2 2 2" xfId="49292"/>
    <cellStyle name="Standard 257 3 2 3 2 4 5 2 3" xfId="36056"/>
    <cellStyle name="Standard 257 3 2 3 2 4 5 3" xfId="16203"/>
    <cellStyle name="Standard 257 3 2 3 2 4 5 3 2" xfId="42675"/>
    <cellStyle name="Standard 257 3 2 3 2 4 5 4" xfId="31646"/>
    <cellStyle name="Standard 257 3 2 3 2 4 6" xfId="7379"/>
    <cellStyle name="Standard 257 3 2 3 2 4 6 2" xfId="20615"/>
    <cellStyle name="Standard 257 3 2 3 2 4 6 2 2" xfId="47087"/>
    <cellStyle name="Standard 257 3 2 3 2 4 6 3" xfId="33851"/>
    <cellStyle name="Standard 257 3 2 3 2 4 7" xfId="13998"/>
    <cellStyle name="Standard 257 3 2 3 2 4 7 2" xfId="40470"/>
    <cellStyle name="Standard 257 3 2 3 2 4 8" xfId="27234"/>
    <cellStyle name="Standard 257 3 2 3 2 5" xfId="1130"/>
    <cellStyle name="Standard 257 3 2 3 2 5 2" xfId="4073"/>
    <cellStyle name="Standard 257 3 2 3 2 5 2 2" xfId="12895"/>
    <cellStyle name="Standard 257 3 2 3 2 5 2 2 2" xfId="26131"/>
    <cellStyle name="Standard 257 3 2 3 2 5 2 2 2 2" xfId="52603"/>
    <cellStyle name="Standard 257 3 2 3 2 5 2 2 3" xfId="39367"/>
    <cellStyle name="Standard 257 3 2 3 2 5 2 3" xfId="19514"/>
    <cellStyle name="Standard 257 3 2 3 2 5 2 3 2" xfId="45986"/>
    <cellStyle name="Standard 257 3 2 3 2 5 2 4" xfId="30545"/>
    <cellStyle name="Standard 257 3 2 3 2 5 3" xfId="5544"/>
    <cellStyle name="Standard 257 3 2 3 2 5 3 2" xfId="9954"/>
    <cellStyle name="Standard 257 3 2 3 2 5 3 2 2" xfId="23190"/>
    <cellStyle name="Standard 257 3 2 3 2 5 3 2 2 2" xfId="49662"/>
    <cellStyle name="Standard 257 3 2 3 2 5 3 2 3" xfId="36426"/>
    <cellStyle name="Standard 257 3 2 3 2 5 3 3" xfId="16573"/>
    <cellStyle name="Standard 257 3 2 3 2 5 3 3 2" xfId="43045"/>
    <cellStyle name="Standard 257 3 2 3 2 5 3 4" xfId="32016"/>
    <cellStyle name="Standard 257 3 2 3 2 5 4" xfId="8483"/>
    <cellStyle name="Standard 257 3 2 3 2 5 4 2" xfId="21719"/>
    <cellStyle name="Standard 257 3 2 3 2 5 4 2 2" xfId="48191"/>
    <cellStyle name="Standard 257 3 2 3 2 5 4 3" xfId="34955"/>
    <cellStyle name="Standard 257 3 2 3 2 5 5" xfId="15102"/>
    <cellStyle name="Standard 257 3 2 3 2 5 5 2" xfId="41574"/>
    <cellStyle name="Standard 257 3 2 3 2 5 6" xfId="27604"/>
    <cellStyle name="Standard 257 3 2 3 2 6" xfId="1866"/>
    <cellStyle name="Standard 257 3 2 3 2 6 2" xfId="3337"/>
    <cellStyle name="Standard 257 3 2 3 2 6 2 2" xfId="12159"/>
    <cellStyle name="Standard 257 3 2 3 2 6 2 2 2" xfId="25395"/>
    <cellStyle name="Standard 257 3 2 3 2 6 2 2 2 2" xfId="51867"/>
    <cellStyle name="Standard 257 3 2 3 2 6 2 2 3" xfId="38631"/>
    <cellStyle name="Standard 257 3 2 3 2 6 2 3" xfId="18778"/>
    <cellStyle name="Standard 257 3 2 3 2 6 2 3 2" xfId="45250"/>
    <cellStyle name="Standard 257 3 2 3 2 6 2 4" xfId="29809"/>
    <cellStyle name="Standard 257 3 2 3 2 6 3" xfId="6279"/>
    <cellStyle name="Standard 257 3 2 3 2 6 3 2" xfId="10689"/>
    <cellStyle name="Standard 257 3 2 3 2 6 3 2 2" xfId="23925"/>
    <cellStyle name="Standard 257 3 2 3 2 6 3 2 2 2" xfId="50397"/>
    <cellStyle name="Standard 257 3 2 3 2 6 3 2 3" xfId="37161"/>
    <cellStyle name="Standard 257 3 2 3 2 6 3 3" xfId="17308"/>
    <cellStyle name="Standard 257 3 2 3 2 6 3 3 2" xfId="43780"/>
    <cellStyle name="Standard 257 3 2 3 2 6 3 4" xfId="32751"/>
    <cellStyle name="Standard 257 3 2 3 2 6 4" xfId="7747"/>
    <cellStyle name="Standard 257 3 2 3 2 6 4 2" xfId="20983"/>
    <cellStyle name="Standard 257 3 2 3 2 6 4 2 2" xfId="47455"/>
    <cellStyle name="Standard 257 3 2 3 2 6 4 3" xfId="34219"/>
    <cellStyle name="Standard 257 3 2 3 2 6 5" xfId="14366"/>
    <cellStyle name="Standard 257 3 2 3 2 6 5 2" xfId="40838"/>
    <cellStyle name="Standard 257 3 2 3 2 6 6" xfId="28339"/>
    <cellStyle name="Standard 257 3 2 3 2 7" xfId="2603"/>
    <cellStyle name="Standard 257 3 2 3 2 7 2" xfId="11425"/>
    <cellStyle name="Standard 257 3 2 3 2 7 2 2" xfId="24661"/>
    <cellStyle name="Standard 257 3 2 3 2 7 2 2 2" xfId="51133"/>
    <cellStyle name="Standard 257 3 2 3 2 7 2 3" xfId="37897"/>
    <cellStyle name="Standard 257 3 2 3 2 7 3" xfId="18044"/>
    <cellStyle name="Standard 257 3 2 3 2 7 3 2" xfId="44516"/>
    <cellStyle name="Standard 257 3 2 3 2 7 4" xfId="29075"/>
    <cellStyle name="Standard 257 3 2 3 2 8" xfId="4808"/>
    <cellStyle name="Standard 257 3 2 3 2 8 2" xfId="9218"/>
    <cellStyle name="Standard 257 3 2 3 2 8 2 2" xfId="22454"/>
    <cellStyle name="Standard 257 3 2 3 2 8 2 2 2" xfId="48926"/>
    <cellStyle name="Standard 257 3 2 3 2 8 2 3" xfId="35690"/>
    <cellStyle name="Standard 257 3 2 3 2 8 3" xfId="15837"/>
    <cellStyle name="Standard 257 3 2 3 2 8 3 2" xfId="42309"/>
    <cellStyle name="Standard 257 3 2 3 2 8 4" xfId="31280"/>
    <cellStyle name="Standard 257 3 2 3 2 9" xfId="7013"/>
    <cellStyle name="Standard 257 3 2 3 2 9 2" xfId="20249"/>
    <cellStyle name="Standard 257 3 2 3 2 9 2 2" xfId="46721"/>
    <cellStyle name="Standard 257 3 2 3 2 9 3" xfId="33485"/>
    <cellStyle name="Standard 257 3 2 3 3" xfId="394"/>
    <cellStyle name="Standard 257 3 2 3 3 10" xfId="26909"/>
    <cellStyle name="Standard 257 3 2 3 3 2" xfId="570"/>
    <cellStyle name="Standard 257 3 2 3 3 2 2" xfId="959"/>
    <cellStyle name="Standard 257 3 2 3 3 2 2 2" xfId="1708"/>
    <cellStyle name="Standard 257 3 2 3 3 2 2 2 2" xfId="4651"/>
    <cellStyle name="Standard 257 3 2 3 3 2 2 2 2 2" xfId="13473"/>
    <cellStyle name="Standard 257 3 2 3 3 2 2 2 2 2 2" xfId="26709"/>
    <cellStyle name="Standard 257 3 2 3 3 2 2 2 2 2 2 2" xfId="53181"/>
    <cellStyle name="Standard 257 3 2 3 3 2 2 2 2 2 3" xfId="39945"/>
    <cellStyle name="Standard 257 3 2 3 3 2 2 2 2 3" xfId="20092"/>
    <cellStyle name="Standard 257 3 2 3 3 2 2 2 2 3 2" xfId="46564"/>
    <cellStyle name="Standard 257 3 2 3 3 2 2 2 2 4" xfId="31123"/>
    <cellStyle name="Standard 257 3 2 3 3 2 2 2 3" xfId="6122"/>
    <cellStyle name="Standard 257 3 2 3 3 2 2 2 3 2" xfId="10532"/>
    <cellStyle name="Standard 257 3 2 3 3 2 2 2 3 2 2" xfId="23768"/>
    <cellStyle name="Standard 257 3 2 3 3 2 2 2 3 2 2 2" xfId="50240"/>
    <cellStyle name="Standard 257 3 2 3 3 2 2 2 3 2 3" xfId="37004"/>
    <cellStyle name="Standard 257 3 2 3 3 2 2 2 3 3" xfId="17151"/>
    <cellStyle name="Standard 257 3 2 3 3 2 2 2 3 3 2" xfId="43623"/>
    <cellStyle name="Standard 257 3 2 3 3 2 2 2 3 4" xfId="32594"/>
    <cellStyle name="Standard 257 3 2 3 3 2 2 2 4" xfId="9061"/>
    <cellStyle name="Standard 257 3 2 3 3 2 2 2 4 2" xfId="22297"/>
    <cellStyle name="Standard 257 3 2 3 3 2 2 2 4 2 2" xfId="48769"/>
    <cellStyle name="Standard 257 3 2 3 3 2 2 2 4 3" xfId="35533"/>
    <cellStyle name="Standard 257 3 2 3 3 2 2 2 5" xfId="15680"/>
    <cellStyle name="Standard 257 3 2 3 3 2 2 2 5 2" xfId="42152"/>
    <cellStyle name="Standard 257 3 2 3 3 2 2 2 6" xfId="28182"/>
    <cellStyle name="Standard 257 3 2 3 3 2 2 3" xfId="2444"/>
    <cellStyle name="Standard 257 3 2 3 3 2 2 3 2" xfId="3915"/>
    <cellStyle name="Standard 257 3 2 3 3 2 2 3 2 2" xfId="12737"/>
    <cellStyle name="Standard 257 3 2 3 3 2 2 3 2 2 2" xfId="25973"/>
    <cellStyle name="Standard 257 3 2 3 3 2 2 3 2 2 2 2" xfId="52445"/>
    <cellStyle name="Standard 257 3 2 3 3 2 2 3 2 2 3" xfId="39209"/>
    <cellStyle name="Standard 257 3 2 3 3 2 2 3 2 3" xfId="19356"/>
    <cellStyle name="Standard 257 3 2 3 3 2 2 3 2 3 2" xfId="45828"/>
    <cellStyle name="Standard 257 3 2 3 3 2 2 3 2 4" xfId="30387"/>
    <cellStyle name="Standard 257 3 2 3 3 2 2 3 3" xfId="6857"/>
    <cellStyle name="Standard 257 3 2 3 3 2 2 3 3 2" xfId="11267"/>
    <cellStyle name="Standard 257 3 2 3 3 2 2 3 3 2 2" xfId="24503"/>
    <cellStyle name="Standard 257 3 2 3 3 2 2 3 3 2 2 2" xfId="50975"/>
    <cellStyle name="Standard 257 3 2 3 3 2 2 3 3 2 3" xfId="37739"/>
    <cellStyle name="Standard 257 3 2 3 3 2 2 3 3 3" xfId="17886"/>
    <cellStyle name="Standard 257 3 2 3 3 2 2 3 3 3 2" xfId="44358"/>
    <cellStyle name="Standard 257 3 2 3 3 2 2 3 3 4" xfId="33329"/>
    <cellStyle name="Standard 257 3 2 3 3 2 2 3 4" xfId="8325"/>
    <cellStyle name="Standard 257 3 2 3 3 2 2 3 4 2" xfId="21561"/>
    <cellStyle name="Standard 257 3 2 3 3 2 2 3 4 2 2" xfId="48033"/>
    <cellStyle name="Standard 257 3 2 3 3 2 2 3 4 3" xfId="34797"/>
    <cellStyle name="Standard 257 3 2 3 3 2 2 3 5" xfId="14944"/>
    <cellStyle name="Standard 257 3 2 3 3 2 2 3 5 2" xfId="41416"/>
    <cellStyle name="Standard 257 3 2 3 3 2 2 3 6" xfId="28917"/>
    <cellStyle name="Standard 257 3 2 3 3 2 2 4" xfId="3181"/>
    <cellStyle name="Standard 257 3 2 3 3 2 2 4 2" xfId="12003"/>
    <cellStyle name="Standard 257 3 2 3 3 2 2 4 2 2" xfId="25239"/>
    <cellStyle name="Standard 257 3 2 3 3 2 2 4 2 2 2" xfId="51711"/>
    <cellStyle name="Standard 257 3 2 3 3 2 2 4 2 3" xfId="38475"/>
    <cellStyle name="Standard 257 3 2 3 3 2 2 4 3" xfId="18622"/>
    <cellStyle name="Standard 257 3 2 3 3 2 2 4 3 2" xfId="45094"/>
    <cellStyle name="Standard 257 3 2 3 3 2 2 4 4" xfId="29653"/>
    <cellStyle name="Standard 257 3 2 3 3 2 2 5" xfId="5386"/>
    <cellStyle name="Standard 257 3 2 3 3 2 2 5 2" xfId="9796"/>
    <cellStyle name="Standard 257 3 2 3 3 2 2 5 2 2" xfId="23032"/>
    <cellStyle name="Standard 257 3 2 3 3 2 2 5 2 2 2" xfId="49504"/>
    <cellStyle name="Standard 257 3 2 3 3 2 2 5 2 3" xfId="36268"/>
    <cellStyle name="Standard 257 3 2 3 3 2 2 5 3" xfId="16415"/>
    <cellStyle name="Standard 257 3 2 3 3 2 2 5 3 2" xfId="42887"/>
    <cellStyle name="Standard 257 3 2 3 3 2 2 5 4" xfId="31858"/>
    <cellStyle name="Standard 257 3 2 3 3 2 2 6" xfId="7591"/>
    <cellStyle name="Standard 257 3 2 3 3 2 2 6 2" xfId="20827"/>
    <cellStyle name="Standard 257 3 2 3 3 2 2 6 2 2" xfId="47299"/>
    <cellStyle name="Standard 257 3 2 3 3 2 2 6 3" xfId="34063"/>
    <cellStyle name="Standard 257 3 2 3 3 2 2 7" xfId="14210"/>
    <cellStyle name="Standard 257 3 2 3 3 2 2 7 2" xfId="40682"/>
    <cellStyle name="Standard 257 3 2 3 3 2 2 8" xfId="27446"/>
    <cellStyle name="Standard 257 3 2 3 3 2 3" xfId="1342"/>
    <cellStyle name="Standard 257 3 2 3 3 2 3 2" xfId="4285"/>
    <cellStyle name="Standard 257 3 2 3 3 2 3 2 2" xfId="13107"/>
    <cellStyle name="Standard 257 3 2 3 3 2 3 2 2 2" xfId="26343"/>
    <cellStyle name="Standard 257 3 2 3 3 2 3 2 2 2 2" xfId="52815"/>
    <cellStyle name="Standard 257 3 2 3 3 2 3 2 2 3" xfId="39579"/>
    <cellStyle name="Standard 257 3 2 3 3 2 3 2 3" xfId="19726"/>
    <cellStyle name="Standard 257 3 2 3 3 2 3 2 3 2" xfId="46198"/>
    <cellStyle name="Standard 257 3 2 3 3 2 3 2 4" xfId="30757"/>
    <cellStyle name="Standard 257 3 2 3 3 2 3 3" xfId="5756"/>
    <cellStyle name="Standard 257 3 2 3 3 2 3 3 2" xfId="10166"/>
    <cellStyle name="Standard 257 3 2 3 3 2 3 3 2 2" xfId="23402"/>
    <cellStyle name="Standard 257 3 2 3 3 2 3 3 2 2 2" xfId="49874"/>
    <cellStyle name="Standard 257 3 2 3 3 2 3 3 2 3" xfId="36638"/>
    <cellStyle name="Standard 257 3 2 3 3 2 3 3 3" xfId="16785"/>
    <cellStyle name="Standard 257 3 2 3 3 2 3 3 3 2" xfId="43257"/>
    <cellStyle name="Standard 257 3 2 3 3 2 3 3 4" xfId="32228"/>
    <cellStyle name="Standard 257 3 2 3 3 2 3 4" xfId="8695"/>
    <cellStyle name="Standard 257 3 2 3 3 2 3 4 2" xfId="21931"/>
    <cellStyle name="Standard 257 3 2 3 3 2 3 4 2 2" xfId="48403"/>
    <cellStyle name="Standard 257 3 2 3 3 2 3 4 3" xfId="35167"/>
    <cellStyle name="Standard 257 3 2 3 3 2 3 5" xfId="15314"/>
    <cellStyle name="Standard 257 3 2 3 3 2 3 5 2" xfId="41786"/>
    <cellStyle name="Standard 257 3 2 3 3 2 3 6" xfId="27816"/>
    <cellStyle name="Standard 257 3 2 3 3 2 4" xfId="2078"/>
    <cellStyle name="Standard 257 3 2 3 3 2 4 2" xfId="3549"/>
    <cellStyle name="Standard 257 3 2 3 3 2 4 2 2" xfId="12371"/>
    <cellStyle name="Standard 257 3 2 3 3 2 4 2 2 2" xfId="25607"/>
    <cellStyle name="Standard 257 3 2 3 3 2 4 2 2 2 2" xfId="52079"/>
    <cellStyle name="Standard 257 3 2 3 3 2 4 2 2 3" xfId="38843"/>
    <cellStyle name="Standard 257 3 2 3 3 2 4 2 3" xfId="18990"/>
    <cellStyle name="Standard 257 3 2 3 3 2 4 2 3 2" xfId="45462"/>
    <cellStyle name="Standard 257 3 2 3 3 2 4 2 4" xfId="30021"/>
    <cellStyle name="Standard 257 3 2 3 3 2 4 3" xfId="6491"/>
    <cellStyle name="Standard 257 3 2 3 3 2 4 3 2" xfId="10901"/>
    <cellStyle name="Standard 257 3 2 3 3 2 4 3 2 2" xfId="24137"/>
    <cellStyle name="Standard 257 3 2 3 3 2 4 3 2 2 2" xfId="50609"/>
    <cellStyle name="Standard 257 3 2 3 3 2 4 3 2 3" xfId="37373"/>
    <cellStyle name="Standard 257 3 2 3 3 2 4 3 3" xfId="17520"/>
    <cellStyle name="Standard 257 3 2 3 3 2 4 3 3 2" xfId="43992"/>
    <cellStyle name="Standard 257 3 2 3 3 2 4 3 4" xfId="32963"/>
    <cellStyle name="Standard 257 3 2 3 3 2 4 4" xfId="7959"/>
    <cellStyle name="Standard 257 3 2 3 3 2 4 4 2" xfId="21195"/>
    <cellStyle name="Standard 257 3 2 3 3 2 4 4 2 2" xfId="47667"/>
    <cellStyle name="Standard 257 3 2 3 3 2 4 4 3" xfId="34431"/>
    <cellStyle name="Standard 257 3 2 3 3 2 4 5" xfId="14578"/>
    <cellStyle name="Standard 257 3 2 3 3 2 4 5 2" xfId="41050"/>
    <cellStyle name="Standard 257 3 2 3 3 2 4 6" xfId="28551"/>
    <cellStyle name="Standard 257 3 2 3 3 2 5" xfId="2815"/>
    <cellStyle name="Standard 257 3 2 3 3 2 5 2" xfId="11637"/>
    <cellStyle name="Standard 257 3 2 3 3 2 5 2 2" xfId="24873"/>
    <cellStyle name="Standard 257 3 2 3 3 2 5 2 2 2" xfId="51345"/>
    <cellStyle name="Standard 257 3 2 3 3 2 5 2 3" xfId="38109"/>
    <cellStyle name="Standard 257 3 2 3 3 2 5 3" xfId="18256"/>
    <cellStyle name="Standard 257 3 2 3 3 2 5 3 2" xfId="44728"/>
    <cellStyle name="Standard 257 3 2 3 3 2 5 4" xfId="29287"/>
    <cellStyle name="Standard 257 3 2 3 3 2 6" xfId="5020"/>
    <cellStyle name="Standard 257 3 2 3 3 2 6 2" xfId="9430"/>
    <cellStyle name="Standard 257 3 2 3 3 2 6 2 2" xfId="22666"/>
    <cellStyle name="Standard 257 3 2 3 3 2 6 2 2 2" xfId="49138"/>
    <cellStyle name="Standard 257 3 2 3 3 2 6 2 3" xfId="35902"/>
    <cellStyle name="Standard 257 3 2 3 3 2 6 3" xfId="16049"/>
    <cellStyle name="Standard 257 3 2 3 3 2 6 3 2" xfId="42521"/>
    <cellStyle name="Standard 257 3 2 3 3 2 6 4" xfId="31492"/>
    <cellStyle name="Standard 257 3 2 3 3 2 7" xfId="7225"/>
    <cellStyle name="Standard 257 3 2 3 3 2 7 2" xfId="20461"/>
    <cellStyle name="Standard 257 3 2 3 3 2 7 2 2" xfId="46933"/>
    <cellStyle name="Standard 257 3 2 3 3 2 7 3" xfId="33697"/>
    <cellStyle name="Standard 257 3 2 3 3 2 8" xfId="13844"/>
    <cellStyle name="Standard 257 3 2 3 3 2 8 2" xfId="40316"/>
    <cellStyle name="Standard 257 3 2 3 3 2 9" xfId="27080"/>
    <cellStyle name="Standard 257 3 2 3 3 3" xfId="787"/>
    <cellStyle name="Standard 257 3 2 3 3 3 2" xfId="1537"/>
    <cellStyle name="Standard 257 3 2 3 3 3 2 2" xfId="4480"/>
    <cellStyle name="Standard 257 3 2 3 3 3 2 2 2" xfId="13302"/>
    <cellStyle name="Standard 257 3 2 3 3 3 2 2 2 2" xfId="26538"/>
    <cellStyle name="Standard 257 3 2 3 3 3 2 2 2 2 2" xfId="53010"/>
    <cellStyle name="Standard 257 3 2 3 3 3 2 2 2 3" xfId="39774"/>
    <cellStyle name="Standard 257 3 2 3 3 3 2 2 3" xfId="19921"/>
    <cellStyle name="Standard 257 3 2 3 3 3 2 2 3 2" xfId="46393"/>
    <cellStyle name="Standard 257 3 2 3 3 3 2 2 4" xfId="30952"/>
    <cellStyle name="Standard 257 3 2 3 3 3 2 3" xfId="5951"/>
    <cellStyle name="Standard 257 3 2 3 3 3 2 3 2" xfId="10361"/>
    <cellStyle name="Standard 257 3 2 3 3 3 2 3 2 2" xfId="23597"/>
    <cellStyle name="Standard 257 3 2 3 3 3 2 3 2 2 2" xfId="50069"/>
    <cellStyle name="Standard 257 3 2 3 3 3 2 3 2 3" xfId="36833"/>
    <cellStyle name="Standard 257 3 2 3 3 3 2 3 3" xfId="16980"/>
    <cellStyle name="Standard 257 3 2 3 3 3 2 3 3 2" xfId="43452"/>
    <cellStyle name="Standard 257 3 2 3 3 3 2 3 4" xfId="32423"/>
    <cellStyle name="Standard 257 3 2 3 3 3 2 4" xfId="8890"/>
    <cellStyle name="Standard 257 3 2 3 3 3 2 4 2" xfId="22126"/>
    <cellStyle name="Standard 257 3 2 3 3 3 2 4 2 2" xfId="48598"/>
    <cellStyle name="Standard 257 3 2 3 3 3 2 4 3" xfId="35362"/>
    <cellStyle name="Standard 257 3 2 3 3 3 2 5" xfId="15509"/>
    <cellStyle name="Standard 257 3 2 3 3 3 2 5 2" xfId="41981"/>
    <cellStyle name="Standard 257 3 2 3 3 3 2 6" xfId="28011"/>
    <cellStyle name="Standard 257 3 2 3 3 3 3" xfId="2273"/>
    <cellStyle name="Standard 257 3 2 3 3 3 3 2" xfId="3744"/>
    <cellStyle name="Standard 257 3 2 3 3 3 3 2 2" xfId="12566"/>
    <cellStyle name="Standard 257 3 2 3 3 3 3 2 2 2" xfId="25802"/>
    <cellStyle name="Standard 257 3 2 3 3 3 3 2 2 2 2" xfId="52274"/>
    <cellStyle name="Standard 257 3 2 3 3 3 3 2 2 3" xfId="39038"/>
    <cellStyle name="Standard 257 3 2 3 3 3 3 2 3" xfId="19185"/>
    <cellStyle name="Standard 257 3 2 3 3 3 3 2 3 2" xfId="45657"/>
    <cellStyle name="Standard 257 3 2 3 3 3 3 2 4" xfId="30216"/>
    <cellStyle name="Standard 257 3 2 3 3 3 3 3" xfId="6686"/>
    <cellStyle name="Standard 257 3 2 3 3 3 3 3 2" xfId="11096"/>
    <cellStyle name="Standard 257 3 2 3 3 3 3 3 2 2" xfId="24332"/>
    <cellStyle name="Standard 257 3 2 3 3 3 3 3 2 2 2" xfId="50804"/>
    <cellStyle name="Standard 257 3 2 3 3 3 3 3 2 3" xfId="37568"/>
    <cellStyle name="Standard 257 3 2 3 3 3 3 3 3" xfId="17715"/>
    <cellStyle name="Standard 257 3 2 3 3 3 3 3 3 2" xfId="44187"/>
    <cellStyle name="Standard 257 3 2 3 3 3 3 3 4" xfId="33158"/>
    <cellStyle name="Standard 257 3 2 3 3 3 3 4" xfId="8154"/>
    <cellStyle name="Standard 257 3 2 3 3 3 3 4 2" xfId="21390"/>
    <cellStyle name="Standard 257 3 2 3 3 3 3 4 2 2" xfId="47862"/>
    <cellStyle name="Standard 257 3 2 3 3 3 3 4 3" xfId="34626"/>
    <cellStyle name="Standard 257 3 2 3 3 3 3 5" xfId="14773"/>
    <cellStyle name="Standard 257 3 2 3 3 3 3 5 2" xfId="41245"/>
    <cellStyle name="Standard 257 3 2 3 3 3 3 6" xfId="28746"/>
    <cellStyle name="Standard 257 3 2 3 3 3 4" xfId="3010"/>
    <cellStyle name="Standard 257 3 2 3 3 3 4 2" xfId="11832"/>
    <cellStyle name="Standard 257 3 2 3 3 3 4 2 2" xfId="25068"/>
    <cellStyle name="Standard 257 3 2 3 3 3 4 2 2 2" xfId="51540"/>
    <cellStyle name="Standard 257 3 2 3 3 3 4 2 3" xfId="38304"/>
    <cellStyle name="Standard 257 3 2 3 3 3 4 3" xfId="18451"/>
    <cellStyle name="Standard 257 3 2 3 3 3 4 3 2" xfId="44923"/>
    <cellStyle name="Standard 257 3 2 3 3 3 4 4" xfId="29482"/>
    <cellStyle name="Standard 257 3 2 3 3 3 5" xfId="5215"/>
    <cellStyle name="Standard 257 3 2 3 3 3 5 2" xfId="9625"/>
    <cellStyle name="Standard 257 3 2 3 3 3 5 2 2" xfId="22861"/>
    <cellStyle name="Standard 257 3 2 3 3 3 5 2 2 2" xfId="49333"/>
    <cellStyle name="Standard 257 3 2 3 3 3 5 2 3" xfId="36097"/>
    <cellStyle name="Standard 257 3 2 3 3 3 5 3" xfId="16244"/>
    <cellStyle name="Standard 257 3 2 3 3 3 5 3 2" xfId="42716"/>
    <cellStyle name="Standard 257 3 2 3 3 3 5 4" xfId="31687"/>
    <cellStyle name="Standard 257 3 2 3 3 3 6" xfId="7420"/>
    <cellStyle name="Standard 257 3 2 3 3 3 6 2" xfId="20656"/>
    <cellStyle name="Standard 257 3 2 3 3 3 6 2 2" xfId="47128"/>
    <cellStyle name="Standard 257 3 2 3 3 3 6 3" xfId="33892"/>
    <cellStyle name="Standard 257 3 2 3 3 3 7" xfId="14039"/>
    <cellStyle name="Standard 257 3 2 3 3 3 7 2" xfId="40511"/>
    <cellStyle name="Standard 257 3 2 3 3 3 8" xfId="27275"/>
    <cellStyle name="Standard 257 3 2 3 3 4" xfId="1171"/>
    <cellStyle name="Standard 257 3 2 3 3 4 2" xfId="4114"/>
    <cellStyle name="Standard 257 3 2 3 3 4 2 2" xfId="12936"/>
    <cellStyle name="Standard 257 3 2 3 3 4 2 2 2" xfId="26172"/>
    <cellStyle name="Standard 257 3 2 3 3 4 2 2 2 2" xfId="52644"/>
    <cellStyle name="Standard 257 3 2 3 3 4 2 2 3" xfId="39408"/>
    <cellStyle name="Standard 257 3 2 3 3 4 2 3" xfId="19555"/>
    <cellStyle name="Standard 257 3 2 3 3 4 2 3 2" xfId="46027"/>
    <cellStyle name="Standard 257 3 2 3 3 4 2 4" xfId="30586"/>
    <cellStyle name="Standard 257 3 2 3 3 4 3" xfId="5585"/>
    <cellStyle name="Standard 257 3 2 3 3 4 3 2" xfId="9995"/>
    <cellStyle name="Standard 257 3 2 3 3 4 3 2 2" xfId="23231"/>
    <cellStyle name="Standard 257 3 2 3 3 4 3 2 2 2" xfId="49703"/>
    <cellStyle name="Standard 257 3 2 3 3 4 3 2 3" xfId="36467"/>
    <cellStyle name="Standard 257 3 2 3 3 4 3 3" xfId="16614"/>
    <cellStyle name="Standard 257 3 2 3 3 4 3 3 2" xfId="43086"/>
    <cellStyle name="Standard 257 3 2 3 3 4 3 4" xfId="32057"/>
    <cellStyle name="Standard 257 3 2 3 3 4 4" xfId="8524"/>
    <cellStyle name="Standard 257 3 2 3 3 4 4 2" xfId="21760"/>
    <cellStyle name="Standard 257 3 2 3 3 4 4 2 2" xfId="48232"/>
    <cellStyle name="Standard 257 3 2 3 3 4 4 3" xfId="34996"/>
    <cellStyle name="Standard 257 3 2 3 3 4 5" xfId="15143"/>
    <cellStyle name="Standard 257 3 2 3 3 4 5 2" xfId="41615"/>
    <cellStyle name="Standard 257 3 2 3 3 4 6" xfId="27645"/>
    <cellStyle name="Standard 257 3 2 3 3 5" xfId="1907"/>
    <cellStyle name="Standard 257 3 2 3 3 5 2" xfId="3378"/>
    <cellStyle name="Standard 257 3 2 3 3 5 2 2" xfId="12200"/>
    <cellStyle name="Standard 257 3 2 3 3 5 2 2 2" xfId="25436"/>
    <cellStyle name="Standard 257 3 2 3 3 5 2 2 2 2" xfId="51908"/>
    <cellStyle name="Standard 257 3 2 3 3 5 2 2 3" xfId="38672"/>
    <cellStyle name="Standard 257 3 2 3 3 5 2 3" xfId="18819"/>
    <cellStyle name="Standard 257 3 2 3 3 5 2 3 2" xfId="45291"/>
    <cellStyle name="Standard 257 3 2 3 3 5 2 4" xfId="29850"/>
    <cellStyle name="Standard 257 3 2 3 3 5 3" xfId="6320"/>
    <cellStyle name="Standard 257 3 2 3 3 5 3 2" xfId="10730"/>
    <cellStyle name="Standard 257 3 2 3 3 5 3 2 2" xfId="23966"/>
    <cellStyle name="Standard 257 3 2 3 3 5 3 2 2 2" xfId="50438"/>
    <cellStyle name="Standard 257 3 2 3 3 5 3 2 3" xfId="37202"/>
    <cellStyle name="Standard 257 3 2 3 3 5 3 3" xfId="17349"/>
    <cellStyle name="Standard 257 3 2 3 3 5 3 3 2" xfId="43821"/>
    <cellStyle name="Standard 257 3 2 3 3 5 3 4" xfId="32792"/>
    <cellStyle name="Standard 257 3 2 3 3 5 4" xfId="7788"/>
    <cellStyle name="Standard 257 3 2 3 3 5 4 2" xfId="21024"/>
    <cellStyle name="Standard 257 3 2 3 3 5 4 2 2" xfId="47496"/>
    <cellStyle name="Standard 257 3 2 3 3 5 4 3" xfId="34260"/>
    <cellStyle name="Standard 257 3 2 3 3 5 5" xfId="14407"/>
    <cellStyle name="Standard 257 3 2 3 3 5 5 2" xfId="40879"/>
    <cellStyle name="Standard 257 3 2 3 3 5 6" xfId="28380"/>
    <cellStyle name="Standard 257 3 2 3 3 6" xfId="2644"/>
    <cellStyle name="Standard 257 3 2 3 3 6 2" xfId="11466"/>
    <cellStyle name="Standard 257 3 2 3 3 6 2 2" xfId="24702"/>
    <cellStyle name="Standard 257 3 2 3 3 6 2 2 2" xfId="51174"/>
    <cellStyle name="Standard 257 3 2 3 3 6 2 3" xfId="37938"/>
    <cellStyle name="Standard 257 3 2 3 3 6 3" xfId="18085"/>
    <cellStyle name="Standard 257 3 2 3 3 6 3 2" xfId="44557"/>
    <cellStyle name="Standard 257 3 2 3 3 6 4" xfId="29116"/>
    <cellStyle name="Standard 257 3 2 3 3 7" xfId="4849"/>
    <cellStyle name="Standard 257 3 2 3 3 7 2" xfId="9259"/>
    <cellStyle name="Standard 257 3 2 3 3 7 2 2" xfId="22495"/>
    <cellStyle name="Standard 257 3 2 3 3 7 2 2 2" xfId="48967"/>
    <cellStyle name="Standard 257 3 2 3 3 7 2 3" xfId="35731"/>
    <cellStyle name="Standard 257 3 2 3 3 7 3" xfId="15878"/>
    <cellStyle name="Standard 257 3 2 3 3 7 3 2" xfId="42350"/>
    <cellStyle name="Standard 257 3 2 3 3 7 4" xfId="31321"/>
    <cellStyle name="Standard 257 3 2 3 3 8" xfId="7054"/>
    <cellStyle name="Standard 257 3 2 3 3 8 2" xfId="20290"/>
    <cellStyle name="Standard 257 3 2 3 3 8 2 2" xfId="46762"/>
    <cellStyle name="Standard 257 3 2 3 3 8 3" xfId="33526"/>
    <cellStyle name="Standard 257 3 2 3 3 9" xfId="13673"/>
    <cellStyle name="Standard 257 3 2 3 3 9 2" xfId="40145"/>
    <cellStyle name="Standard 257 3 2 3 4" xfId="487"/>
    <cellStyle name="Standard 257 3 2 3 4 2" xfId="877"/>
    <cellStyle name="Standard 257 3 2 3 4 2 2" xfId="1626"/>
    <cellStyle name="Standard 257 3 2 3 4 2 2 2" xfId="4569"/>
    <cellStyle name="Standard 257 3 2 3 4 2 2 2 2" xfId="13391"/>
    <cellStyle name="Standard 257 3 2 3 4 2 2 2 2 2" xfId="26627"/>
    <cellStyle name="Standard 257 3 2 3 4 2 2 2 2 2 2" xfId="53099"/>
    <cellStyle name="Standard 257 3 2 3 4 2 2 2 2 3" xfId="39863"/>
    <cellStyle name="Standard 257 3 2 3 4 2 2 2 3" xfId="20010"/>
    <cellStyle name="Standard 257 3 2 3 4 2 2 2 3 2" xfId="46482"/>
    <cellStyle name="Standard 257 3 2 3 4 2 2 2 4" xfId="31041"/>
    <cellStyle name="Standard 257 3 2 3 4 2 2 3" xfId="6040"/>
    <cellStyle name="Standard 257 3 2 3 4 2 2 3 2" xfId="10450"/>
    <cellStyle name="Standard 257 3 2 3 4 2 2 3 2 2" xfId="23686"/>
    <cellStyle name="Standard 257 3 2 3 4 2 2 3 2 2 2" xfId="50158"/>
    <cellStyle name="Standard 257 3 2 3 4 2 2 3 2 3" xfId="36922"/>
    <cellStyle name="Standard 257 3 2 3 4 2 2 3 3" xfId="17069"/>
    <cellStyle name="Standard 257 3 2 3 4 2 2 3 3 2" xfId="43541"/>
    <cellStyle name="Standard 257 3 2 3 4 2 2 3 4" xfId="32512"/>
    <cellStyle name="Standard 257 3 2 3 4 2 2 4" xfId="8979"/>
    <cellStyle name="Standard 257 3 2 3 4 2 2 4 2" xfId="22215"/>
    <cellStyle name="Standard 257 3 2 3 4 2 2 4 2 2" xfId="48687"/>
    <cellStyle name="Standard 257 3 2 3 4 2 2 4 3" xfId="35451"/>
    <cellStyle name="Standard 257 3 2 3 4 2 2 5" xfId="15598"/>
    <cellStyle name="Standard 257 3 2 3 4 2 2 5 2" xfId="42070"/>
    <cellStyle name="Standard 257 3 2 3 4 2 2 6" xfId="28100"/>
    <cellStyle name="Standard 257 3 2 3 4 2 3" xfId="2362"/>
    <cellStyle name="Standard 257 3 2 3 4 2 3 2" xfId="3833"/>
    <cellStyle name="Standard 257 3 2 3 4 2 3 2 2" xfId="12655"/>
    <cellStyle name="Standard 257 3 2 3 4 2 3 2 2 2" xfId="25891"/>
    <cellStyle name="Standard 257 3 2 3 4 2 3 2 2 2 2" xfId="52363"/>
    <cellStyle name="Standard 257 3 2 3 4 2 3 2 2 3" xfId="39127"/>
    <cellStyle name="Standard 257 3 2 3 4 2 3 2 3" xfId="19274"/>
    <cellStyle name="Standard 257 3 2 3 4 2 3 2 3 2" xfId="45746"/>
    <cellStyle name="Standard 257 3 2 3 4 2 3 2 4" xfId="30305"/>
    <cellStyle name="Standard 257 3 2 3 4 2 3 3" xfId="6775"/>
    <cellStyle name="Standard 257 3 2 3 4 2 3 3 2" xfId="11185"/>
    <cellStyle name="Standard 257 3 2 3 4 2 3 3 2 2" xfId="24421"/>
    <cellStyle name="Standard 257 3 2 3 4 2 3 3 2 2 2" xfId="50893"/>
    <cellStyle name="Standard 257 3 2 3 4 2 3 3 2 3" xfId="37657"/>
    <cellStyle name="Standard 257 3 2 3 4 2 3 3 3" xfId="17804"/>
    <cellStyle name="Standard 257 3 2 3 4 2 3 3 3 2" xfId="44276"/>
    <cellStyle name="Standard 257 3 2 3 4 2 3 3 4" xfId="33247"/>
    <cellStyle name="Standard 257 3 2 3 4 2 3 4" xfId="8243"/>
    <cellStyle name="Standard 257 3 2 3 4 2 3 4 2" xfId="21479"/>
    <cellStyle name="Standard 257 3 2 3 4 2 3 4 2 2" xfId="47951"/>
    <cellStyle name="Standard 257 3 2 3 4 2 3 4 3" xfId="34715"/>
    <cellStyle name="Standard 257 3 2 3 4 2 3 5" xfId="14862"/>
    <cellStyle name="Standard 257 3 2 3 4 2 3 5 2" xfId="41334"/>
    <cellStyle name="Standard 257 3 2 3 4 2 3 6" xfId="28835"/>
    <cellStyle name="Standard 257 3 2 3 4 2 4" xfId="3099"/>
    <cellStyle name="Standard 257 3 2 3 4 2 4 2" xfId="11921"/>
    <cellStyle name="Standard 257 3 2 3 4 2 4 2 2" xfId="25157"/>
    <cellStyle name="Standard 257 3 2 3 4 2 4 2 2 2" xfId="51629"/>
    <cellStyle name="Standard 257 3 2 3 4 2 4 2 3" xfId="38393"/>
    <cellStyle name="Standard 257 3 2 3 4 2 4 3" xfId="18540"/>
    <cellStyle name="Standard 257 3 2 3 4 2 4 3 2" xfId="45012"/>
    <cellStyle name="Standard 257 3 2 3 4 2 4 4" xfId="29571"/>
    <cellStyle name="Standard 257 3 2 3 4 2 5" xfId="5304"/>
    <cellStyle name="Standard 257 3 2 3 4 2 5 2" xfId="9714"/>
    <cellStyle name="Standard 257 3 2 3 4 2 5 2 2" xfId="22950"/>
    <cellStyle name="Standard 257 3 2 3 4 2 5 2 2 2" xfId="49422"/>
    <cellStyle name="Standard 257 3 2 3 4 2 5 2 3" xfId="36186"/>
    <cellStyle name="Standard 257 3 2 3 4 2 5 3" xfId="16333"/>
    <cellStyle name="Standard 257 3 2 3 4 2 5 3 2" xfId="42805"/>
    <cellStyle name="Standard 257 3 2 3 4 2 5 4" xfId="31776"/>
    <cellStyle name="Standard 257 3 2 3 4 2 6" xfId="7509"/>
    <cellStyle name="Standard 257 3 2 3 4 2 6 2" xfId="20745"/>
    <cellStyle name="Standard 257 3 2 3 4 2 6 2 2" xfId="47217"/>
    <cellStyle name="Standard 257 3 2 3 4 2 6 3" xfId="33981"/>
    <cellStyle name="Standard 257 3 2 3 4 2 7" xfId="14128"/>
    <cellStyle name="Standard 257 3 2 3 4 2 7 2" xfId="40600"/>
    <cellStyle name="Standard 257 3 2 3 4 2 8" xfId="27364"/>
    <cellStyle name="Standard 257 3 2 3 4 3" xfId="1260"/>
    <cellStyle name="Standard 257 3 2 3 4 3 2" xfId="4203"/>
    <cellStyle name="Standard 257 3 2 3 4 3 2 2" xfId="13025"/>
    <cellStyle name="Standard 257 3 2 3 4 3 2 2 2" xfId="26261"/>
    <cellStyle name="Standard 257 3 2 3 4 3 2 2 2 2" xfId="52733"/>
    <cellStyle name="Standard 257 3 2 3 4 3 2 2 3" xfId="39497"/>
    <cellStyle name="Standard 257 3 2 3 4 3 2 3" xfId="19644"/>
    <cellStyle name="Standard 257 3 2 3 4 3 2 3 2" xfId="46116"/>
    <cellStyle name="Standard 257 3 2 3 4 3 2 4" xfId="30675"/>
    <cellStyle name="Standard 257 3 2 3 4 3 3" xfId="5674"/>
    <cellStyle name="Standard 257 3 2 3 4 3 3 2" xfId="10084"/>
    <cellStyle name="Standard 257 3 2 3 4 3 3 2 2" xfId="23320"/>
    <cellStyle name="Standard 257 3 2 3 4 3 3 2 2 2" xfId="49792"/>
    <cellStyle name="Standard 257 3 2 3 4 3 3 2 3" xfId="36556"/>
    <cellStyle name="Standard 257 3 2 3 4 3 3 3" xfId="16703"/>
    <cellStyle name="Standard 257 3 2 3 4 3 3 3 2" xfId="43175"/>
    <cellStyle name="Standard 257 3 2 3 4 3 3 4" xfId="32146"/>
    <cellStyle name="Standard 257 3 2 3 4 3 4" xfId="8613"/>
    <cellStyle name="Standard 257 3 2 3 4 3 4 2" xfId="21849"/>
    <cellStyle name="Standard 257 3 2 3 4 3 4 2 2" xfId="48321"/>
    <cellStyle name="Standard 257 3 2 3 4 3 4 3" xfId="35085"/>
    <cellStyle name="Standard 257 3 2 3 4 3 5" xfId="15232"/>
    <cellStyle name="Standard 257 3 2 3 4 3 5 2" xfId="41704"/>
    <cellStyle name="Standard 257 3 2 3 4 3 6" xfId="27734"/>
    <cellStyle name="Standard 257 3 2 3 4 4" xfId="1996"/>
    <cellStyle name="Standard 257 3 2 3 4 4 2" xfId="3467"/>
    <cellStyle name="Standard 257 3 2 3 4 4 2 2" xfId="12289"/>
    <cellStyle name="Standard 257 3 2 3 4 4 2 2 2" xfId="25525"/>
    <cellStyle name="Standard 257 3 2 3 4 4 2 2 2 2" xfId="51997"/>
    <cellStyle name="Standard 257 3 2 3 4 4 2 2 3" xfId="38761"/>
    <cellStyle name="Standard 257 3 2 3 4 4 2 3" xfId="18908"/>
    <cellStyle name="Standard 257 3 2 3 4 4 2 3 2" xfId="45380"/>
    <cellStyle name="Standard 257 3 2 3 4 4 2 4" xfId="29939"/>
    <cellStyle name="Standard 257 3 2 3 4 4 3" xfId="6409"/>
    <cellStyle name="Standard 257 3 2 3 4 4 3 2" xfId="10819"/>
    <cellStyle name="Standard 257 3 2 3 4 4 3 2 2" xfId="24055"/>
    <cellStyle name="Standard 257 3 2 3 4 4 3 2 2 2" xfId="50527"/>
    <cellStyle name="Standard 257 3 2 3 4 4 3 2 3" xfId="37291"/>
    <cellStyle name="Standard 257 3 2 3 4 4 3 3" xfId="17438"/>
    <cellStyle name="Standard 257 3 2 3 4 4 3 3 2" xfId="43910"/>
    <cellStyle name="Standard 257 3 2 3 4 4 3 4" xfId="32881"/>
    <cellStyle name="Standard 257 3 2 3 4 4 4" xfId="7877"/>
    <cellStyle name="Standard 257 3 2 3 4 4 4 2" xfId="21113"/>
    <cellStyle name="Standard 257 3 2 3 4 4 4 2 2" xfId="47585"/>
    <cellStyle name="Standard 257 3 2 3 4 4 4 3" xfId="34349"/>
    <cellStyle name="Standard 257 3 2 3 4 4 5" xfId="14496"/>
    <cellStyle name="Standard 257 3 2 3 4 4 5 2" xfId="40968"/>
    <cellStyle name="Standard 257 3 2 3 4 4 6" xfId="28469"/>
    <cellStyle name="Standard 257 3 2 3 4 5" xfId="2733"/>
    <cellStyle name="Standard 257 3 2 3 4 5 2" xfId="11555"/>
    <cellStyle name="Standard 257 3 2 3 4 5 2 2" xfId="24791"/>
    <cellStyle name="Standard 257 3 2 3 4 5 2 2 2" xfId="51263"/>
    <cellStyle name="Standard 257 3 2 3 4 5 2 3" xfId="38027"/>
    <cellStyle name="Standard 257 3 2 3 4 5 3" xfId="18174"/>
    <cellStyle name="Standard 257 3 2 3 4 5 3 2" xfId="44646"/>
    <cellStyle name="Standard 257 3 2 3 4 5 4" xfId="29205"/>
    <cellStyle name="Standard 257 3 2 3 4 6" xfId="4938"/>
    <cellStyle name="Standard 257 3 2 3 4 6 2" xfId="9348"/>
    <cellStyle name="Standard 257 3 2 3 4 6 2 2" xfId="22584"/>
    <cellStyle name="Standard 257 3 2 3 4 6 2 2 2" xfId="49056"/>
    <cellStyle name="Standard 257 3 2 3 4 6 2 3" xfId="35820"/>
    <cellStyle name="Standard 257 3 2 3 4 6 3" xfId="15967"/>
    <cellStyle name="Standard 257 3 2 3 4 6 3 2" xfId="42439"/>
    <cellStyle name="Standard 257 3 2 3 4 6 4" xfId="31410"/>
    <cellStyle name="Standard 257 3 2 3 4 7" xfId="7143"/>
    <cellStyle name="Standard 257 3 2 3 4 7 2" xfId="20379"/>
    <cellStyle name="Standard 257 3 2 3 4 7 2 2" xfId="46851"/>
    <cellStyle name="Standard 257 3 2 3 4 7 3" xfId="33615"/>
    <cellStyle name="Standard 257 3 2 3 4 8" xfId="13762"/>
    <cellStyle name="Standard 257 3 2 3 4 8 2" xfId="40234"/>
    <cellStyle name="Standard 257 3 2 3 4 9" xfId="26998"/>
    <cellStyle name="Standard 257 3 2 3 5" xfId="654"/>
    <cellStyle name="Standard 257 3 2 3 5 2" xfId="1043"/>
    <cellStyle name="Standard 257 3 2 3 5 2 2" xfId="1787"/>
    <cellStyle name="Standard 257 3 2 3 5 2 2 2" xfId="4730"/>
    <cellStyle name="Standard 257 3 2 3 5 2 2 2 2" xfId="13552"/>
    <cellStyle name="Standard 257 3 2 3 5 2 2 2 2 2" xfId="26788"/>
    <cellStyle name="Standard 257 3 2 3 5 2 2 2 2 2 2" xfId="53260"/>
    <cellStyle name="Standard 257 3 2 3 5 2 2 2 2 3" xfId="40024"/>
    <cellStyle name="Standard 257 3 2 3 5 2 2 2 3" xfId="20171"/>
    <cellStyle name="Standard 257 3 2 3 5 2 2 2 3 2" xfId="46643"/>
    <cellStyle name="Standard 257 3 2 3 5 2 2 2 4" xfId="31202"/>
    <cellStyle name="Standard 257 3 2 3 5 2 2 3" xfId="6201"/>
    <cellStyle name="Standard 257 3 2 3 5 2 2 3 2" xfId="10611"/>
    <cellStyle name="Standard 257 3 2 3 5 2 2 3 2 2" xfId="23847"/>
    <cellStyle name="Standard 257 3 2 3 5 2 2 3 2 2 2" xfId="50319"/>
    <cellStyle name="Standard 257 3 2 3 5 2 2 3 2 3" xfId="37083"/>
    <cellStyle name="Standard 257 3 2 3 5 2 2 3 3" xfId="17230"/>
    <cellStyle name="Standard 257 3 2 3 5 2 2 3 3 2" xfId="43702"/>
    <cellStyle name="Standard 257 3 2 3 5 2 2 3 4" xfId="32673"/>
    <cellStyle name="Standard 257 3 2 3 5 2 2 4" xfId="9140"/>
    <cellStyle name="Standard 257 3 2 3 5 2 2 4 2" xfId="22376"/>
    <cellStyle name="Standard 257 3 2 3 5 2 2 4 2 2" xfId="48848"/>
    <cellStyle name="Standard 257 3 2 3 5 2 2 4 3" xfId="35612"/>
    <cellStyle name="Standard 257 3 2 3 5 2 2 5" xfId="15759"/>
    <cellStyle name="Standard 257 3 2 3 5 2 2 5 2" xfId="42231"/>
    <cellStyle name="Standard 257 3 2 3 5 2 2 6" xfId="28261"/>
    <cellStyle name="Standard 257 3 2 3 5 2 3" xfId="2523"/>
    <cellStyle name="Standard 257 3 2 3 5 2 3 2" xfId="3994"/>
    <cellStyle name="Standard 257 3 2 3 5 2 3 2 2" xfId="12816"/>
    <cellStyle name="Standard 257 3 2 3 5 2 3 2 2 2" xfId="26052"/>
    <cellStyle name="Standard 257 3 2 3 5 2 3 2 2 2 2" xfId="52524"/>
    <cellStyle name="Standard 257 3 2 3 5 2 3 2 2 3" xfId="39288"/>
    <cellStyle name="Standard 257 3 2 3 5 2 3 2 3" xfId="19435"/>
    <cellStyle name="Standard 257 3 2 3 5 2 3 2 3 2" xfId="45907"/>
    <cellStyle name="Standard 257 3 2 3 5 2 3 2 4" xfId="30466"/>
    <cellStyle name="Standard 257 3 2 3 5 2 3 3" xfId="6936"/>
    <cellStyle name="Standard 257 3 2 3 5 2 3 3 2" xfId="11346"/>
    <cellStyle name="Standard 257 3 2 3 5 2 3 3 2 2" xfId="24582"/>
    <cellStyle name="Standard 257 3 2 3 5 2 3 3 2 2 2" xfId="51054"/>
    <cellStyle name="Standard 257 3 2 3 5 2 3 3 2 3" xfId="37818"/>
    <cellStyle name="Standard 257 3 2 3 5 2 3 3 3" xfId="17965"/>
    <cellStyle name="Standard 257 3 2 3 5 2 3 3 3 2" xfId="44437"/>
    <cellStyle name="Standard 257 3 2 3 5 2 3 3 4" xfId="33408"/>
    <cellStyle name="Standard 257 3 2 3 5 2 3 4" xfId="8404"/>
    <cellStyle name="Standard 257 3 2 3 5 2 3 4 2" xfId="21640"/>
    <cellStyle name="Standard 257 3 2 3 5 2 3 4 2 2" xfId="48112"/>
    <cellStyle name="Standard 257 3 2 3 5 2 3 4 3" xfId="34876"/>
    <cellStyle name="Standard 257 3 2 3 5 2 3 5" xfId="15023"/>
    <cellStyle name="Standard 257 3 2 3 5 2 3 5 2" xfId="41495"/>
    <cellStyle name="Standard 257 3 2 3 5 2 3 6" xfId="28996"/>
    <cellStyle name="Standard 257 3 2 3 5 2 4" xfId="3260"/>
    <cellStyle name="Standard 257 3 2 3 5 2 4 2" xfId="12082"/>
    <cellStyle name="Standard 257 3 2 3 5 2 4 2 2" xfId="25318"/>
    <cellStyle name="Standard 257 3 2 3 5 2 4 2 2 2" xfId="51790"/>
    <cellStyle name="Standard 257 3 2 3 5 2 4 2 3" xfId="38554"/>
    <cellStyle name="Standard 257 3 2 3 5 2 4 3" xfId="18701"/>
    <cellStyle name="Standard 257 3 2 3 5 2 4 3 2" xfId="45173"/>
    <cellStyle name="Standard 257 3 2 3 5 2 4 4" xfId="29732"/>
    <cellStyle name="Standard 257 3 2 3 5 2 5" xfId="5465"/>
    <cellStyle name="Standard 257 3 2 3 5 2 5 2" xfId="9875"/>
    <cellStyle name="Standard 257 3 2 3 5 2 5 2 2" xfId="23111"/>
    <cellStyle name="Standard 257 3 2 3 5 2 5 2 2 2" xfId="49583"/>
    <cellStyle name="Standard 257 3 2 3 5 2 5 2 3" xfId="36347"/>
    <cellStyle name="Standard 257 3 2 3 5 2 5 3" xfId="16494"/>
    <cellStyle name="Standard 257 3 2 3 5 2 5 3 2" xfId="42966"/>
    <cellStyle name="Standard 257 3 2 3 5 2 5 4" xfId="31937"/>
    <cellStyle name="Standard 257 3 2 3 5 2 6" xfId="7670"/>
    <cellStyle name="Standard 257 3 2 3 5 2 6 2" xfId="20906"/>
    <cellStyle name="Standard 257 3 2 3 5 2 6 2 2" xfId="47378"/>
    <cellStyle name="Standard 257 3 2 3 5 2 6 3" xfId="34142"/>
    <cellStyle name="Standard 257 3 2 3 5 2 7" xfId="14289"/>
    <cellStyle name="Standard 257 3 2 3 5 2 7 2" xfId="40761"/>
    <cellStyle name="Standard 257 3 2 3 5 2 8" xfId="27525"/>
    <cellStyle name="Standard 257 3 2 3 5 3" xfId="1421"/>
    <cellStyle name="Standard 257 3 2 3 5 3 2" xfId="4364"/>
    <cellStyle name="Standard 257 3 2 3 5 3 2 2" xfId="13186"/>
    <cellStyle name="Standard 257 3 2 3 5 3 2 2 2" xfId="26422"/>
    <cellStyle name="Standard 257 3 2 3 5 3 2 2 2 2" xfId="52894"/>
    <cellStyle name="Standard 257 3 2 3 5 3 2 2 3" xfId="39658"/>
    <cellStyle name="Standard 257 3 2 3 5 3 2 3" xfId="19805"/>
    <cellStyle name="Standard 257 3 2 3 5 3 2 3 2" xfId="46277"/>
    <cellStyle name="Standard 257 3 2 3 5 3 2 4" xfId="30836"/>
    <cellStyle name="Standard 257 3 2 3 5 3 3" xfId="5835"/>
    <cellStyle name="Standard 257 3 2 3 5 3 3 2" xfId="10245"/>
    <cellStyle name="Standard 257 3 2 3 5 3 3 2 2" xfId="23481"/>
    <cellStyle name="Standard 257 3 2 3 5 3 3 2 2 2" xfId="49953"/>
    <cellStyle name="Standard 257 3 2 3 5 3 3 2 3" xfId="36717"/>
    <cellStyle name="Standard 257 3 2 3 5 3 3 3" xfId="16864"/>
    <cellStyle name="Standard 257 3 2 3 5 3 3 3 2" xfId="43336"/>
    <cellStyle name="Standard 257 3 2 3 5 3 3 4" xfId="32307"/>
    <cellStyle name="Standard 257 3 2 3 5 3 4" xfId="8774"/>
    <cellStyle name="Standard 257 3 2 3 5 3 4 2" xfId="22010"/>
    <cellStyle name="Standard 257 3 2 3 5 3 4 2 2" xfId="48482"/>
    <cellStyle name="Standard 257 3 2 3 5 3 4 3" xfId="35246"/>
    <cellStyle name="Standard 257 3 2 3 5 3 5" xfId="15393"/>
    <cellStyle name="Standard 257 3 2 3 5 3 5 2" xfId="41865"/>
    <cellStyle name="Standard 257 3 2 3 5 3 6" xfId="27895"/>
    <cellStyle name="Standard 257 3 2 3 5 4" xfId="2157"/>
    <cellStyle name="Standard 257 3 2 3 5 4 2" xfId="3628"/>
    <cellStyle name="Standard 257 3 2 3 5 4 2 2" xfId="12450"/>
    <cellStyle name="Standard 257 3 2 3 5 4 2 2 2" xfId="25686"/>
    <cellStyle name="Standard 257 3 2 3 5 4 2 2 2 2" xfId="52158"/>
    <cellStyle name="Standard 257 3 2 3 5 4 2 2 3" xfId="38922"/>
    <cellStyle name="Standard 257 3 2 3 5 4 2 3" xfId="19069"/>
    <cellStyle name="Standard 257 3 2 3 5 4 2 3 2" xfId="45541"/>
    <cellStyle name="Standard 257 3 2 3 5 4 2 4" xfId="30100"/>
    <cellStyle name="Standard 257 3 2 3 5 4 3" xfId="6570"/>
    <cellStyle name="Standard 257 3 2 3 5 4 3 2" xfId="10980"/>
    <cellStyle name="Standard 257 3 2 3 5 4 3 2 2" xfId="24216"/>
    <cellStyle name="Standard 257 3 2 3 5 4 3 2 2 2" xfId="50688"/>
    <cellStyle name="Standard 257 3 2 3 5 4 3 2 3" xfId="37452"/>
    <cellStyle name="Standard 257 3 2 3 5 4 3 3" xfId="17599"/>
    <cellStyle name="Standard 257 3 2 3 5 4 3 3 2" xfId="44071"/>
    <cellStyle name="Standard 257 3 2 3 5 4 3 4" xfId="33042"/>
    <cellStyle name="Standard 257 3 2 3 5 4 4" xfId="8038"/>
    <cellStyle name="Standard 257 3 2 3 5 4 4 2" xfId="21274"/>
    <cellStyle name="Standard 257 3 2 3 5 4 4 2 2" xfId="47746"/>
    <cellStyle name="Standard 257 3 2 3 5 4 4 3" xfId="34510"/>
    <cellStyle name="Standard 257 3 2 3 5 4 5" xfId="14657"/>
    <cellStyle name="Standard 257 3 2 3 5 4 5 2" xfId="41129"/>
    <cellStyle name="Standard 257 3 2 3 5 4 6" xfId="28630"/>
    <cellStyle name="Standard 257 3 2 3 5 5" xfId="2894"/>
    <cellStyle name="Standard 257 3 2 3 5 5 2" xfId="11716"/>
    <cellStyle name="Standard 257 3 2 3 5 5 2 2" xfId="24952"/>
    <cellStyle name="Standard 257 3 2 3 5 5 2 2 2" xfId="51424"/>
    <cellStyle name="Standard 257 3 2 3 5 5 2 3" xfId="38188"/>
    <cellStyle name="Standard 257 3 2 3 5 5 3" xfId="18335"/>
    <cellStyle name="Standard 257 3 2 3 5 5 3 2" xfId="44807"/>
    <cellStyle name="Standard 257 3 2 3 5 5 4" xfId="29366"/>
    <cellStyle name="Standard 257 3 2 3 5 6" xfId="5099"/>
    <cellStyle name="Standard 257 3 2 3 5 6 2" xfId="9509"/>
    <cellStyle name="Standard 257 3 2 3 5 6 2 2" xfId="22745"/>
    <cellStyle name="Standard 257 3 2 3 5 6 2 2 2" xfId="49217"/>
    <cellStyle name="Standard 257 3 2 3 5 6 2 3" xfId="35981"/>
    <cellStyle name="Standard 257 3 2 3 5 6 3" xfId="16128"/>
    <cellStyle name="Standard 257 3 2 3 5 6 3 2" xfId="42600"/>
    <cellStyle name="Standard 257 3 2 3 5 6 4" xfId="31571"/>
    <cellStyle name="Standard 257 3 2 3 5 7" xfId="7304"/>
    <cellStyle name="Standard 257 3 2 3 5 7 2" xfId="20540"/>
    <cellStyle name="Standard 257 3 2 3 5 7 2 2" xfId="47012"/>
    <cellStyle name="Standard 257 3 2 3 5 7 3" xfId="33776"/>
    <cellStyle name="Standard 257 3 2 3 5 8" xfId="13923"/>
    <cellStyle name="Standard 257 3 2 3 5 8 2" xfId="40395"/>
    <cellStyle name="Standard 257 3 2 3 5 9" xfId="27159"/>
    <cellStyle name="Standard 257 3 2 3 6" xfId="706"/>
    <cellStyle name="Standard 257 3 2 3 6 2" xfId="1456"/>
    <cellStyle name="Standard 257 3 2 3 6 2 2" xfId="4399"/>
    <cellStyle name="Standard 257 3 2 3 6 2 2 2" xfId="13221"/>
    <cellStyle name="Standard 257 3 2 3 6 2 2 2 2" xfId="26457"/>
    <cellStyle name="Standard 257 3 2 3 6 2 2 2 2 2" xfId="52929"/>
    <cellStyle name="Standard 257 3 2 3 6 2 2 2 3" xfId="39693"/>
    <cellStyle name="Standard 257 3 2 3 6 2 2 3" xfId="19840"/>
    <cellStyle name="Standard 257 3 2 3 6 2 2 3 2" xfId="46312"/>
    <cellStyle name="Standard 257 3 2 3 6 2 2 4" xfId="30871"/>
    <cellStyle name="Standard 257 3 2 3 6 2 3" xfId="5870"/>
    <cellStyle name="Standard 257 3 2 3 6 2 3 2" xfId="10280"/>
    <cellStyle name="Standard 257 3 2 3 6 2 3 2 2" xfId="23516"/>
    <cellStyle name="Standard 257 3 2 3 6 2 3 2 2 2" xfId="49988"/>
    <cellStyle name="Standard 257 3 2 3 6 2 3 2 3" xfId="36752"/>
    <cellStyle name="Standard 257 3 2 3 6 2 3 3" xfId="16899"/>
    <cellStyle name="Standard 257 3 2 3 6 2 3 3 2" xfId="43371"/>
    <cellStyle name="Standard 257 3 2 3 6 2 3 4" xfId="32342"/>
    <cellStyle name="Standard 257 3 2 3 6 2 4" xfId="8809"/>
    <cellStyle name="Standard 257 3 2 3 6 2 4 2" xfId="22045"/>
    <cellStyle name="Standard 257 3 2 3 6 2 4 2 2" xfId="48517"/>
    <cellStyle name="Standard 257 3 2 3 6 2 4 3" xfId="35281"/>
    <cellStyle name="Standard 257 3 2 3 6 2 5" xfId="15428"/>
    <cellStyle name="Standard 257 3 2 3 6 2 5 2" xfId="41900"/>
    <cellStyle name="Standard 257 3 2 3 6 2 6" xfId="27930"/>
    <cellStyle name="Standard 257 3 2 3 6 3" xfId="2192"/>
    <cellStyle name="Standard 257 3 2 3 6 3 2" xfId="3663"/>
    <cellStyle name="Standard 257 3 2 3 6 3 2 2" xfId="12485"/>
    <cellStyle name="Standard 257 3 2 3 6 3 2 2 2" xfId="25721"/>
    <cellStyle name="Standard 257 3 2 3 6 3 2 2 2 2" xfId="52193"/>
    <cellStyle name="Standard 257 3 2 3 6 3 2 2 3" xfId="38957"/>
    <cellStyle name="Standard 257 3 2 3 6 3 2 3" xfId="19104"/>
    <cellStyle name="Standard 257 3 2 3 6 3 2 3 2" xfId="45576"/>
    <cellStyle name="Standard 257 3 2 3 6 3 2 4" xfId="30135"/>
    <cellStyle name="Standard 257 3 2 3 6 3 3" xfId="6605"/>
    <cellStyle name="Standard 257 3 2 3 6 3 3 2" xfId="11015"/>
    <cellStyle name="Standard 257 3 2 3 6 3 3 2 2" xfId="24251"/>
    <cellStyle name="Standard 257 3 2 3 6 3 3 2 2 2" xfId="50723"/>
    <cellStyle name="Standard 257 3 2 3 6 3 3 2 3" xfId="37487"/>
    <cellStyle name="Standard 257 3 2 3 6 3 3 3" xfId="17634"/>
    <cellStyle name="Standard 257 3 2 3 6 3 3 3 2" xfId="44106"/>
    <cellStyle name="Standard 257 3 2 3 6 3 3 4" xfId="33077"/>
    <cellStyle name="Standard 257 3 2 3 6 3 4" xfId="8073"/>
    <cellStyle name="Standard 257 3 2 3 6 3 4 2" xfId="21309"/>
    <cellStyle name="Standard 257 3 2 3 6 3 4 2 2" xfId="47781"/>
    <cellStyle name="Standard 257 3 2 3 6 3 4 3" xfId="34545"/>
    <cellStyle name="Standard 257 3 2 3 6 3 5" xfId="14692"/>
    <cellStyle name="Standard 257 3 2 3 6 3 5 2" xfId="41164"/>
    <cellStyle name="Standard 257 3 2 3 6 3 6" xfId="28665"/>
    <cellStyle name="Standard 257 3 2 3 6 4" xfId="2929"/>
    <cellStyle name="Standard 257 3 2 3 6 4 2" xfId="11751"/>
    <cellStyle name="Standard 257 3 2 3 6 4 2 2" xfId="24987"/>
    <cellStyle name="Standard 257 3 2 3 6 4 2 2 2" xfId="51459"/>
    <cellStyle name="Standard 257 3 2 3 6 4 2 3" xfId="38223"/>
    <cellStyle name="Standard 257 3 2 3 6 4 3" xfId="18370"/>
    <cellStyle name="Standard 257 3 2 3 6 4 3 2" xfId="44842"/>
    <cellStyle name="Standard 257 3 2 3 6 4 4" xfId="29401"/>
    <cellStyle name="Standard 257 3 2 3 6 5" xfId="5134"/>
    <cellStyle name="Standard 257 3 2 3 6 5 2" xfId="9544"/>
    <cellStyle name="Standard 257 3 2 3 6 5 2 2" xfId="22780"/>
    <cellStyle name="Standard 257 3 2 3 6 5 2 2 2" xfId="49252"/>
    <cellStyle name="Standard 257 3 2 3 6 5 2 3" xfId="36016"/>
    <cellStyle name="Standard 257 3 2 3 6 5 3" xfId="16163"/>
    <cellStyle name="Standard 257 3 2 3 6 5 3 2" xfId="42635"/>
    <cellStyle name="Standard 257 3 2 3 6 5 4" xfId="31606"/>
    <cellStyle name="Standard 257 3 2 3 6 6" xfId="7339"/>
    <cellStyle name="Standard 257 3 2 3 6 6 2" xfId="20575"/>
    <cellStyle name="Standard 257 3 2 3 6 6 2 2" xfId="47047"/>
    <cellStyle name="Standard 257 3 2 3 6 6 3" xfId="33811"/>
    <cellStyle name="Standard 257 3 2 3 6 7" xfId="13958"/>
    <cellStyle name="Standard 257 3 2 3 6 7 2" xfId="40430"/>
    <cellStyle name="Standard 257 3 2 3 6 8" xfId="27194"/>
    <cellStyle name="Standard 257 3 2 3 7" xfId="1090"/>
    <cellStyle name="Standard 257 3 2 3 7 2" xfId="4033"/>
    <cellStyle name="Standard 257 3 2 3 7 2 2" xfId="12855"/>
    <cellStyle name="Standard 257 3 2 3 7 2 2 2" xfId="26091"/>
    <cellStyle name="Standard 257 3 2 3 7 2 2 2 2" xfId="52563"/>
    <cellStyle name="Standard 257 3 2 3 7 2 2 3" xfId="39327"/>
    <cellStyle name="Standard 257 3 2 3 7 2 3" xfId="19474"/>
    <cellStyle name="Standard 257 3 2 3 7 2 3 2" xfId="45946"/>
    <cellStyle name="Standard 257 3 2 3 7 2 4" xfId="30505"/>
    <cellStyle name="Standard 257 3 2 3 7 3" xfId="5504"/>
    <cellStyle name="Standard 257 3 2 3 7 3 2" xfId="9914"/>
    <cellStyle name="Standard 257 3 2 3 7 3 2 2" xfId="23150"/>
    <cellStyle name="Standard 257 3 2 3 7 3 2 2 2" xfId="49622"/>
    <cellStyle name="Standard 257 3 2 3 7 3 2 3" xfId="36386"/>
    <cellStyle name="Standard 257 3 2 3 7 3 3" xfId="16533"/>
    <cellStyle name="Standard 257 3 2 3 7 3 3 2" xfId="43005"/>
    <cellStyle name="Standard 257 3 2 3 7 3 4" xfId="31976"/>
    <cellStyle name="Standard 257 3 2 3 7 4" xfId="8443"/>
    <cellStyle name="Standard 257 3 2 3 7 4 2" xfId="21679"/>
    <cellStyle name="Standard 257 3 2 3 7 4 2 2" xfId="48151"/>
    <cellStyle name="Standard 257 3 2 3 7 4 3" xfId="34915"/>
    <cellStyle name="Standard 257 3 2 3 7 5" xfId="15062"/>
    <cellStyle name="Standard 257 3 2 3 7 5 2" xfId="41534"/>
    <cellStyle name="Standard 257 3 2 3 7 6" xfId="27564"/>
    <cellStyle name="Standard 257 3 2 3 8" xfId="1826"/>
    <cellStyle name="Standard 257 3 2 3 8 2" xfId="3297"/>
    <cellStyle name="Standard 257 3 2 3 8 2 2" xfId="12119"/>
    <cellStyle name="Standard 257 3 2 3 8 2 2 2" xfId="25355"/>
    <cellStyle name="Standard 257 3 2 3 8 2 2 2 2" xfId="51827"/>
    <cellStyle name="Standard 257 3 2 3 8 2 2 3" xfId="38591"/>
    <cellStyle name="Standard 257 3 2 3 8 2 3" xfId="18738"/>
    <cellStyle name="Standard 257 3 2 3 8 2 3 2" xfId="45210"/>
    <cellStyle name="Standard 257 3 2 3 8 2 4" xfId="29769"/>
    <cellStyle name="Standard 257 3 2 3 8 3" xfId="6239"/>
    <cellStyle name="Standard 257 3 2 3 8 3 2" xfId="10649"/>
    <cellStyle name="Standard 257 3 2 3 8 3 2 2" xfId="23885"/>
    <cellStyle name="Standard 257 3 2 3 8 3 2 2 2" xfId="50357"/>
    <cellStyle name="Standard 257 3 2 3 8 3 2 3" xfId="37121"/>
    <cellStyle name="Standard 257 3 2 3 8 3 3" xfId="17268"/>
    <cellStyle name="Standard 257 3 2 3 8 3 3 2" xfId="43740"/>
    <cellStyle name="Standard 257 3 2 3 8 3 4" xfId="32711"/>
    <cellStyle name="Standard 257 3 2 3 8 4" xfId="7707"/>
    <cellStyle name="Standard 257 3 2 3 8 4 2" xfId="20943"/>
    <cellStyle name="Standard 257 3 2 3 8 4 2 2" xfId="47415"/>
    <cellStyle name="Standard 257 3 2 3 8 4 3" xfId="34179"/>
    <cellStyle name="Standard 257 3 2 3 8 5" xfId="14326"/>
    <cellStyle name="Standard 257 3 2 3 8 5 2" xfId="40798"/>
    <cellStyle name="Standard 257 3 2 3 8 6" xfId="28299"/>
    <cellStyle name="Standard 257 3 2 3 9" xfId="2563"/>
    <cellStyle name="Standard 257 3 2 3 9 2" xfId="11385"/>
    <cellStyle name="Standard 257 3 2 3 9 2 2" xfId="24621"/>
    <cellStyle name="Standard 257 3 2 3 9 2 2 2" xfId="51093"/>
    <cellStyle name="Standard 257 3 2 3 9 2 3" xfId="37857"/>
    <cellStyle name="Standard 257 3 2 3 9 3" xfId="18004"/>
    <cellStyle name="Standard 257 3 2 3 9 3 2" xfId="44476"/>
    <cellStyle name="Standard 257 3 2 3 9 4" xfId="29035"/>
    <cellStyle name="Standard 257 3 2 4" xfId="318"/>
    <cellStyle name="Standard 257 3 2 4 10" xfId="4785"/>
    <cellStyle name="Standard 257 3 2 4 10 2" xfId="9195"/>
    <cellStyle name="Standard 257 3 2 4 10 2 2" xfId="22431"/>
    <cellStyle name="Standard 257 3 2 4 10 2 2 2" xfId="48903"/>
    <cellStyle name="Standard 257 3 2 4 10 2 3" xfId="35667"/>
    <cellStyle name="Standard 257 3 2 4 10 3" xfId="15814"/>
    <cellStyle name="Standard 257 3 2 4 10 3 2" xfId="42286"/>
    <cellStyle name="Standard 257 3 2 4 10 4" xfId="31257"/>
    <cellStyle name="Standard 257 3 2 4 11" xfId="6990"/>
    <cellStyle name="Standard 257 3 2 4 11 2" xfId="20226"/>
    <cellStyle name="Standard 257 3 2 4 11 2 2" xfId="46698"/>
    <cellStyle name="Standard 257 3 2 4 11 3" xfId="33462"/>
    <cellStyle name="Standard 257 3 2 4 12" xfId="13609"/>
    <cellStyle name="Standard 257 3 2 4 12 2" xfId="40081"/>
    <cellStyle name="Standard 257 3 2 4 13" xfId="26845"/>
    <cellStyle name="Standard 257 3 2 4 2" xfId="363"/>
    <cellStyle name="Standard 257 3 2 4 2 10" xfId="13649"/>
    <cellStyle name="Standard 257 3 2 4 2 10 2" xfId="40121"/>
    <cellStyle name="Standard 257 3 2 4 2 11" xfId="26885"/>
    <cellStyle name="Standard 257 3 2 4 2 2" xfId="451"/>
    <cellStyle name="Standard 257 3 2 4 2 2 10" xfId="26966"/>
    <cellStyle name="Standard 257 3 2 4 2 2 2" xfId="627"/>
    <cellStyle name="Standard 257 3 2 4 2 2 2 2" xfId="1016"/>
    <cellStyle name="Standard 257 3 2 4 2 2 2 2 2" xfId="1765"/>
    <cellStyle name="Standard 257 3 2 4 2 2 2 2 2 2" xfId="4708"/>
    <cellStyle name="Standard 257 3 2 4 2 2 2 2 2 2 2" xfId="13530"/>
    <cellStyle name="Standard 257 3 2 4 2 2 2 2 2 2 2 2" xfId="26766"/>
    <cellStyle name="Standard 257 3 2 4 2 2 2 2 2 2 2 2 2" xfId="53238"/>
    <cellStyle name="Standard 257 3 2 4 2 2 2 2 2 2 2 3" xfId="40002"/>
    <cellStyle name="Standard 257 3 2 4 2 2 2 2 2 2 3" xfId="20149"/>
    <cellStyle name="Standard 257 3 2 4 2 2 2 2 2 2 3 2" xfId="46621"/>
    <cellStyle name="Standard 257 3 2 4 2 2 2 2 2 2 4" xfId="31180"/>
    <cellStyle name="Standard 257 3 2 4 2 2 2 2 2 3" xfId="6179"/>
    <cellStyle name="Standard 257 3 2 4 2 2 2 2 2 3 2" xfId="10589"/>
    <cellStyle name="Standard 257 3 2 4 2 2 2 2 2 3 2 2" xfId="23825"/>
    <cellStyle name="Standard 257 3 2 4 2 2 2 2 2 3 2 2 2" xfId="50297"/>
    <cellStyle name="Standard 257 3 2 4 2 2 2 2 2 3 2 3" xfId="37061"/>
    <cellStyle name="Standard 257 3 2 4 2 2 2 2 2 3 3" xfId="17208"/>
    <cellStyle name="Standard 257 3 2 4 2 2 2 2 2 3 3 2" xfId="43680"/>
    <cellStyle name="Standard 257 3 2 4 2 2 2 2 2 3 4" xfId="32651"/>
    <cellStyle name="Standard 257 3 2 4 2 2 2 2 2 4" xfId="9118"/>
    <cellStyle name="Standard 257 3 2 4 2 2 2 2 2 4 2" xfId="22354"/>
    <cellStyle name="Standard 257 3 2 4 2 2 2 2 2 4 2 2" xfId="48826"/>
    <cellStyle name="Standard 257 3 2 4 2 2 2 2 2 4 3" xfId="35590"/>
    <cellStyle name="Standard 257 3 2 4 2 2 2 2 2 5" xfId="15737"/>
    <cellStyle name="Standard 257 3 2 4 2 2 2 2 2 5 2" xfId="42209"/>
    <cellStyle name="Standard 257 3 2 4 2 2 2 2 2 6" xfId="28239"/>
    <cellStyle name="Standard 257 3 2 4 2 2 2 2 3" xfId="2501"/>
    <cellStyle name="Standard 257 3 2 4 2 2 2 2 3 2" xfId="3972"/>
    <cellStyle name="Standard 257 3 2 4 2 2 2 2 3 2 2" xfId="12794"/>
    <cellStyle name="Standard 257 3 2 4 2 2 2 2 3 2 2 2" xfId="26030"/>
    <cellStyle name="Standard 257 3 2 4 2 2 2 2 3 2 2 2 2" xfId="52502"/>
    <cellStyle name="Standard 257 3 2 4 2 2 2 2 3 2 2 3" xfId="39266"/>
    <cellStyle name="Standard 257 3 2 4 2 2 2 2 3 2 3" xfId="19413"/>
    <cellStyle name="Standard 257 3 2 4 2 2 2 2 3 2 3 2" xfId="45885"/>
    <cellStyle name="Standard 257 3 2 4 2 2 2 2 3 2 4" xfId="30444"/>
    <cellStyle name="Standard 257 3 2 4 2 2 2 2 3 3" xfId="6914"/>
    <cellStyle name="Standard 257 3 2 4 2 2 2 2 3 3 2" xfId="11324"/>
    <cellStyle name="Standard 257 3 2 4 2 2 2 2 3 3 2 2" xfId="24560"/>
    <cellStyle name="Standard 257 3 2 4 2 2 2 2 3 3 2 2 2" xfId="51032"/>
    <cellStyle name="Standard 257 3 2 4 2 2 2 2 3 3 2 3" xfId="37796"/>
    <cellStyle name="Standard 257 3 2 4 2 2 2 2 3 3 3" xfId="17943"/>
    <cellStyle name="Standard 257 3 2 4 2 2 2 2 3 3 3 2" xfId="44415"/>
    <cellStyle name="Standard 257 3 2 4 2 2 2 2 3 3 4" xfId="33386"/>
    <cellStyle name="Standard 257 3 2 4 2 2 2 2 3 4" xfId="8382"/>
    <cellStyle name="Standard 257 3 2 4 2 2 2 2 3 4 2" xfId="21618"/>
    <cellStyle name="Standard 257 3 2 4 2 2 2 2 3 4 2 2" xfId="48090"/>
    <cellStyle name="Standard 257 3 2 4 2 2 2 2 3 4 3" xfId="34854"/>
    <cellStyle name="Standard 257 3 2 4 2 2 2 2 3 5" xfId="15001"/>
    <cellStyle name="Standard 257 3 2 4 2 2 2 2 3 5 2" xfId="41473"/>
    <cellStyle name="Standard 257 3 2 4 2 2 2 2 3 6" xfId="28974"/>
    <cellStyle name="Standard 257 3 2 4 2 2 2 2 4" xfId="3238"/>
    <cellStyle name="Standard 257 3 2 4 2 2 2 2 4 2" xfId="12060"/>
    <cellStyle name="Standard 257 3 2 4 2 2 2 2 4 2 2" xfId="25296"/>
    <cellStyle name="Standard 257 3 2 4 2 2 2 2 4 2 2 2" xfId="51768"/>
    <cellStyle name="Standard 257 3 2 4 2 2 2 2 4 2 3" xfId="38532"/>
    <cellStyle name="Standard 257 3 2 4 2 2 2 2 4 3" xfId="18679"/>
    <cellStyle name="Standard 257 3 2 4 2 2 2 2 4 3 2" xfId="45151"/>
    <cellStyle name="Standard 257 3 2 4 2 2 2 2 4 4" xfId="29710"/>
    <cellStyle name="Standard 257 3 2 4 2 2 2 2 5" xfId="5443"/>
    <cellStyle name="Standard 257 3 2 4 2 2 2 2 5 2" xfId="9853"/>
    <cellStyle name="Standard 257 3 2 4 2 2 2 2 5 2 2" xfId="23089"/>
    <cellStyle name="Standard 257 3 2 4 2 2 2 2 5 2 2 2" xfId="49561"/>
    <cellStyle name="Standard 257 3 2 4 2 2 2 2 5 2 3" xfId="36325"/>
    <cellStyle name="Standard 257 3 2 4 2 2 2 2 5 3" xfId="16472"/>
    <cellStyle name="Standard 257 3 2 4 2 2 2 2 5 3 2" xfId="42944"/>
    <cellStyle name="Standard 257 3 2 4 2 2 2 2 5 4" xfId="31915"/>
    <cellStyle name="Standard 257 3 2 4 2 2 2 2 6" xfId="7648"/>
    <cellStyle name="Standard 257 3 2 4 2 2 2 2 6 2" xfId="20884"/>
    <cellStyle name="Standard 257 3 2 4 2 2 2 2 6 2 2" xfId="47356"/>
    <cellStyle name="Standard 257 3 2 4 2 2 2 2 6 3" xfId="34120"/>
    <cellStyle name="Standard 257 3 2 4 2 2 2 2 7" xfId="14267"/>
    <cellStyle name="Standard 257 3 2 4 2 2 2 2 7 2" xfId="40739"/>
    <cellStyle name="Standard 257 3 2 4 2 2 2 2 8" xfId="27503"/>
    <cellStyle name="Standard 257 3 2 4 2 2 2 3" xfId="1399"/>
    <cellStyle name="Standard 257 3 2 4 2 2 2 3 2" xfId="4342"/>
    <cellStyle name="Standard 257 3 2 4 2 2 2 3 2 2" xfId="13164"/>
    <cellStyle name="Standard 257 3 2 4 2 2 2 3 2 2 2" xfId="26400"/>
    <cellStyle name="Standard 257 3 2 4 2 2 2 3 2 2 2 2" xfId="52872"/>
    <cellStyle name="Standard 257 3 2 4 2 2 2 3 2 2 3" xfId="39636"/>
    <cellStyle name="Standard 257 3 2 4 2 2 2 3 2 3" xfId="19783"/>
    <cellStyle name="Standard 257 3 2 4 2 2 2 3 2 3 2" xfId="46255"/>
    <cellStyle name="Standard 257 3 2 4 2 2 2 3 2 4" xfId="30814"/>
    <cellStyle name="Standard 257 3 2 4 2 2 2 3 3" xfId="5813"/>
    <cellStyle name="Standard 257 3 2 4 2 2 2 3 3 2" xfId="10223"/>
    <cellStyle name="Standard 257 3 2 4 2 2 2 3 3 2 2" xfId="23459"/>
    <cellStyle name="Standard 257 3 2 4 2 2 2 3 3 2 2 2" xfId="49931"/>
    <cellStyle name="Standard 257 3 2 4 2 2 2 3 3 2 3" xfId="36695"/>
    <cellStyle name="Standard 257 3 2 4 2 2 2 3 3 3" xfId="16842"/>
    <cellStyle name="Standard 257 3 2 4 2 2 2 3 3 3 2" xfId="43314"/>
    <cellStyle name="Standard 257 3 2 4 2 2 2 3 3 4" xfId="32285"/>
    <cellStyle name="Standard 257 3 2 4 2 2 2 3 4" xfId="8752"/>
    <cellStyle name="Standard 257 3 2 4 2 2 2 3 4 2" xfId="21988"/>
    <cellStyle name="Standard 257 3 2 4 2 2 2 3 4 2 2" xfId="48460"/>
    <cellStyle name="Standard 257 3 2 4 2 2 2 3 4 3" xfId="35224"/>
    <cellStyle name="Standard 257 3 2 4 2 2 2 3 5" xfId="15371"/>
    <cellStyle name="Standard 257 3 2 4 2 2 2 3 5 2" xfId="41843"/>
    <cellStyle name="Standard 257 3 2 4 2 2 2 3 6" xfId="27873"/>
    <cellStyle name="Standard 257 3 2 4 2 2 2 4" xfId="2135"/>
    <cellStyle name="Standard 257 3 2 4 2 2 2 4 2" xfId="3606"/>
    <cellStyle name="Standard 257 3 2 4 2 2 2 4 2 2" xfId="12428"/>
    <cellStyle name="Standard 257 3 2 4 2 2 2 4 2 2 2" xfId="25664"/>
    <cellStyle name="Standard 257 3 2 4 2 2 2 4 2 2 2 2" xfId="52136"/>
    <cellStyle name="Standard 257 3 2 4 2 2 2 4 2 2 3" xfId="38900"/>
    <cellStyle name="Standard 257 3 2 4 2 2 2 4 2 3" xfId="19047"/>
    <cellStyle name="Standard 257 3 2 4 2 2 2 4 2 3 2" xfId="45519"/>
    <cellStyle name="Standard 257 3 2 4 2 2 2 4 2 4" xfId="30078"/>
    <cellStyle name="Standard 257 3 2 4 2 2 2 4 3" xfId="6548"/>
    <cellStyle name="Standard 257 3 2 4 2 2 2 4 3 2" xfId="10958"/>
    <cellStyle name="Standard 257 3 2 4 2 2 2 4 3 2 2" xfId="24194"/>
    <cellStyle name="Standard 257 3 2 4 2 2 2 4 3 2 2 2" xfId="50666"/>
    <cellStyle name="Standard 257 3 2 4 2 2 2 4 3 2 3" xfId="37430"/>
    <cellStyle name="Standard 257 3 2 4 2 2 2 4 3 3" xfId="17577"/>
    <cellStyle name="Standard 257 3 2 4 2 2 2 4 3 3 2" xfId="44049"/>
    <cellStyle name="Standard 257 3 2 4 2 2 2 4 3 4" xfId="33020"/>
    <cellStyle name="Standard 257 3 2 4 2 2 2 4 4" xfId="8016"/>
    <cellStyle name="Standard 257 3 2 4 2 2 2 4 4 2" xfId="21252"/>
    <cellStyle name="Standard 257 3 2 4 2 2 2 4 4 2 2" xfId="47724"/>
    <cellStyle name="Standard 257 3 2 4 2 2 2 4 4 3" xfId="34488"/>
    <cellStyle name="Standard 257 3 2 4 2 2 2 4 5" xfId="14635"/>
    <cellStyle name="Standard 257 3 2 4 2 2 2 4 5 2" xfId="41107"/>
    <cellStyle name="Standard 257 3 2 4 2 2 2 4 6" xfId="28608"/>
    <cellStyle name="Standard 257 3 2 4 2 2 2 5" xfId="2872"/>
    <cellStyle name="Standard 257 3 2 4 2 2 2 5 2" xfId="11694"/>
    <cellStyle name="Standard 257 3 2 4 2 2 2 5 2 2" xfId="24930"/>
    <cellStyle name="Standard 257 3 2 4 2 2 2 5 2 2 2" xfId="51402"/>
    <cellStyle name="Standard 257 3 2 4 2 2 2 5 2 3" xfId="38166"/>
    <cellStyle name="Standard 257 3 2 4 2 2 2 5 3" xfId="18313"/>
    <cellStyle name="Standard 257 3 2 4 2 2 2 5 3 2" xfId="44785"/>
    <cellStyle name="Standard 257 3 2 4 2 2 2 5 4" xfId="29344"/>
    <cellStyle name="Standard 257 3 2 4 2 2 2 6" xfId="5077"/>
    <cellStyle name="Standard 257 3 2 4 2 2 2 6 2" xfId="9487"/>
    <cellStyle name="Standard 257 3 2 4 2 2 2 6 2 2" xfId="22723"/>
    <cellStyle name="Standard 257 3 2 4 2 2 2 6 2 2 2" xfId="49195"/>
    <cellStyle name="Standard 257 3 2 4 2 2 2 6 2 3" xfId="35959"/>
    <cellStyle name="Standard 257 3 2 4 2 2 2 6 3" xfId="16106"/>
    <cellStyle name="Standard 257 3 2 4 2 2 2 6 3 2" xfId="42578"/>
    <cellStyle name="Standard 257 3 2 4 2 2 2 6 4" xfId="31549"/>
    <cellStyle name="Standard 257 3 2 4 2 2 2 7" xfId="7282"/>
    <cellStyle name="Standard 257 3 2 4 2 2 2 7 2" xfId="20518"/>
    <cellStyle name="Standard 257 3 2 4 2 2 2 7 2 2" xfId="46990"/>
    <cellStyle name="Standard 257 3 2 4 2 2 2 7 3" xfId="33754"/>
    <cellStyle name="Standard 257 3 2 4 2 2 2 8" xfId="13901"/>
    <cellStyle name="Standard 257 3 2 4 2 2 2 8 2" xfId="40373"/>
    <cellStyle name="Standard 257 3 2 4 2 2 2 9" xfId="27137"/>
    <cellStyle name="Standard 257 3 2 4 2 2 3" xfId="844"/>
    <cellStyle name="Standard 257 3 2 4 2 2 3 2" xfId="1594"/>
    <cellStyle name="Standard 257 3 2 4 2 2 3 2 2" xfId="4537"/>
    <cellStyle name="Standard 257 3 2 4 2 2 3 2 2 2" xfId="13359"/>
    <cellStyle name="Standard 257 3 2 4 2 2 3 2 2 2 2" xfId="26595"/>
    <cellStyle name="Standard 257 3 2 4 2 2 3 2 2 2 2 2" xfId="53067"/>
    <cellStyle name="Standard 257 3 2 4 2 2 3 2 2 2 3" xfId="39831"/>
    <cellStyle name="Standard 257 3 2 4 2 2 3 2 2 3" xfId="19978"/>
    <cellStyle name="Standard 257 3 2 4 2 2 3 2 2 3 2" xfId="46450"/>
    <cellStyle name="Standard 257 3 2 4 2 2 3 2 2 4" xfId="31009"/>
    <cellStyle name="Standard 257 3 2 4 2 2 3 2 3" xfId="6008"/>
    <cellStyle name="Standard 257 3 2 4 2 2 3 2 3 2" xfId="10418"/>
    <cellStyle name="Standard 257 3 2 4 2 2 3 2 3 2 2" xfId="23654"/>
    <cellStyle name="Standard 257 3 2 4 2 2 3 2 3 2 2 2" xfId="50126"/>
    <cellStyle name="Standard 257 3 2 4 2 2 3 2 3 2 3" xfId="36890"/>
    <cellStyle name="Standard 257 3 2 4 2 2 3 2 3 3" xfId="17037"/>
    <cellStyle name="Standard 257 3 2 4 2 2 3 2 3 3 2" xfId="43509"/>
    <cellStyle name="Standard 257 3 2 4 2 2 3 2 3 4" xfId="32480"/>
    <cellStyle name="Standard 257 3 2 4 2 2 3 2 4" xfId="8947"/>
    <cellStyle name="Standard 257 3 2 4 2 2 3 2 4 2" xfId="22183"/>
    <cellStyle name="Standard 257 3 2 4 2 2 3 2 4 2 2" xfId="48655"/>
    <cellStyle name="Standard 257 3 2 4 2 2 3 2 4 3" xfId="35419"/>
    <cellStyle name="Standard 257 3 2 4 2 2 3 2 5" xfId="15566"/>
    <cellStyle name="Standard 257 3 2 4 2 2 3 2 5 2" xfId="42038"/>
    <cellStyle name="Standard 257 3 2 4 2 2 3 2 6" xfId="28068"/>
    <cellStyle name="Standard 257 3 2 4 2 2 3 3" xfId="2330"/>
    <cellStyle name="Standard 257 3 2 4 2 2 3 3 2" xfId="3801"/>
    <cellStyle name="Standard 257 3 2 4 2 2 3 3 2 2" xfId="12623"/>
    <cellStyle name="Standard 257 3 2 4 2 2 3 3 2 2 2" xfId="25859"/>
    <cellStyle name="Standard 257 3 2 4 2 2 3 3 2 2 2 2" xfId="52331"/>
    <cellStyle name="Standard 257 3 2 4 2 2 3 3 2 2 3" xfId="39095"/>
    <cellStyle name="Standard 257 3 2 4 2 2 3 3 2 3" xfId="19242"/>
    <cellStyle name="Standard 257 3 2 4 2 2 3 3 2 3 2" xfId="45714"/>
    <cellStyle name="Standard 257 3 2 4 2 2 3 3 2 4" xfId="30273"/>
    <cellStyle name="Standard 257 3 2 4 2 2 3 3 3" xfId="6743"/>
    <cellStyle name="Standard 257 3 2 4 2 2 3 3 3 2" xfId="11153"/>
    <cellStyle name="Standard 257 3 2 4 2 2 3 3 3 2 2" xfId="24389"/>
    <cellStyle name="Standard 257 3 2 4 2 2 3 3 3 2 2 2" xfId="50861"/>
    <cellStyle name="Standard 257 3 2 4 2 2 3 3 3 2 3" xfId="37625"/>
    <cellStyle name="Standard 257 3 2 4 2 2 3 3 3 3" xfId="17772"/>
    <cellStyle name="Standard 257 3 2 4 2 2 3 3 3 3 2" xfId="44244"/>
    <cellStyle name="Standard 257 3 2 4 2 2 3 3 3 4" xfId="33215"/>
    <cellStyle name="Standard 257 3 2 4 2 2 3 3 4" xfId="8211"/>
    <cellStyle name="Standard 257 3 2 4 2 2 3 3 4 2" xfId="21447"/>
    <cellStyle name="Standard 257 3 2 4 2 2 3 3 4 2 2" xfId="47919"/>
    <cellStyle name="Standard 257 3 2 4 2 2 3 3 4 3" xfId="34683"/>
    <cellStyle name="Standard 257 3 2 4 2 2 3 3 5" xfId="14830"/>
    <cellStyle name="Standard 257 3 2 4 2 2 3 3 5 2" xfId="41302"/>
    <cellStyle name="Standard 257 3 2 4 2 2 3 3 6" xfId="28803"/>
    <cellStyle name="Standard 257 3 2 4 2 2 3 4" xfId="3067"/>
    <cellStyle name="Standard 257 3 2 4 2 2 3 4 2" xfId="11889"/>
    <cellStyle name="Standard 257 3 2 4 2 2 3 4 2 2" xfId="25125"/>
    <cellStyle name="Standard 257 3 2 4 2 2 3 4 2 2 2" xfId="51597"/>
    <cellStyle name="Standard 257 3 2 4 2 2 3 4 2 3" xfId="38361"/>
    <cellStyle name="Standard 257 3 2 4 2 2 3 4 3" xfId="18508"/>
    <cellStyle name="Standard 257 3 2 4 2 2 3 4 3 2" xfId="44980"/>
    <cellStyle name="Standard 257 3 2 4 2 2 3 4 4" xfId="29539"/>
    <cellStyle name="Standard 257 3 2 4 2 2 3 5" xfId="5272"/>
    <cellStyle name="Standard 257 3 2 4 2 2 3 5 2" xfId="9682"/>
    <cellStyle name="Standard 257 3 2 4 2 2 3 5 2 2" xfId="22918"/>
    <cellStyle name="Standard 257 3 2 4 2 2 3 5 2 2 2" xfId="49390"/>
    <cellStyle name="Standard 257 3 2 4 2 2 3 5 2 3" xfId="36154"/>
    <cellStyle name="Standard 257 3 2 4 2 2 3 5 3" xfId="16301"/>
    <cellStyle name="Standard 257 3 2 4 2 2 3 5 3 2" xfId="42773"/>
    <cellStyle name="Standard 257 3 2 4 2 2 3 5 4" xfId="31744"/>
    <cellStyle name="Standard 257 3 2 4 2 2 3 6" xfId="7477"/>
    <cellStyle name="Standard 257 3 2 4 2 2 3 6 2" xfId="20713"/>
    <cellStyle name="Standard 257 3 2 4 2 2 3 6 2 2" xfId="47185"/>
    <cellStyle name="Standard 257 3 2 4 2 2 3 6 3" xfId="33949"/>
    <cellStyle name="Standard 257 3 2 4 2 2 3 7" xfId="14096"/>
    <cellStyle name="Standard 257 3 2 4 2 2 3 7 2" xfId="40568"/>
    <cellStyle name="Standard 257 3 2 4 2 2 3 8" xfId="27332"/>
    <cellStyle name="Standard 257 3 2 4 2 2 4" xfId="1228"/>
    <cellStyle name="Standard 257 3 2 4 2 2 4 2" xfId="4171"/>
    <cellStyle name="Standard 257 3 2 4 2 2 4 2 2" xfId="12993"/>
    <cellStyle name="Standard 257 3 2 4 2 2 4 2 2 2" xfId="26229"/>
    <cellStyle name="Standard 257 3 2 4 2 2 4 2 2 2 2" xfId="52701"/>
    <cellStyle name="Standard 257 3 2 4 2 2 4 2 2 3" xfId="39465"/>
    <cellStyle name="Standard 257 3 2 4 2 2 4 2 3" xfId="19612"/>
    <cellStyle name="Standard 257 3 2 4 2 2 4 2 3 2" xfId="46084"/>
    <cellStyle name="Standard 257 3 2 4 2 2 4 2 4" xfId="30643"/>
    <cellStyle name="Standard 257 3 2 4 2 2 4 3" xfId="5642"/>
    <cellStyle name="Standard 257 3 2 4 2 2 4 3 2" xfId="10052"/>
    <cellStyle name="Standard 257 3 2 4 2 2 4 3 2 2" xfId="23288"/>
    <cellStyle name="Standard 257 3 2 4 2 2 4 3 2 2 2" xfId="49760"/>
    <cellStyle name="Standard 257 3 2 4 2 2 4 3 2 3" xfId="36524"/>
    <cellStyle name="Standard 257 3 2 4 2 2 4 3 3" xfId="16671"/>
    <cellStyle name="Standard 257 3 2 4 2 2 4 3 3 2" xfId="43143"/>
    <cellStyle name="Standard 257 3 2 4 2 2 4 3 4" xfId="32114"/>
    <cellStyle name="Standard 257 3 2 4 2 2 4 4" xfId="8581"/>
    <cellStyle name="Standard 257 3 2 4 2 2 4 4 2" xfId="21817"/>
    <cellStyle name="Standard 257 3 2 4 2 2 4 4 2 2" xfId="48289"/>
    <cellStyle name="Standard 257 3 2 4 2 2 4 4 3" xfId="35053"/>
    <cellStyle name="Standard 257 3 2 4 2 2 4 5" xfId="15200"/>
    <cellStyle name="Standard 257 3 2 4 2 2 4 5 2" xfId="41672"/>
    <cellStyle name="Standard 257 3 2 4 2 2 4 6" xfId="27702"/>
    <cellStyle name="Standard 257 3 2 4 2 2 5" xfId="1964"/>
    <cellStyle name="Standard 257 3 2 4 2 2 5 2" xfId="3435"/>
    <cellStyle name="Standard 257 3 2 4 2 2 5 2 2" xfId="12257"/>
    <cellStyle name="Standard 257 3 2 4 2 2 5 2 2 2" xfId="25493"/>
    <cellStyle name="Standard 257 3 2 4 2 2 5 2 2 2 2" xfId="51965"/>
    <cellStyle name="Standard 257 3 2 4 2 2 5 2 2 3" xfId="38729"/>
    <cellStyle name="Standard 257 3 2 4 2 2 5 2 3" xfId="18876"/>
    <cellStyle name="Standard 257 3 2 4 2 2 5 2 3 2" xfId="45348"/>
    <cellStyle name="Standard 257 3 2 4 2 2 5 2 4" xfId="29907"/>
    <cellStyle name="Standard 257 3 2 4 2 2 5 3" xfId="6377"/>
    <cellStyle name="Standard 257 3 2 4 2 2 5 3 2" xfId="10787"/>
    <cellStyle name="Standard 257 3 2 4 2 2 5 3 2 2" xfId="24023"/>
    <cellStyle name="Standard 257 3 2 4 2 2 5 3 2 2 2" xfId="50495"/>
    <cellStyle name="Standard 257 3 2 4 2 2 5 3 2 3" xfId="37259"/>
    <cellStyle name="Standard 257 3 2 4 2 2 5 3 3" xfId="17406"/>
    <cellStyle name="Standard 257 3 2 4 2 2 5 3 3 2" xfId="43878"/>
    <cellStyle name="Standard 257 3 2 4 2 2 5 3 4" xfId="32849"/>
    <cellStyle name="Standard 257 3 2 4 2 2 5 4" xfId="7845"/>
    <cellStyle name="Standard 257 3 2 4 2 2 5 4 2" xfId="21081"/>
    <cellStyle name="Standard 257 3 2 4 2 2 5 4 2 2" xfId="47553"/>
    <cellStyle name="Standard 257 3 2 4 2 2 5 4 3" xfId="34317"/>
    <cellStyle name="Standard 257 3 2 4 2 2 5 5" xfId="14464"/>
    <cellStyle name="Standard 257 3 2 4 2 2 5 5 2" xfId="40936"/>
    <cellStyle name="Standard 257 3 2 4 2 2 5 6" xfId="28437"/>
    <cellStyle name="Standard 257 3 2 4 2 2 6" xfId="2701"/>
    <cellStyle name="Standard 257 3 2 4 2 2 6 2" xfId="11523"/>
    <cellStyle name="Standard 257 3 2 4 2 2 6 2 2" xfId="24759"/>
    <cellStyle name="Standard 257 3 2 4 2 2 6 2 2 2" xfId="51231"/>
    <cellStyle name="Standard 257 3 2 4 2 2 6 2 3" xfId="37995"/>
    <cellStyle name="Standard 257 3 2 4 2 2 6 3" xfId="18142"/>
    <cellStyle name="Standard 257 3 2 4 2 2 6 3 2" xfId="44614"/>
    <cellStyle name="Standard 257 3 2 4 2 2 6 4" xfId="29173"/>
    <cellStyle name="Standard 257 3 2 4 2 2 7" xfId="4906"/>
    <cellStyle name="Standard 257 3 2 4 2 2 7 2" xfId="9316"/>
    <cellStyle name="Standard 257 3 2 4 2 2 7 2 2" xfId="22552"/>
    <cellStyle name="Standard 257 3 2 4 2 2 7 2 2 2" xfId="49024"/>
    <cellStyle name="Standard 257 3 2 4 2 2 7 2 3" xfId="35788"/>
    <cellStyle name="Standard 257 3 2 4 2 2 7 3" xfId="15935"/>
    <cellStyle name="Standard 257 3 2 4 2 2 7 3 2" xfId="42407"/>
    <cellStyle name="Standard 257 3 2 4 2 2 7 4" xfId="31378"/>
    <cellStyle name="Standard 257 3 2 4 2 2 8" xfId="7111"/>
    <cellStyle name="Standard 257 3 2 4 2 2 8 2" xfId="20347"/>
    <cellStyle name="Standard 257 3 2 4 2 2 8 2 2" xfId="46819"/>
    <cellStyle name="Standard 257 3 2 4 2 2 8 3" xfId="33583"/>
    <cellStyle name="Standard 257 3 2 4 2 2 9" xfId="13730"/>
    <cellStyle name="Standard 257 3 2 4 2 2 9 2" xfId="40202"/>
    <cellStyle name="Standard 257 3 2 4 2 3" xfId="546"/>
    <cellStyle name="Standard 257 3 2 4 2 3 2" xfId="935"/>
    <cellStyle name="Standard 257 3 2 4 2 3 2 2" xfId="1684"/>
    <cellStyle name="Standard 257 3 2 4 2 3 2 2 2" xfId="4627"/>
    <cellStyle name="Standard 257 3 2 4 2 3 2 2 2 2" xfId="13449"/>
    <cellStyle name="Standard 257 3 2 4 2 3 2 2 2 2 2" xfId="26685"/>
    <cellStyle name="Standard 257 3 2 4 2 3 2 2 2 2 2 2" xfId="53157"/>
    <cellStyle name="Standard 257 3 2 4 2 3 2 2 2 2 3" xfId="39921"/>
    <cellStyle name="Standard 257 3 2 4 2 3 2 2 2 3" xfId="20068"/>
    <cellStyle name="Standard 257 3 2 4 2 3 2 2 2 3 2" xfId="46540"/>
    <cellStyle name="Standard 257 3 2 4 2 3 2 2 2 4" xfId="31099"/>
    <cellStyle name="Standard 257 3 2 4 2 3 2 2 3" xfId="6098"/>
    <cellStyle name="Standard 257 3 2 4 2 3 2 2 3 2" xfId="10508"/>
    <cellStyle name="Standard 257 3 2 4 2 3 2 2 3 2 2" xfId="23744"/>
    <cellStyle name="Standard 257 3 2 4 2 3 2 2 3 2 2 2" xfId="50216"/>
    <cellStyle name="Standard 257 3 2 4 2 3 2 2 3 2 3" xfId="36980"/>
    <cellStyle name="Standard 257 3 2 4 2 3 2 2 3 3" xfId="17127"/>
    <cellStyle name="Standard 257 3 2 4 2 3 2 2 3 3 2" xfId="43599"/>
    <cellStyle name="Standard 257 3 2 4 2 3 2 2 3 4" xfId="32570"/>
    <cellStyle name="Standard 257 3 2 4 2 3 2 2 4" xfId="9037"/>
    <cellStyle name="Standard 257 3 2 4 2 3 2 2 4 2" xfId="22273"/>
    <cellStyle name="Standard 257 3 2 4 2 3 2 2 4 2 2" xfId="48745"/>
    <cellStyle name="Standard 257 3 2 4 2 3 2 2 4 3" xfId="35509"/>
    <cellStyle name="Standard 257 3 2 4 2 3 2 2 5" xfId="15656"/>
    <cellStyle name="Standard 257 3 2 4 2 3 2 2 5 2" xfId="42128"/>
    <cellStyle name="Standard 257 3 2 4 2 3 2 2 6" xfId="28158"/>
    <cellStyle name="Standard 257 3 2 4 2 3 2 3" xfId="2420"/>
    <cellStyle name="Standard 257 3 2 4 2 3 2 3 2" xfId="3891"/>
    <cellStyle name="Standard 257 3 2 4 2 3 2 3 2 2" xfId="12713"/>
    <cellStyle name="Standard 257 3 2 4 2 3 2 3 2 2 2" xfId="25949"/>
    <cellStyle name="Standard 257 3 2 4 2 3 2 3 2 2 2 2" xfId="52421"/>
    <cellStyle name="Standard 257 3 2 4 2 3 2 3 2 2 3" xfId="39185"/>
    <cellStyle name="Standard 257 3 2 4 2 3 2 3 2 3" xfId="19332"/>
    <cellStyle name="Standard 257 3 2 4 2 3 2 3 2 3 2" xfId="45804"/>
    <cellStyle name="Standard 257 3 2 4 2 3 2 3 2 4" xfId="30363"/>
    <cellStyle name="Standard 257 3 2 4 2 3 2 3 3" xfId="6833"/>
    <cellStyle name="Standard 257 3 2 4 2 3 2 3 3 2" xfId="11243"/>
    <cellStyle name="Standard 257 3 2 4 2 3 2 3 3 2 2" xfId="24479"/>
    <cellStyle name="Standard 257 3 2 4 2 3 2 3 3 2 2 2" xfId="50951"/>
    <cellStyle name="Standard 257 3 2 4 2 3 2 3 3 2 3" xfId="37715"/>
    <cellStyle name="Standard 257 3 2 4 2 3 2 3 3 3" xfId="17862"/>
    <cellStyle name="Standard 257 3 2 4 2 3 2 3 3 3 2" xfId="44334"/>
    <cellStyle name="Standard 257 3 2 4 2 3 2 3 3 4" xfId="33305"/>
    <cellStyle name="Standard 257 3 2 4 2 3 2 3 4" xfId="8301"/>
    <cellStyle name="Standard 257 3 2 4 2 3 2 3 4 2" xfId="21537"/>
    <cellStyle name="Standard 257 3 2 4 2 3 2 3 4 2 2" xfId="48009"/>
    <cellStyle name="Standard 257 3 2 4 2 3 2 3 4 3" xfId="34773"/>
    <cellStyle name="Standard 257 3 2 4 2 3 2 3 5" xfId="14920"/>
    <cellStyle name="Standard 257 3 2 4 2 3 2 3 5 2" xfId="41392"/>
    <cellStyle name="Standard 257 3 2 4 2 3 2 3 6" xfId="28893"/>
    <cellStyle name="Standard 257 3 2 4 2 3 2 4" xfId="3157"/>
    <cellStyle name="Standard 257 3 2 4 2 3 2 4 2" xfId="11979"/>
    <cellStyle name="Standard 257 3 2 4 2 3 2 4 2 2" xfId="25215"/>
    <cellStyle name="Standard 257 3 2 4 2 3 2 4 2 2 2" xfId="51687"/>
    <cellStyle name="Standard 257 3 2 4 2 3 2 4 2 3" xfId="38451"/>
    <cellStyle name="Standard 257 3 2 4 2 3 2 4 3" xfId="18598"/>
    <cellStyle name="Standard 257 3 2 4 2 3 2 4 3 2" xfId="45070"/>
    <cellStyle name="Standard 257 3 2 4 2 3 2 4 4" xfId="29629"/>
    <cellStyle name="Standard 257 3 2 4 2 3 2 5" xfId="5362"/>
    <cellStyle name="Standard 257 3 2 4 2 3 2 5 2" xfId="9772"/>
    <cellStyle name="Standard 257 3 2 4 2 3 2 5 2 2" xfId="23008"/>
    <cellStyle name="Standard 257 3 2 4 2 3 2 5 2 2 2" xfId="49480"/>
    <cellStyle name="Standard 257 3 2 4 2 3 2 5 2 3" xfId="36244"/>
    <cellStyle name="Standard 257 3 2 4 2 3 2 5 3" xfId="16391"/>
    <cellStyle name="Standard 257 3 2 4 2 3 2 5 3 2" xfId="42863"/>
    <cellStyle name="Standard 257 3 2 4 2 3 2 5 4" xfId="31834"/>
    <cellStyle name="Standard 257 3 2 4 2 3 2 6" xfId="7567"/>
    <cellStyle name="Standard 257 3 2 4 2 3 2 6 2" xfId="20803"/>
    <cellStyle name="Standard 257 3 2 4 2 3 2 6 2 2" xfId="47275"/>
    <cellStyle name="Standard 257 3 2 4 2 3 2 6 3" xfId="34039"/>
    <cellStyle name="Standard 257 3 2 4 2 3 2 7" xfId="14186"/>
    <cellStyle name="Standard 257 3 2 4 2 3 2 7 2" xfId="40658"/>
    <cellStyle name="Standard 257 3 2 4 2 3 2 8" xfId="27422"/>
    <cellStyle name="Standard 257 3 2 4 2 3 3" xfId="1318"/>
    <cellStyle name="Standard 257 3 2 4 2 3 3 2" xfId="4261"/>
    <cellStyle name="Standard 257 3 2 4 2 3 3 2 2" xfId="13083"/>
    <cellStyle name="Standard 257 3 2 4 2 3 3 2 2 2" xfId="26319"/>
    <cellStyle name="Standard 257 3 2 4 2 3 3 2 2 2 2" xfId="52791"/>
    <cellStyle name="Standard 257 3 2 4 2 3 3 2 2 3" xfId="39555"/>
    <cellStyle name="Standard 257 3 2 4 2 3 3 2 3" xfId="19702"/>
    <cellStyle name="Standard 257 3 2 4 2 3 3 2 3 2" xfId="46174"/>
    <cellStyle name="Standard 257 3 2 4 2 3 3 2 4" xfId="30733"/>
    <cellStyle name="Standard 257 3 2 4 2 3 3 3" xfId="5732"/>
    <cellStyle name="Standard 257 3 2 4 2 3 3 3 2" xfId="10142"/>
    <cellStyle name="Standard 257 3 2 4 2 3 3 3 2 2" xfId="23378"/>
    <cellStyle name="Standard 257 3 2 4 2 3 3 3 2 2 2" xfId="49850"/>
    <cellStyle name="Standard 257 3 2 4 2 3 3 3 2 3" xfId="36614"/>
    <cellStyle name="Standard 257 3 2 4 2 3 3 3 3" xfId="16761"/>
    <cellStyle name="Standard 257 3 2 4 2 3 3 3 3 2" xfId="43233"/>
    <cellStyle name="Standard 257 3 2 4 2 3 3 3 4" xfId="32204"/>
    <cellStyle name="Standard 257 3 2 4 2 3 3 4" xfId="8671"/>
    <cellStyle name="Standard 257 3 2 4 2 3 3 4 2" xfId="21907"/>
    <cellStyle name="Standard 257 3 2 4 2 3 3 4 2 2" xfId="48379"/>
    <cellStyle name="Standard 257 3 2 4 2 3 3 4 3" xfId="35143"/>
    <cellStyle name="Standard 257 3 2 4 2 3 3 5" xfId="15290"/>
    <cellStyle name="Standard 257 3 2 4 2 3 3 5 2" xfId="41762"/>
    <cellStyle name="Standard 257 3 2 4 2 3 3 6" xfId="27792"/>
    <cellStyle name="Standard 257 3 2 4 2 3 4" xfId="2054"/>
    <cellStyle name="Standard 257 3 2 4 2 3 4 2" xfId="3525"/>
    <cellStyle name="Standard 257 3 2 4 2 3 4 2 2" xfId="12347"/>
    <cellStyle name="Standard 257 3 2 4 2 3 4 2 2 2" xfId="25583"/>
    <cellStyle name="Standard 257 3 2 4 2 3 4 2 2 2 2" xfId="52055"/>
    <cellStyle name="Standard 257 3 2 4 2 3 4 2 2 3" xfId="38819"/>
    <cellStyle name="Standard 257 3 2 4 2 3 4 2 3" xfId="18966"/>
    <cellStyle name="Standard 257 3 2 4 2 3 4 2 3 2" xfId="45438"/>
    <cellStyle name="Standard 257 3 2 4 2 3 4 2 4" xfId="29997"/>
    <cellStyle name="Standard 257 3 2 4 2 3 4 3" xfId="6467"/>
    <cellStyle name="Standard 257 3 2 4 2 3 4 3 2" xfId="10877"/>
    <cellStyle name="Standard 257 3 2 4 2 3 4 3 2 2" xfId="24113"/>
    <cellStyle name="Standard 257 3 2 4 2 3 4 3 2 2 2" xfId="50585"/>
    <cellStyle name="Standard 257 3 2 4 2 3 4 3 2 3" xfId="37349"/>
    <cellStyle name="Standard 257 3 2 4 2 3 4 3 3" xfId="17496"/>
    <cellStyle name="Standard 257 3 2 4 2 3 4 3 3 2" xfId="43968"/>
    <cellStyle name="Standard 257 3 2 4 2 3 4 3 4" xfId="32939"/>
    <cellStyle name="Standard 257 3 2 4 2 3 4 4" xfId="7935"/>
    <cellStyle name="Standard 257 3 2 4 2 3 4 4 2" xfId="21171"/>
    <cellStyle name="Standard 257 3 2 4 2 3 4 4 2 2" xfId="47643"/>
    <cellStyle name="Standard 257 3 2 4 2 3 4 4 3" xfId="34407"/>
    <cellStyle name="Standard 257 3 2 4 2 3 4 5" xfId="14554"/>
    <cellStyle name="Standard 257 3 2 4 2 3 4 5 2" xfId="41026"/>
    <cellStyle name="Standard 257 3 2 4 2 3 4 6" xfId="28527"/>
    <cellStyle name="Standard 257 3 2 4 2 3 5" xfId="2791"/>
    <cellStyle name="Standard 257 3 2 4 2 3 5 2" xfId="11613"/>
    <cellStyle name="Standard 257 3 2 4 2 3 5 2 2" xfId="24849"/>
    <cellStyle name="Standard 257 3 2 4 2 3 5 2 2 2" xfId="51321"/>
    <cellStyle name="Standard 257 3 2 4 2 3 5 2 3" xfId="38085"/>
    <cellStyle name="Standard 257 3 2 4 2 3 5 3" xfId="18232"/>
    <cellStyle name="Standard 257 3 2 4 2 3 5 3 2" xfId="44704"/>
    <cellStyle name="Standard 257 3 2 4 2 3 5 4" xfId="29263"/>
    <cellStyle name="Standard 257 3 2 4 2 3 6" xfId="4996"/>
    <cellStyle name="Standard 257 3 2 4 2 3 6 2" xfId="9406"/>
    <cellStyle name="Standard 257 3 2 4 2 3 6 2 2" xfId="22642"/>
    <cellStyle name="Standard 257 3 2 4 2 3 6 2 2 2" xfId="49114"/>
    <cellStyle name="Standard 257 3 2 4 2 3 6 2 3" xfId="35878"/>
    <cellStyle name="Standard 257 3 2 4 2 3 6 3" xfId="16025"/>
    <cellStyle name="Standard 257 3 2 4 2 3 6 3 2" xfId="42497"/>
    <cellStyle name="Standard 257 3 2 4 2 3 6 4" xfId="31468"/>
    <cellStyle name="Standard 257 3 2 4 2 3 7" xfId="7201"/>
    <cellStyle name="Standard 257 3 2 4 2 3 7 2" xfId="20437"/>
    <cellStyle name="Standard 257 3 2 4 2 3 7 2 2" xfId="46909"/>
    <cellStyle name="Standard 257 3 2 4 2 3 7 3" xfId="33673"/>
    <cellStyle name="Standard 257 3 2 4 2 3 8" xfId="13820"/>
    <cellStyle name="Standard 257 3 2 4 2 3 8 2" xfId="40292"/>
    <cellStyle name="Standard 257 3 2 4 2 3 9" xfId="27056"/>
    <cellStyle name="Standard 257 3 2 4 2 4" xfId="763"/>
    <cellStyle name="Standard 257 3 2 4 2 4 2" xfId="1513"/>
    <cellStyle name="Standard 257 3 2 4 2 4 2 2" xfId="4456"/>
    <cellStyle name="Standard 257 3 2 4 2 4 2 2 2" xfId="13278"/>
    <cellStyle name="Standard 257 3 2 4 2 4 2 2 2 2" xfId="26514"/>
    <cellStyle name="Standard 257 3 2 4 2 4 2 2 2 2 2" xfId="52986"/>
    <cellStyle name="Standard 257 3 2 4 2 4 2 2 2 3" xfId="39750"/>
    <cellStyle name="Standard 257 3 2 4 2 4 2 2 3" xfId="19897"/>
    <cellStyle name="Standard 257 3 2 4 2 4 2 2 3 2" xfId="46369"/>
    <cellStyle name="Standard 257 3 2 4 2 4 2 2 4" xfId="30928"/>
    <cellStyle name="Standard 257 3 2 4 2 4 2 3" xfId="5927"/>
    <cellStyle name="Standard 257 3 2 4 2 4 2 3 2" xfId="10337"/>
    <cellStyle name="Standard 257 3 2 4 2 4 2 3 2 2" xfId="23573"/>
    <cellStyle name="Standard 257 3 2 4 2 4 2 3 2 2 2" xfId="50045"/>
    <cellStyle name="Standard 257 3 2 4 2 4 2 3 2 3" xfId="36809"/>
    <cellStyle name="Standard 257 3 2 4 2 4 2 3 3" xfId="16956"/>
    <cellStyle name="Standard 257 3 2 4 2 4 2 3 3 2" xfId="43428"/>
    <cellStyle name="Standard 257 3 2 4 2 4 2 3 4" xfId="32399"/>
    <cellStyle name="Standard 257 3 2 4 2 4 2 4" xfId="8866"/>
    <cellStyle name="Standard 257 3 2 4 2 4 2 4 2" xfId="22102"/>
    <cellStyle name="Standard 257 3 2 4 2 4 2 4 2 2" xfId="48574"/>
    <cellStyle name="Standard 257 3 2 4 2 4 2 4 3" xfId="35338"/>
    <cellStyle name="Standard 257 3 2 4 2 4 2 5" xfId="15485"/>
    <cellStyle name="Standard 257 3 2 4 2 4 2 5 2" xfId="41957"/>
    <cellStyle name="Standard 257 3 2 4 2 4 2 6" xfId="27987"/>
    <cellStyle name="Standard 257 3 2 4 2 4 3" xfId="2249"/>
    <cellStyle name="Standard 257 3 2 4 2 4 3 2" xfId="3720"/>
    <cellStyle name="Standard 257 3 2 4 2 4 3 2 2" xfId="12542"/>
    <cellStyle name="Standard 257 3 2 4 2 4 3 2 2 2" xfId="25778"/>
    <cellStyle name="Standard 257 3 2 4 2 4 3 2 2 2 2" xfId="52250"/>
    <cellStyle name="Standard 257 3 2 4 2 4 3 2 2 3" xfId="39014"/>
    <cellStyle name="Standard 257 3 2 4 2 4 3 2 3" xfId="19161"/>
    <cellStyle name="Standard 257 3 2 4 2 4 3 2 3 2" xfId="45633"/>
    <cellStyle name="Standard 257 3 2 4 2 4 3 2 4" xfId="30192"/>
    <cellStyle name="Standard 257 3 2 4 2 4 3 3" xfId="6662"/>
    <cellStyle name="Standard 257 3 2 4 2 4 3 3 2" xfId="11072"/>
    <cellStyle name="Standard 257 3 2 4 2 4 3 3 2 2" xfId="24308"/>
    <cellStyle name="Standard 257 3 2 4 2 4 3 3 2 2 2" xfId="50780"/>
    <cellStyle name="Standard 257 3 2 4 2 4 3 3 2 3" xfId="37544"/>
    <cellStyle name="Standard 257 3 2 4 2 4 3 3 3" xfId="17691"/>
    <cellStyle name="Standard 257 3 2 4 2 4 3 3 3 2" xfId="44163"/>
    <cellStyle name="Standard 257 3 2 4 2 4 3 3 4" xfId="33134"/>
    <cellStyle name="Standard 257 3 2 4 2 4 3 4" xfId="8130"/>
    <cellStyle name="Standard 257 3 2 4 2 4 3 4 2" xfId="21366"/>
    <cellStyle name="Standard 257 3 2 4 2 4 3 4 2 2" xfId="47838"/>
    <cellStyle name="Standard 257 3 2 4 2 4 3 4 3" xfId="34602"/>
    <cellStyle name="Standard 257 3 2 4 2 4 3 5" xfId="14749"/>
    <cellStyle name="Standard 257 3 2 4 2 4 3 5 2" xfId="41221"/>
    <cellStyle name="Standard 257 3 2 4 2 4 3 6" xfId="28722"/>
    <cellStyle name="Standard 257 3 2 4 2 4 4" xfId="2986"/>
    <cellStyle name="Standard 257 3 2 4 2 4 4 2" xfId="11808"/>
    <cellStyle name="Standard 257 3 2 4 2 4 4 2 2" xfId="25044"/>
    <cellStyle name="Standard 257 3 2 4 2 4 4 2 2 2" xfId="51516"/>
    <cellStyle name="Standard 257 3 2 4 2 4 4 2 3" xfId="38280"/>
    <cellStyle name="Standard 257 3 2 4 2 4 4 3" xfId="18427"/>
    <cellStyle name="Standard 257 3 2 4 2 4 4 3 2" xfId="44899"/>
    <cellStyle name="Standard 257 3 2 4 2 4 4 4" xfId="29458"/>
    <cellStyle name="Standard 257 3 2 4 2 4 5" xfId="5191"/>
    <cellStyle name="Standard 257 3 2 4 2 4 5 2" xfId="9601"/>
    <cellStyle name="Standard 257 3 2 4 2 4 5 2 2" xfId="22837"/>
    <cellStyle name="Standard 257 3 2 4 2 4 5 2 2 2" xfId="49309"/>
    <cellStyle name="Standard 257 3 2 4 2 4 5 2 3" xfId="36073"/>
    <cellStyle name="Standard 257 3 2 4 2 4 5 3" xfId="16220"/>
    <cellStyle name="Standard 257 3 2 4 2 4 5 3 2" xfId="42692"/>
    <cellStyle name="Standard 257 3 2 4 2 4 5 4" xfId="31663"/>
    <cellStyle name="Standard 257 3 2 4 2 4 6" xfId="7396"/>
    <cellStyle name="Standard 257 3 2 4 2 4 6 2" xfId="20632"/>
    <cellStyle name="Standard 257 3 2 4 2 4 6 2 2" xfId="47104"/>
    <cellStyle name="Standard 257 3 2 4 2 4 6 3" xfId="33868"/>
    <cellStyle name="Standard 257 3 2 4 2 4 7" xfId="14015"/>
    <cellStyle name="Standard 257 3 2 4 2 4 7 2" xfId="40487"/>
    <cellStyle name="Standard 257 3 2 4 2 4 8" xfId="27251"/>
    <cellStyle name="Standard 257 3 2 4 2 5" xfId="1147"/>
    <cellStyle name="Standard 257 3 2 4 2 5 2" xfId="4090"/>
    <cellStyle name="Standard 257 3 2 4 2 5 2 2" xfId="12912"/>
    <cellStyle name="Standard 257 3 2 4 2 5 2 2 2" xfId="26148"/>
    <cellStyle name="Standard 257 3 2 4 2 5 2 2 2 2" xfId="52620"/>
    <cellStyle name="Standard 257 3 2 4 2 5 2 2 3" xfId="39384"/>
    <cellStyle name="Standard 257 3 2 4 2 5 2 3" xfId="19531"/>
    <cellStyle name="Standard 257 3 2 4 2 5 2 3 2" xfId="46003"/>
    <cellStyle name="Standard 257 3 2 4 2 5 2 4" xfId="30562"/>
    <cellStyle name="Standard 257 3 2 4 2 5 3" xfId="5561"/>
    <cellStyle name="Standard 257 3 2 4 2 5 3 2" xfId="9971"/>
    <cellStyle name="Standard 257 3 2 4 2 5 3 2 2" xfId="23207"/>
    <cellStyle name="Standard 257 3 2 4 2 5 3 2 2 2" xfId="49679"/>
    <cellStyle name="Standard 257 3 2 4 2 5 3 2 3" xfId="36443"/>
    <cellStyle name="Standard 257 3 2 4 2 5 3 3" xfId="16590"/>
    <cellStyle name="Standard 257 3 2 4 2 5 3 3 2" xfId="43062"/>
    <cellStyle name="Standard 257 3 2 4 2 5 3 4" xfId="32033"/>
    <cellStyle name="Standard 257 3 2 4 2 5 4" xfId="8500"/>
    <cellStyle name="Standard 257 3 2 4 2 5 4 2" xfId="21736"/>
    <cellStyle name="Standard 257 3 2 4 2 5 4 2 2" xfId="48208"/>
    <cellStyle name="Standard 257 3 2 4 2 5 4 3" xfId="34972"/>
    <cellStyle name="Standard 257 3 2 4 2 5 5" xfId="15119"/>
    <cellStyle name="Standard 257 3 2 4 2 5 5 2" xfId="41591"/>
    <cellStyle name="Standard 257 3 2 4 2 5 6" xfId="27621"/>
    <cellStyle name="Standard 257 3 2 4 2 6" xfId="1883"/>
    <cellStyle name="Standard 257 3 2 4 2 6 2" xfId="3354"/>
    <cellStyle name="Standard 257 3 2 4 2 6 2 2" xfId="12176"/>
    <cellStyle name="Standard 257 3 2 4 2 6 2 2 2" xfId="25412"/>
    <cellStyle name="Standard 257 3 2 4 2 6 2 2 2 2" xfId="51884"/>
    <cellStyle name="Standard 257 3 2 4 2 6 2 2 3" xfId="38648"/>
    <cellStyle name="Standard 257 3 2 4 2 6 2 3" xfId="18795"/>
    <cellStyle name="Standard 257 3 2 4 2 6 2 3 2" xfId="45267"/>
    <cellStyle name="Standard 257 3 2 4 2 6 2 4" xfId="29826"/>
    <cellStyle name="Standard 257 3 2 4 2 6 3" xfId="6296"/>
    <cellStyle name="Standard 257 3 2 4 2 6 3 2" xfId="10706"/>
    <cellStyle name="Standard 257 3 2 4 2 6 3 2 2" xfId="23942"/>
    <cellStyle name="Standard 257 3 2 4 2 6 3 2 2 2" xfId="50414"/>
    <cellStyle name="Standard 257 3 2 4 2 6 3 2 3" xfId="37178"/>
    <cellStyle name="Standard 257 3 2 4 2 6 3 3" xfId="17325"/>
    <cellStyle name="Standard 257 3 2 4 2 6 3 3 2" xfId="43797"/>
    <cellStyle name="Standard 257 3 2 4 2 6 3 4" xfId="32768"/>
    <cellStyle name="Standard 257 3 2 4 2 6 4" xfId="7764"/>
    <cellStyle name="Standard 257 3 2 4 2 6 4 2" xfId="21000"/>
    <cellStyle name="Standard 257 3 2 4 2 6 4 2 2" xfId="47472"/>
    <cellStyle name="Standard 257 3 2 4 2 6 4 3" xfId="34236"/>
    <cellStyle name="Standard 257 3 2 4 2 6 5" xfId="14383"/>
    <cellStyle name="Standard 257 3 2 4 2 6 5 2" xfId="40855"/>
    <cellStyle name="Standard 257 3 2 4 2 6 6" xfId="28356"/>
    <cellStyle name="Standard 257 3 2 4 2 7" xfId="2620"/>
    <cellStyle name="Standard 257 3 2 4 2 7 2" xfId="11442"/>
    <cellStyle name="Standard 257 3 2 4 2 7 2 2" xfId="24678"/>
    <cellStyle name="Standard 257 3 2 4 2 7 2 2 2" xfId="51150"/>
    <cellStyle name="Standard 257 3 2 4 2 7 2 3" xfId="37914"/>
    <cellStyle name="Standard 257 3 2 4 2 7 3" xfId="18061"/>
    <cellStyle name="Standard 257 3 2 4 2 7 3 2" xfId="44533"/>
    <cellStyle name="Standard 257 3 2 4 2 7 4" xfId="29092"/>
    <cellStyle name="Standard 257 3 2 4 2 8" xfId="4825"/>
    <cellStyle name="Standard 257 3 2 4 2 8 2" xfId="9235"/>
    <cellStyle name="Standard 257 3 2 4 2 8 2 2" xfId="22471"/>
    <cellStyle name="Standard 257 3 2 4 2 8 2 2 2" xfId="48943"/>
    <cellStyle name="Standard 257 3 2 4 2 8 2 3" xfId="35707"/>
    <cellStyle name="Standard 257 3 2 4 2 8 3" xfId="15854"/>
    <cellStyle name="Standard 257 3 2 4 2 8 3 2" xfId="42326"/>
    <cellStyle name="Standard 257 3 2 4 2 8 4" xfId="31297"/>
    <cellStyle name="Standard 257 3 2 4 2 9" xfId="7030"/>
    <cellStyle name="Standard 257 3 2 4 2 9 2" xfId="20266"/>
    <cellStyle name="Standard 257 3 2 4 2 9 2 2" xfId="46738"/>
    <cellStyle name="Standard 257 3 2 4 2 9 3" xfId="33502"/>
    <cellStyle name="Standard 257 3 2 4 3" xfId="411"/>
    <cellStyle name="Standard 257 3 2 4 3 10" xfId="26926"/>
    <cellStyle name="Standard 257 3 2 4 3 2" xfId="587"/>
    <cellStyle name="Standard 257 3 2 4 3 2 2" xfId="976"/>
    <cellStyle name="Standard 257 3 2 4 3 2 2 2" xfId="1725"/>
    <cellStyle name="Standard 257 3 2 4 3 2 2 2 2" xfId="4668"/>
    <cellStyle name="Standard 257 3 2 4 3 2 2 2 2 2" xfId="13490"/>
    <cellStyle name="Standard 257 3 2 4 3 2 2 2 2 2 2" xfId="26726"/>
    <cellStyle name="Standard 257 3 2 4 3 2 2 2 2 2 2 2" xfId="53198"/>
    <cellStyle name="Standard 257 3 2 4 3 2 2 2 2 2 3" xfId="39962"/>
    <cellStyle name="Standard 257 3 2 4 3 2 2 2 2 3" xfId="20109"/>
    <cellStyle name="Standard 257 3 2 4 3 2 2 2 2 3 2" xfId="46581"/>
    <cellStyle name="Standard 257 3 2 4 3 2 2 2 2 4" xfId="31140"/>
    <cellStyle name="Standard 257 3 2 4 3 2 2 2 3" xfId="6139"/>
    <cellStyle name="Standard 257 3 2 4 3 2 2 2 3 2" xfId="10549"/>
    <cellStyle name="Standard 257 3 2 4 3 2 2 2 3 2 2" xfId="23785"/>
    <cellStyle name="Standard 257 3 2 4 3 2 2 2 3 2 2 2" xfId="50257"/>
    <cellStyle name="Standard 257 3 2 4 3 2 2 2 3 2 3" xfId="37021"/>
    <cellStyle name="Standard 257 3 2 4 3 2 2 2 3 3" xfId="17168"/>
    <cellStyle name="Standard 257 3 2 4 3 2 2 2 3 3 2" xfId="43640"/>
    <cellStyle name="Standard 257 3 2 4 3 2 2 2 3 4" xfId="32611"/>
    <cellStyle name="Standard 257 3 2 4 3 2 2 2 4" xfId="9078"/>
    <cellStyle name="Standard 257 3 2 4 3 2 2 2 4 2" xfId="22314"/>
    <cellStyle name="Standard 257 3 2 4 3 2 2 2 4 2 2" xfId="48786"/>
    <cellStyle name="Standard 257 3 2 4 3 2 2 2 4 3" xfId="35550"/>
    <cellStyle name="Standard 257 3 2 4 3 2 2 2 5" xfId="15697"/>
    <cellStyle name="Standard 257 3 2 4 3 2 2 2 5 2" xfId="42169"/>
    <cellStyle name="Standard 257 3 2 4 3 2 2 2 6" xfId="28199"/>
    <cellStyle name="Standard 257 3 2 4 3 2 2 3" xfId="2461"/>
    <cellStyle name="Standard 257 3 2 4 3 2 2 3 2" xfId="3932"/>
    <cellStyle name="Standard 257 3 2 4 3 2 2 3 2 2" xfId="12754"/>
    <cellStyle name="Standard 257 3 2 4 3 2 2 3 2 2 2" xfId="25990"/>
    <cellStyle name="Standard 257 3 2 4 3 2 2 3 2 2 2 2" xfId="52462"/>
    <cellStyle name="Standard 257 3 2 4 3 2 2 3 2 2 3" xfId="39226"/>
    <cellStyle name="Standard 257 3 2 4 3 2 2 3 2 3" xfId="19373"/>
    <cellStyle name="Standard 257 3 2 4 3 2 2 3 2 3 2" xfId="45845"/>
    <cellStyle name="Standard 257 3 2 4 3 2 2 3 2 4" xfId="30404"/>
    <cellStyle name="Standard 257 3 2 4 3 2 2 3 3" xfId="6874"/>
    <cellStyle name="Standard 257 3 2 4 3 2 2 3 3 2" xfId="11284"/>
    <cellStyle name="Standard 257 3 2 4 3 2 2 3 3 2 2" xfId="24520"/>
    <cellStyle name="Standard 257 3 2 4 3 2 2 3 3 2 2 2" xfId="50992"/>
    <cellStyle name="Standard 257 3 2 4 3 2 2 3 3 2 3" xfId="37756"/>
    <cellStyle name="Standard 257 3 2 4 3 2 2 3 3 3" xfId="17903"/>
    <cellStyle name="Standard 257 3 2 4 3 2 2 3 3 3 2" xfId="44375"/>
    <cellStyle name="Standard 257 3 2 4 3 2 2 3 3 4" xfId="33346"/>
    <cellStyle name="Standard 257 3 2 4 3 2 2 3 4" xfId="8342"/>
    <cellStyle name="Standard 257 3 2 4 3 2 2 3 4 2" xfId="21578"/>
    <cellStyle name="Standard 257 3 2 4 3 2 2 3 4 2 2" xfId="48050"/>
    <cellStyle name="Standard 257 3 2 4 3 2 2 3 4 3" xfId="34814"/>
    <cellStyle name="Standard 257 3 2 4 3 2 2 3 5" xfId="14961"/>
    <cellStyle name="Standard 257 3 2 4 3 2 2 3 5 2" xfId="41433"/>
    <cellStyle name="Standard 257 3 2 4 3 2 2 3 6" xfId="28934"/>
    <cellStyle name="Standard 257 3 2 4 3 2 2 4" xfId="3198"/>
    <cellStyle name="Standard 257 3 2 4 3 2 2 4 2" xfId="12020"/>
    <cellStyle name="Standard 257 3 2 4 3 2 2 4 2 2" xfId="25256"/>
    <cellStyle name="Standard 257 3 2 4 3 2 2 4 2 2 2" xfId="51728"/>
    <cellStyle name="Standard 257 3 2 4 3 2 2 4 2 3" xfId="38492"/>
    <cellStyle name="Standard 257 3 2 4 3 2 2 4 3" xfId="18639"/>
    <cellStyle name="Standard 257 3 2 4 3 2 2 4 3 2" xfId="45111"/>
    <cellStyle name="Standard 257 3 2 4 3 2 2 4 4" xfId="29670"/>
    <cellStyle name="Standard 257 3 2 4 3 2 2 5" xfId="5403"/>
    <cellStyle name="Standard 257 3 2 4 3 2 2 5 2" xfId="9813"/>
    <cellStyle name="Standard 257 3 2 4 3 2 2 5 2 2" xfId="23049"/>
    <cellStyle name="Standard 257 3 2 4 3 2 2 5 2 2 2" xfId="49521"/>
    <cellStyle name="Standard 257 3 2 4 3 2 2 5 2 3" xfId="36285"/>
    <cellStyle name="Standard 257 3 2 4 3 2 2 5 3" xfId="16432"/>
    <cellStyle name="Standard 257 3 2 4 3 2 2 5 3 2" xfId="42904"/>
    <cellStyle name="Standard 257 3 2 4 3 2 2 5 4" xfId="31875"/>
    <cellStyle name="Standard 257 3 2 4 3 2 2 6" xfId="7608"/>
    <cellStyle name="Standard 257 3 2 4 3 2 2 6 2" xfId="20844"/>
    <cellStyle name="Standard 257 3 2 4 3 2 2 6 2 2" xfId="47316"/>
    <cellStyle name="Standard 257 3 2 4 3 2 2 6 3" xfId="34080"/>
    <cellStyle name="Standard 257 3 2 4 3 2 2 7" xfId="14227"/>
    <cellStyle name="Standard 257 3 2 4 3 2 2 7 2" xfId="40699"/>
    <cellStyle name="Standard 257 3 2 4 3 2 2 8" xfId="27463"/>
    <cellStyle name="Standard 257 3 2 4 3 2 3" xfId="1359"/>
    <cellStyle name="Standard 257 3 2 4 3 2 3 2" xfId="4302"/>
    <cellStyle name="Standard 257 3 2 4 3 2 3 2 2" xfId="13124"/>
    <cellStyle name="Standard 257 3 2 4 3 2 3 2 2 2" xfId="26360"/>
    <cellStyle name="Standard 257 3 2 4 3 2 3 2 2 2 2" xfId="52832"/>
    <cellStyle name="Standard 257 3 2 4 3 2 3 2 2 3" xfId="39596"/>
    <cellStyle name="Standard 257 3 2 4 3 2 3 2 3" xfId="19743"/>
    <cellStyle name="Standard 257 3 2 4 3 2 3 2 3 2" xfId="46215"/>
    <cellStyle name="Standard 257 3 2 4 3 2 3 2 4" xfId="30774"/>
    <cellStyle name="Standard 257 3 2 4 3 2 3 3" xfId="5773"/>
    <cellStyle name="Standard 257 3 2 4 3 2 3 3 2" xfId="10183"/>
    <cellStyle name="Standard 257 3 2 4 3 2 3 3 2 2" xfId="23419"/>
    <cellStyle name="Standard 257 3 2 4 3 2 3 3 2 2 2" xfId="49891"/>
    <cellStyle name="Standard 257 3 2 4 3 2 3 3 2 3" xfId="36655"/>
    <cellStyle name="Standard 257 3 2 4 3 2 3 3 3" xfId="16802"/>
    <cellStyle name="Standard 257 3 2 4 3 2 3 3 3 2" xfId="43274"/>
    <cellStyle name="Standard 257 3 2 4 3 2 3 3 4" xfId="32245"/>
    <cellStyle name="Standard 257 3 2 4 3 2 3 4" xfId="8712"/>
    <cellStyle name="Standard 257 3 2 4 3 2 3 4 2" xfId="21948"/>
    <cellStyle name="Standard 257 3 2 4 3 2 3 4 2 2" xfId="48420"/>
    <cellStyle name="Standard 257 3 2 4 3 2 3 4 3" xfId="35184"/>
    <cellStyle name="Standard 257 3 2 4 3 2 3 5" xfId="15331"/>
    <cellStyle name="Standard 257 3 2 4 3 2 3 5 2" xfId="41803"/>
    <cellStyle name="Standard 257 3 2 4 3 2 3 6" xfId="27833"/>
    <cellStyle name="Standard 257 3 2 4 3 2 4" xfId="2095"/>
    <cellStyle name="Standard 257 3 2 4 3 2 4 2" xfId="3566"/>
    <cellStyle name="Standard 257 3 2 4 3 2 4 2 2" xfId="12388"/>
    <cellStyle name="Standard 257 3 2 4 3 2 4 2 2 2" xfId="25624"/>
    <cellStyle name="Standard 257 3 2 4 3 2 4 2 2 2 2" xfId="52096"/>
    <cellStyle name="Standard 257 3 2 4 3 2 4 2 2 3" xfId="38860"/>
    <cellStyle name="Standard 257 3 2 4 3 2 4 2 3" xfId="19007"/>
    <cellStyle name="Standard 257 3 2 4 3 2 4 2 3 2" xfId="45479"/>
    <cellStyle name="Standard 257 3 2 4 3 2 4 2 4" xfId="30038"/>
    <cellStyle name="Standard 257 3 2 4 3 2 4 3" xfId="6508"/>
    <cellStyle name="Standard 257 3 2 4 3 2 4 3 2" xfId="10918"/>
    <cellStyle name="Standard 257 3 2 4 3 2 4 3 2 2" xfId="24154"/>
    <cellStyle name="Standard 257 3 2 4 3 2 4 3 2 2 2" xfId="50626"/>
    <cellStyle name="Standard 257 3 2 4 3 2 4 3 2 3" xfId="37390"/>
    <cellStyle name="Standard 257 3 2 4 3 2 4 3 3" xfId="17537"/>
    <cellStyle name="Standard 257 3 2 4 3 2 4 3 3 2" xfId="44009"/>
    <cellStyle name="Standard 257 3 2 4 3 2 4 3 4" xfId="32980"/>
    <cellStyle name="Standard 257 3 2 4 3 2 4 4" xfId="7976"/>
    <cellStyle name="Standard 257 3 2 4 3 2 4 4 2" xfId="21212"/>
    <cellStyle name="Standard 257 3 2 4 3 2 4 4 2 2" xfId="47684"/>
    <cellStyle name="Standard 257 3 2 4 3 2 4 4 3" xfId="34448"/>
    <cellStyle name="Standard 257 3 2 4 3 2 4 5" xfId="14595"/>
    <cellStyle name="Standard 257 3 2 4 3 2 4 5 2" xfId="41067"/>
    <cellStyle name="Standard 257 3 2 4 3 2 4 6" xfId="28568"/>
    <cellStyle name="Standard 257 3 2 4 3 2 5" xfId="2832"/>
    <cellStyle name="Standard 257 3 2 4 3 2 5 2" xfId="11654"/>
    <cellStyle name="Standard 257 3 2 4 3 2 5 2 2" xfId="24890"/>
    <cellStyle name="Standard 257 3 2 4 3 2 5 2 2 2" xfId="51362"/>
    <cellStyle name="Standard 257 3 2 4 3 2 5 2 3" xfId="38126"/>
    <cellStyle name="Standard 257 3 2 4 3 2 5 3" xfId="18273"/>
    <cellStyle name="Standard 257 3 2 4 3 2 5 3 2" xfId="44745"/>
    <cellStyle name="Standard 257 3 2 4 3 2 5 4" xfId="29304"/>
    <cellStyle name="Standard 257 3 2 4 3 2 6" xfId="5037"/>
    <cellStyle name="Standard 257 3 2 4 3 2 6 2" xfId="9447"/>
    <cellStyle name="Standard 257 3 2 4 3 2 6 2 2" xfId="22683"/>
    <cellStyle name="Standard 257 3 2 4 3 2 6 2 2 2" xfId="49155"/>
    <cellStyle name="Standard 257 3 2 4 3 2 6 2 3" xfId="35919"/>
    <cellStyle name="Standard 257 3 2 4 3 2 6 3" xfId="16066"/>
    <cellStyle name="Standard 257 3 2 4 3 2 6 3 2" xfId="42538"/>
    <cellStyle name="Standard 257 3 2 4 3 2 6 4" xfId="31509"/>
    <cellStyle name="Standard 257 3 2 4 3 2 7" xfId="7242"/>
    <cellStyle name="Standard 257 3 2 4 3 2 7 2" xfId="20478"/>
    <cellStyle name="Standard 257 3 2 4 3 2 7 2 2" xfId="46950"/>
    <cellStyle name="Standard 257 3 2 4 3 2 7 3" xfId="33714"/>
    <cellStyle name="Standard 257 3 2 4 3 2 8" xfId="13861"/>
    <cellStyle name="Standard 257 3 2 4 3 2 8 2" xfId="40333"/>
    <cellStyle name="Standard 257 3 2 4 3 2 9" xfId="27097"/>
    <cellStyle name="Standard 257 3 2 4 3 3" xfId="804"/>
    <cellStyle name="Standard 257 3 2 4 3 3 2" xfId="1554"/>
    <cellStyle name="Standard 257 3 2 4 3 3 2 2" xfId="4497"/>
    <cellStyle name="Standard 257 3 2 4 3 3 2 2 2" xfId="13319"/>
    <cellStyle name="Standard 257 3 2 4 3 3 2 2 2 2" xfId="26555"/>
    <cellStyle name="Standard 257 3 2 4 3 3 2 2 2 2 2" xfId="53027"/>
    <cellStyle name="Standard 257 3 2 4 3 3 2 2 2 3" xfId="39791"/>
    <cellStyle name="Standard 257 3 2 4 3 3 2 2 3" xfId="19938"/>
    <cellStyle name="Standard 257 3 2 4 3 3 2 2 3 2" xfId="46410"/>
    <cellStyle name="Standard 257 3 2 4 3 3 2 2 4" xfId="30969"/>
    <cellStyle name="Standard 257 3 2 4 3 3 2 3" xfId="5968"/>
    <cellStyle name="Standard 257 3 2 4 3 3 2 3 2" xfId="10378"/>
    <cellStyle name="Standard 257 3 2 4 3 3 2 3 2 2" xfId="23614"/>
    <cellStyle name="Standard 257 3 2 4 3 3 2 3 2 2 2" xfId="50086"/>
    <cellStyle name="Standard 257 3 2 4 3 3 2 3 2 3" xfId="36850"/>
    <cellStyle name="Standard 257 3 2 4 3 3 2 3 3" xfId="16997"/>
    <cellStyle name="Standard 257 3 2 4 3 3 2 3 3 2" xfId="43469"/>
    <cellStyle name="Standard 257 3 2 4 3 3 2 3 4" xfId="32440"/>
    <cellStyle name="Standard 257 3 2 4 3 3 2 4" xfId="8907"/>
    <cellStyle name="Standard 257 3 2 4 3 3 2 4 2" xfId="22143"/>
    <cellStyle name="Standard 257 3 2 4 3 3 2 4 2 2" xfId="48615"/>
    <cellStyle name="Standard 257 3 2 4 3 3 2 4 3" xfId="35379"/>
    <cellStyle name="Standard 257 3 2 4 3 3 2 5" xfId="15526"/>
    <cellStyle name="Standard 257 3 2 4 3 3 2 5 2" xfId="41998"/>
    <cellStyle name="Standard 257 3 2 4 3 3 2 6" xfId="28028"/>
    <cellStyle name="Standard 257 3 2 4 3 3 3" xfId="2290"/>
    <cellStyle name="Standard 257 3 2 4 3 3 3 2" xfId="3761"/>
    <cellStyle name="Standard 257 3 2 4 3 3 3 2 2" xfId="12583"/>
    <cellStyle name="Standard 257 3 2 4 3 3 3 2 2 2" xfId="25819"/>
    <cellStyle name="Standard 257 3 2 4 3 3 3 2 2 2 2" xfId="52291"/>
    <cellStyle name="Standard 257 3 2 4 3 3 3 2 2 3" xfId="39055"/>
    <cellStyle name="Standard 257 3 2 4 3 3 3 2 3" xfId="19202"/>
    <cellStyle name="Standard 257 3 2 4 3 3 3 2 3 2" xfId="45674"/>
    <cellStyle name="Standard 257 3 2 4 3 3 3 2 4" xfId="30233"/>
    <cellStyle name="Standard 257 3 2 4 3 3 3 3" xfId="6703"/>
    <cellStyle name="Standard 257 3 2 4 3 3 3 3 2" xfId="11113"/>
    <cellStyle name="Standard 257 3 2 4 3 3 3 3 2 2" xfId="24349"/>
    <cellStyle name="Standard 257 3 2 4 3 3 3 3 2 2 2" xfId="50821"/>
    <cellStyle name="Standard 257 3 2 4 3 3 3 3 2 3" xfId="37585"/>
    <cellStyle name="Standard 257 3 2 4 3 3 3 3 3" xfId="17732"/>
    <cellStyle name="Standard 257 3 2 4 3 3 3 3 3 2" xfId="44204"/>
    <cellStyle name="Standard 257 3 2 4 3 3 3 3 4" xfId="33175"/>
    <cellStyle name="Standard 257 3 2 4 3 3 3 4" xfId="8171"/>
    <cellStyle name="Standard 257 3 2 4 3 3 3 4 2" xfId="21407"/>
    <cellStyle name="Standard 257 3 2 4 3 3 3 4 2 2" xfId="47879"/>
    <cellStyle name="Standard 257 3 2 4 3 3 3 4 3" xfId="34643"/>
    <cellStyle name="Standard 257 3 2 4 3 3 3 5" xfId="14790"/>
    <cellStyle name="Standard 257 3 2 4 3 3 3 5 2" xfId="41262"/>
    <cellStyle name="Standard 257 3 2 4 3 3 3 6" xfId="28763"/>
    <cellStyle name="Standard 257 3 2 4 3 3 4" xfId="3027"/>
    <cellStyle name="Standard 257 3 2 4 3 3 4 2" xfId="11849"/>
    <cellStyle name="Standard 257 3 2 4 3 3 4 2 2" xfId="25085"/>
    <cellStyle name="Standard 257 3 2 4 3 3 4 2 2 2" xfId="51557"/>
    <cellStyle name="Standard 257 3 2 4 3 3 4 2 3" xfId="38321"/>
    <cellStyle name="Standard 257 3 2 4 3 3 4 3" xfId="18468"/>
    <cellStyle name="Standard 257 3 2 4 3 3 4 3 2" xfId="44940"/>
    <cellStyle name="Standard 257 3 2 4 3 3 4 4" xfId="29499"/>
    <cellStyle name="Standard 257 3 2 4 3 3 5" xfId="5232"/>
    <cellStyle name="Standard 257 3 2 4 3 3 5 2" xfId="9642"/>
    <cellStyle name="Standard 257 3 2 4 3 3 5 2 2" xfId="22878"/>
    <cellStyle name="Standard 257 3 2 4 3 3 5 2 2 2" xfId="49350"/>
    <cellStyle name="Standard 257 3 2 4 3 3 5 2 3" xfId="36114"/>
    <cellStyle name="Standard 257 3 2 4 3 3 5 3" xfId="16261"/>
    <cellStyle name="Standard 257 3 2 4 3 3 5 3 2" xfId="42733"/>
    <cellStyle name="Standard 257 3 2 4 3 3 5 4" xfId="31704"/>
    <cellStyle name="Standard 257 3 2 4 3 3 6" xfId="7437"/>
    <cellStyle name="Standard 257 3 2 4 3 3 6 2" xfId="20673"/>
    <cellStyle name="Standard 257 3 2 4 3 3 6 2 2" xfId="47145"/>
    <cellStyle name="Standard 257 3 2 4 3 3 6 3" xfId="33909"/>
    <cellStyle name="Standard 257 3 2 4 3 3 7" xfId="14056"/>
    <cellStyle name="Standard 257 3 2 4 3 3 7 2" xfId="40528"/>
    <cellStyle name="Standard 257 3 2 4 3 3 8" xfId="27292"/>
    <cellStyle name="Standard 257 3 2 4 3 4" xfId="1188"/>
    <cellStyle name="Standard 257 3 2 4 3 4 2" xfId="4131"/>
    <cellStyle name="Standard 257 3 2 4 3 4 2 2" xfId="12953"/>
    <cellStyle name="Standard 257 3 2 4 3 4 2 2 2" xfId="26189"/>
    <cellStyle name="Standard 257 3 2 4 3 4 2 2 2 2" xfId="52661"/>
    <cellStyle name="Standard 257 3 2 4 3 4 2 2 3" xfId="39425"/>
    <cellStyle name="Standard 257 3 2 4 3 4 2 3" xfId="19572"/>
    <cellStyle name="Standard 257 3 2 4 3 4 2 3 2" xfId="46044"/>
    <cellStyle name="Standard 257 3 2 4 3 4 2 4" xfId="30603"/>
    <cellStyle name="Standard 257 3 2 4 3 4 3" xfId="5602"/>
    <cellStyle name="Standard 257 3 2 4 3 4 3 2" xfId="10012"/>
    <cellStyle name="Standard 257 3 2 4 3 4 3 2 2" xfId="23248"/>
    <cellStyle name="Standard 257 3 2 4 3 4 3 2 2 2" xfId="49720"/>
    <cellStyle name="Standard 257 3 2 4 3 4 3 2 3" xfId="36484"/>
    <cellStyle name="Standard 257 3 2 4 3 4 3 3" xfId="16631"/>
    <cellStyle name="Standard 257 3 2 4 3 4 3 3 2" xfId="43103"/>
    <cellStyle name="Standard 257 3 2 4 3 4 3 4" xfId="32074"/>
    <cellStyle name="Standard 257 3 2 4 3 4 4" xfId="8541"/>
    <cellStyle name="Standard 257 3 2 4 3 4 4 2" xfId="21777"/>
    <cellStyle name="Standard 257 3 2 4 3 4 4 2 2" xfId="48249"/>
    <cellStyle name="Standard 257 3 2 4 3 4 4 3" xfId="35013"/>
    <cellStyle name="Standard 257 3 2 4 3 4 5" xfId="15160"/>
    <cellStyle name="Standard 257 3 2 4 3 4 5 2" xfId="41632"/>
    <cellStyle name="Standard 257 3 2 4 3 4 6" xfId="27662"/>
    <cellStyle name="Standard 257 3 2 4 3 5" xfId="1924"/>
    <cellStyle name="Standard 257 3 2 4 3 5 2" xfId="3395"/>
    <cellStyle name="Standard 257 3 2 4 3 5 2 2" xfId="12217"/>
    <cellStyle name="Standard 257 3 2 4 3 5 2 2 2" xfId="25453"/>
    <cellStyle name="Standard 257 3 2 4 3 5 2 2 2 2" xfId="51925"/>
    <cellStyle name="Standard 257 3 2 4 3 5 2 2 3" xfId="38689"/>
    <cellStyle name="Standard 257 3 2 4 3 5 2 3" xfId="18836"/>
    <cellStyle name="Standard 257 3 2 4 3 5 2 3 2" xfId="45308"/>
    <cellStyle name="Standard 257 3 2 4 3 5 2 4" xfId="29867"/>
    <cellStyle name="Standard 257 3 2 4 3 5 3" xfId="6337"/>
    <cellStyle name="Standard 257 3 2 4 3 5 3 2" xfId="10747"/>
    <cellStyle name="Standard 257 3 2 4 3 5 3 2 2" xfId="23983"/>
    <cellStyle name="Standard 257 3 2 4 3 5 3 2 2 2" xfId="50455"/>
    <cellStyle name="Standard 257 3 2 4 3 5 3 2 3" xfId="37219"/>
    <cellStyle name="Standard 257 3 2 4 3 5 3 3" xfId="17366"/>
    <cellStyle name="Standard 257 3 2 4 3 5 3 3 2" xfId="43838"/>
    <cellStyle name="Standard 257 3 2 4 3 5 3 4" xfId="32809"/>
    <cellStyle name="Standard 257 3 2 4 3 5 4" xfId="7805"/>
    <cellStyle name="Standard 257 3 2 4 3 5 4 2" xfId="21041"/>
    <cellStyle name="Standard 257 3 2 4 3 5 4 2 2" xfId="47513"/>
    <cellStyle name="Standard 257 3 2 4 3 5 4 3" xfId="34277"/>
    <cellStyle name="Standard 257 3 2 4 3 5 5" xfId="14424"/>
    <cellStyle name="Standard 257 3 2 4 3 5 5 2" xfId="40896"/>
    <cellStyle name="Standard 257 3 2 4 3 5 6" xfId="28397"/>
    <cellStyle name="Standard 257 3 2 4 3 6" xfId="2661"/>
    <cellStyle name="Standard 257 3 2 4 3 6 2" xfId="11483"/>
    <cellStyle name="Standard 257 3 2 4 3 6 2 2" xfId="24719"/>
    <cellStyle name="Standard 257 3 2 4 3 6 2 2 2" xfId="51191"/>
    <cellStyle name="Standard 257 3 2 4 3 6 2 3" xfId="37955"/>
    <cellStyle name="Standard 257 3 2 4 3 6 3" xfId="18102"/>
    <cellStyle name="Standard 257 3 2 4 3 6 3 2" xfId="44574"/>
    <cellStyle name="Standard 257 3 2 4 3 6 4" xfId="29133"/>
    <cellStyle name="Standard 257 3 2 4 3 7" xfId="4866"/>
    <cellStyle name="Standard 257 3 2 4 3 7 2" xfId="9276"/>
    <cellStyle name="Standard 257 3 2 4 3 7 2 2" xfId="22512"/>
    <cellStyle name="Standard 257 3 2 4 3 7 2 2 2" xfId="48984"/>
    <cellStyle name="Standard 257 3 2 4 3 7 2 3" xfId="35748"/>
    <cellStyle name="Standard 257 3 2 4 3 7 3" xfId="15895"/>
    <cellStyle name="Standard 257 3 2 4 3 7 3 2" xfId="42367"/>
    <cellStyle name="Standard 257 3 2 4 3 7 4" xfId="31338"/>
    <cellStyle name="Standard 257 3 2 4 3 8" xfId="7071"/>
    <cellStyle name="Standard 257 3 2 4 3 8 2" xfId="20307"/>
    <cellStyle name="Standard 257 3 2 4 3 8 2 2" xfId="46779"/>
    <cellStyle name="Standard 257 3 2 4 3 8 3" xfId="33543"/>
    <cellStyle name="Standard 257 3 2 4 3 9" xfId="13690"/>
    <cellStyle name="Standard 257 3 2 4 3 9 2" xfId="40162"/>
    <cellStyle name="Standard 257 3 2 4 4" xfId="505"/>
    <cellStyle name="Standard 257 3 2 4 4 2" xfId="894"/>
    <cellStyle name="Standard 257 3 2 4 4 2 2" xfId="1643"/>
    <cellStyle name="Standard 257 3 2 4 4 2 2 2" xfId="4586"/>
    <cellStyle name="Standard 257 3 2 4 4 2 2 2 2" xfId="13408"/>
    <cellStyle name="Standard 257 3 2 4 4 2 2 2 2 2" xfId="26644"/>
    <cellStyle name="Standard 257 3 2 4 4 2 2 2 2 2 2" xfId="53116"/>
    <cellStyle name="Standard 257 3 2 4 4 2 2 2 2 3" xfId="39880"/>
    <cellStyle name="Standard 257 3 2 4 4 2 2 2 3" xfId="20027"/>
    <cellStyle name="Standard 257 3 2 4 4 2 2 2 3 2" xfId="46499"/>
    <cellStyle name="Standard 257 3 2 4 4 2 2 2 4" xfId="31058"/>
    <cellStyle name="Standard 257 3 2 4 4 2 2 3" xfId="6057"/>
    <cellStyle name="Standard 257 3 2 4 4 2 2 3 2" xfId="10467"/>
    <cellStyle name="Standard 257 3 2 4 4 2 2 3 2 2" xfId="23703"/>
    <cellStyle name="Standard 257 3 2 4 4 2 2 3 2 2 2" xfId="50175"/>
    <cellStyle name="Standard 257 3 2 4 4 2 2 3 2 3" xfId="36939"/>
    <cellStyle name="Standard 257 3 2 4 4 2 2 3 3" xfId="17086"/>
    <cellStyle name="Standard 257 3 2 4 4 2 2 3 3 2" xfId="43558"/>
    <cellStyle name="Standard 257 3 2 4 4 2 2 3 4" xfId="32529"/>
    <cellStyle name="Standard 257 3 2 4 4 2 2 4" xfId="8996"/>
    <cellStyle name="Standard 257 3 2 4 4 2 2 4 2" xfId="22232"/>
    <cellStyle name="Standard 257 3 2 4 4 2 2 4 2 2" xfId="48704"/>
    <cellStyle name="Standard 257 3 2 4 4 2 2 4 3" xfId="35468"/>
    <cellStyle name="Standard 257 3 2 4 4 2 2 5" xfId="15615"/>
    <cellStyle name="Standard 257 3 2 4 4 2 2 5 2" xfId="42087"/>
    <cellStyle name="Standard 257 3 2 4 4 2 2 6" xfId="28117"/>
    <cellStyle name="Standard 257 3 2 4 4 2 3" xfId="2379"/>
    <cellStyle name="Standard 257 3 2 4 4 2 3 2" xfId="3850"/>
    <cellStyle name="Standard 257 3 2 4 4 2 3 2 2" xfId="12672"/>
    <cellStyle name="Standard 257 3 2 4 4 2 3 2 2 2" xfId="25908"/>
    <cellStyle name="Standard 257 3 2 4 4 2 3 2 2 2 2" xfId="52380"/>
    <cellStyle name="Standard 257 3 2 4 4 2 3 2 2 3" xfId="39144"/>
    <cellStyle name="Standard 257 3 2 4 4 2 3 2 3" xfId="19291"/>
    <cellStyle name="Standard 257 3 2 4 4 2 3 2 3 2" xfId="45763"/>
    <cellStyle name="Standard 257 3 2 4 4 2 3 2 4" xfId="30322"/>
    <cellStyle name="Standard 257 3 2 4 4 2 3 3" xfId="6792"/>
    <cellStyle name="Standard 257 3 2 4 4 2 3 3 2" xfId="11202"/>
    <cellStyle name="Standard 257 3 2 4 4 2 3 3 2 2" xfId="24438"/>
    <cellStyle name="Standard 257 3 2 4 4 2 3 3 2 2 2" xfId="50910"/>
    <cellStyle name="Standard 257 3 2 4 4 2 3 3 2 3" xfId="37674"/>
    <cellStyle name="Standard 257 3 2 4 4 2 3 3 3" xfId="17821"/>
    <cellStyle name="Standard 257 3 2 4 4 2 3 3 3 2" xfId="44293"/>
    <cellStyle name="Standard 257 3 2 4 4 2 3 3 4" xfId="33264"/>
    <cellStyle name="Standard 257 3 2 4 4 2 3 4" xfId="8260"/>
    <cellStyle name="Standard 257 3 2 4 4 2 3 4 2" xfId="21496"/>
    <cellStyle name="Standard 257 3 2 4 4 2 3 4 2 2" xfId="47968"/>
    <cellStyle name="Standard 257 3 2 4 4 2 3 4 3" xfId="34732"/>
    <cellStyle name="Standard 257 3 2 4 4 2 3 5" xfId="14879"/>
    <cellStyle name="Standard 257 3 2 4 4 2 3 5 2" xfId="41351"/>
    <cellStyle name="Standard 257 3 2 4 4 2 3 6" xfId="28852"/>
    <cellStyle name="Standard 257 3 2 4 4 2 4" xfId="3116"/>
    <cellStyle name="Standard 257 3 2 4 4 2 4 2" xfId="11938"/>
    <cellStyle name="Standard 257 3 2 4 4 2 4 2 2" xfId="25174"/>
    <cellStyle name="Standard 257 3 2 4 4 2 4 2 2 2" xfId="51646"/>
    <cellStyle name="Standard 257 3 2 4 4 2 4 2 3" xfId="38410"/>
    <cellStyle name="Standard 257 3 2 4 4 2 4 3" xfId="18557"/>
    <cellStyle name="Standard 257 3 2 4 4 2 4 3 2" xfId="45029"/>
    <cellStyle name="Standard 257 3 2 4 4 2 4 4" xfId="29588"/>
    <cellStyle name="Standard 257 3 2 4 4 2 5" xfId="5321"/>
    <cellStyle name="Standard 257 3 2 4 4 2 5 2" xfId="9731"/>
    <cellStyle name="Standard 257 3 2 4 4 2 5 2 2" xfId="22967"/>
    <cellStyle name="Standard 257 3 2 4 4 2 5 2 2 2" xfId="49439"/>
    <cellStyle name="Standard 257 3 2 4 4 2 5 2 3" xfId="36203"/>
    <cellStyle name="Standard 257 3 2 4 4 2 5 3" xfId="16350"/>
    <cellStyle name="Standard 257 3 2 4 4 2 5 3 2" xfId="42822"/>
    <cellStyle name="Standard 257 3 2 4 4 2 5 4" xfId="31793"/>
    <cellStyle name="Standard 257 3 2 4 4 2 6" xfId="7526"/>
    <cellStyle name="Standard 257 3 2 4 4 2 6 2" xfId="20762"/>
    <cellStyle name="Standard 257 3 2 4 4 2 6 2 2" xfId="47234"/>
    <cellStyle name="Standard 257 3 2 4 4 2 6 3" xfId="33998"/>
    <cellStyle name="Standard 257 3 2 4 4 2 7" xfId="14145"/>
    <cellStyle name="Standard 257 3 2 4 4 2 7 2" xfId="40617"/>
    <cellStyle name="Standard 257 3 2 4 4 2 8" xfId="27381"/>
    <cellStyle name="Standard 257 3 2 4 4 3" xfId="1277"/>
    <cellStyle name="Standard 257 3 2 4 4 3 2" xfId="4220"/>
    <cellStyle name="Standard 257 3 2 4 4 3 2 2" xfId="13042"/>
    <cellStyle name="Standard 257 3 2 4 4 3 2 2 2" xfId="26278"/>
    <cellStyle name="Standard 257 3 2 4 4 3 2 2 2 2" xfId="52750"/>
    <cellStyle name="Standard 257 3 2 4 4 3 2 2 3" xfId="39514"/>
    <cellStyle name="Standard 257 3 2 4 4 3 2 3" xfId="19661"/>
    <cellStyle name="Standard 257 3 2 4 4 3 2 3 2" xfId="46133"/>
    <cellStyle name="Standard 257 3 2 4 4 3 2 4" xfId="30692"/>
    <cellStyle name="Standard 257 3 2 4 4 3 3" xfId="5691"/>
    <cellStyle name="Standard 257 3 2 4 4 3 3 2" xfId="10101"/>
    <cellStyle name="Standard 257 3 2 4 4 3 3 2 2" xfId="23337"/>
    <cellStyle name="Standard 257 3 2 4 4 3 3 2 2 2" xfId="49809"/>
    <cellStyle name="Standard 257 3 2 4 4 3 3 2 3" xfId="36573"/>
    <cellStyle name="Standard 257 3 2 4 4 3 3 3" xfId="16720"/>
    <cellStyle name="Standard 257 3 2 4 4 3 3 3 2" xfId="43192"/>
    <cellStyle name="Standard 257 3 2 4 4 3 3 4" xfId="32163"/>
    <cellStyle name="Standard 257 3 2 4 4 3 4" xfId="8630"/>
    <cellStyle name="Standard 257 3 2 4 4 3 4 2" xfId="21866"/>
    <cellStyle name="Standard 257 3 2 4 4 3 4 2 2" xfId="48338"/>
    <cellStyle name="Standard 257 3 2 4 4 3 4 3" xfId="35102"/>
    <cellStyle name="Standard 257 3 2 4 4 3 5" xfId="15249"/>
    <cellStyle name="Standard 257 3 2 4 4 3 5 2" xfId="41721"/>
    <cellStyle name="Standard 257 3 2 4 4 3 6" xfId="27751"/>
    <cellStyle name="Standard 257 3 2 4 4 4" xfId="2013"/>
    <cellStyle name="Standard 257 3 2 4 4 4 2" xfId="3484"/>
    <cellStyle name="Standard 257 3 2 4 4 4 2 2" xfId="12306"/>
    <cellStyle name="Standard 257 3 2 4 4 4 2 2 2" xfId="25542"/>
    <cellStyle name="Standard 257 3 2 4 4 4 2 2 2 2" xfId="52014"/>
    <cellStyle name="Standard 257 3 2 4 4 4 2 2 3" xfId="38778"/>
    <cellStyle name="Standard 257 3 2 4 4 4 2 3" xfId="18925"/>
    <cellStyle name="Standard 257 3 2 4 4 4 2 3 2" xfId="45397"/>
    <cellStyle name="Standard 257 3 2 4 4 4 2 4" xfId="29956"/>
    <cellStyle name="Standard 257 3 2 4 4 4 3" xfId="6426"/>
    <cellStyle name="Standard 257 3 2 4 4 4 3 2" xfId="10836"/>
    <cellStyle name="Standard 257 3 2 4 4 4 3 2 2" xfId="24072"/>
    <cellStyle name="Standard 257 3 2 4 4 4 3 2 2 2" xfId="50544"/>
    <cellStyle name="Standard 257 3 2 4 4 4 3 2 3" xfId="37308"/>
    <cellStyle name="Standard 257 3 2 4 4 4 3 3" xfId="17455"/>
    <cellStyle name="Standard 257 3 2 4 4 4 3 3 2" xfId="43927"/>
    <cellStyle name="Standard 257 3 2 4 4 4 3 4" xfId="32898"/>
    <cellStyle name="Standard 257 3 2 4 4 4 4" xfId="7894"/>
    <cellStyle name="Standard 257 3 2 4 4 4 4 2" xfId="21130"/>
    <cellStyle name="Standard 257 3 2 4 4 4 4 2 2" xfId="47602"/>
    <cellStyle name="Standard 257 3 2 4 4 4 4 3" xfId="34366"/>
    <cellStyle name="Standard 257 3 2 4 4 4 5" xfId="14513"/>
    <cellStyle name="Standard 257 3 2 4 4 4 5 2" xfId="40985"/>
    <cellStyle name="Standard 257 3 2 4 4 4 6" xfId="28486"/>
    <cellStyle name="Standard 257 3 2 4 4 5" xfId="2750"/>
    <cellStyle name="Standard 257 3 2 4 4 5 2" xfId="11572"/>
    <cellStyle name="Standard 257 3 2 4 4 5 2 2" xfId="24808"/>
    <cellStyle name="Standard 257 3 2 4 4 5 2 2 2" xfId="51280"/>
    <cellStyle name="Standard 257 3 2 4 4 5 2 3" xfId="38044"/>
    <cellStyle name="Standard 257 3 2 4 4 5 3" xfId="18191"/>
    <cellStyle name="Standard 257 3 2 4 4 5 3 2" xfId="44663"/>
    <cellStyle name="Standard 257 3 2 4 4 5 4" xfId="29222"/>
    <cellStyle name="Standard 257 3 2 4 4 6" xfId="4955"/>
    <cellStyle name="Standard 257 3 2 4 4 6 2" xfId="9365"/>
    <cellStyle name="Standard 257 3 2 4 4 6 2 2" xfId="22601"/>
    <cellStyle name="Standard 257 3 2 4 4 6 2 2 2" xfId="49073"/>
    <cellStyle name="Standard 257 3 2 4 4 6 2 3" xfId="35837"/>
    <cellStyle name="Standard 257 3 2 4 4 6 3" xfId="15984"/>
    <cellStyle name="Standard 257 3 2 4 4 6 3 2" xfId="42456"/>
    <cellStyle name="Standard 257 3 2 4 4 6 4" xfId="31427"/>
    <cellStyle name="Standard 257 3 2 4 4 7" xfId="7160"/>
    <cellStyle name="Standard 257 3 2 4 4 7 2" xfId="20396"/>
    <cellStyle name="Standard 257 3 2 4 4 7 2 2" xfId="46868"/>
    <cellStyle name="Standard 257 3 2 4 4 7 3" xfId="33632"/>
    <cellStyle name="Standard 257 3 2 4 4 8" xfId="13779"/>
    <cellStyle name="Standard 257 3 2 4 4 8 2" xfId="40251"/>
    <cellStyle name="Standard 257 3 2 4 4 9" xfId="27015"/>
    <cellStyle name="Standard 257 3 2 4 5" xfId="670"/>
    <cellStyle name="Standard 257 3 2 4 5 2" xfId="1056"/>
    <cellStyle name="Standard 257 3 2 4 5 2 2" xfId="1798"/>
    <cellStyle name="Standard 257 3 2 4 5 2 2 2" xfId="4741"/>
    <cellStyle name="Standard 257 3 2 4 5 2 2 2 2" xfId="13563"/>
    <cellStyle name="Standard 257 3 2 4 5 2 2 2 2 2" xfId="26799"/>
    <cellStyle name="Standard 257 3 2 4 5 2 2 2 2 2 2" xfId="53271"/>
    <cellStyle name="Standard 257 3 2 4 5 2 2 2 2 3" xfId="40035"/>
    <cellStyle name="Standard 257 3 2 4 5 2 2 2 3" xfId="20182"/>
    <cellStyle name="Standard 257 3 2 4 5 2 2 2 3 2" xfId="46654"/>
    <cellStyle name="Standard 257 3 2 4 5 2 2 2 4" xfId="31213"/>
    <cellStyle name="Standard 257 3 2 4 5 2 2 3" xfId="6212"/>
    <cellStyle name="Standard 257 3 2 4 5 2 2 3 2" xfId="10622"/>
    <cellStyle name="Standard 257 3 2 4 5 2 2 3 2 2" xfId="23858"/>
    <cellStyle name="Standard 257 3 2 4 5 2 2 3 2 2 2" xfId="50330"/>
    <cellStyle name="Standard 257 3 2 4 5 2 2 3 2 3" xfId="37094"/>
    <cellStyle name="Standard 257 3 2 4 5 2 2 3 3" xfId="17241"/>
    <cellStyle name="Standard 257 3 2 4 5 2 2 3 3 2" xfId="43713"/>
    <cellStyle name="Standard 257 3 2 4 5 2 2 3 4" xfId="32684"/>
    <cellStyle name="Standard 257 3 2 4 5 2 2 4" xfId="9151"/>
    <cellStyle name="Standard 257 3 2 4 5 2 2 4 2" xfId="22387"/>
    <cellStyle name="Standard 257 3 2 4 5 2 2 4 2 2" xfId="48859"/>
    <cellStyle name="Standard 257 3 2 4 5 2 2 4 3" xfId="35623"/>
    <cellStyle name="Standard 257 3 2 4 5 2 2 5" xfId="15770"/>
    <cellStyle name="Standard 257 3 2 4 5 2 2 5 2" xfId="42242"/>
    <cellStyle name="Standard 257 3 2 4 5 2 2 6" xfId="28272"/>
    <cellStyle name="Standard 257 3 2 4 5 2 3" xfId="2534"/>
    <cellStyle name="Standard 257 3 2 4 5 2 3 2" xfId="4005"/>
    <cellStyle name="Standard 257 3 2 4 5 2 3 2 2" xfId="12827"/>
    <cellStyle name="Standard 257 3 2 4 5 2 3 2 2 2" xfId="26063"/>
    <cellStyle name="Standard 257 3 2 4 5 2 3 2 2 2 2" xfId="52535"/>
    <cellStyle name="Standard 257 3 2 4 5 2 3 2 2 3" xfId="39299"/>
    <cellStyle name="Standard 257 3 2 4 5 2 3 2 3" xfId="19446"/>
    <cellStyle name="Standard 257 3 2 4 5 2 3 2 3 2" xfId="45918"/>
    <cellStyle name="Standard 257 3 2 4 5 2 3 2 4" xfId="30477"/>
    <cellStyle name="Standard 257 3 2 4 5 2 3 3" xfId="6947"/>
    <cellStyle name="Standard 257 3 2 4 5 2 3 3 2" xfId="11357"/>
    <cellStyle name="Standard 257 3 2 4 5 2 3 3 2 2" xfId="24593"/>
    <cellStyle name="Standard 257 3 2 4 5 2 3 3 2 2 2" xfId="51065"/>
    <cellStyle name="Standard 257 3 2 4 5 2 3 3 2 3" xfId="37829"/>
    <cellStyle name="Standard 257 3 2 4 5 2 3 3 3" xfId="17976"/>
    <cellStyle name="Standard 257 3 2 4 5 2 3 3 3 2" xfId="44448"/>
    <cellStyle name="Standard 257 3 2 4 5 2 3 3 4" xfId="33419"/>
    <cellStyle name="Standard 257 3 2 4 5 2 3 4" xfId="8415"/>
    <cellStyle name="Standard 257 3 2 4 5 2 3 4 2" xfId="21651"/>
    <cellStyle name="Standard 257 3 2 4 5 2 3 4 2 2" xfId="48123"/>
    <cellStyle name="Standard 257 3 2 4 5 2 3 4 3" xfId="34887"/>
    <cellStyle name="Standard 257 3 2 4 5 2 3 5" xfId="15034"/>
    <cellStyle name="Standard 257 3 2 4 5 2 3 5 2" xfId="41506"/>
    <cellStyle name="Standard 257 3 2 4 5 2 3 6" xfId="29007"/>
    <cellStyle name="Standard 257 3 2 4 5 2 4" xfId="3271"/>
    <cellStyle name="Standard 257 3 2 4 5 2 4 2" xfId="12093"/>
    <cellStyle name="Standard 257 3 2 4 5 2 4 2 2" xfId="25329"/>
    <cellStyle name="Standard 257 3 2 4 5 2 4 2 2 2" xfId="51801"/>
    <cellStyle name="Standard 257 3 2 4 5 2 4 2 3" xfId="38565"/>
    <cellStyle name="Standard 257 3 2 4 5 2 4 3" xfId="18712"/>
    <cellStyle name="Standard 257 3 2 4 5 2 4 3 2" xfId="45184"/>
    <cellStyle name="Standard 257 3 2 4 5 2 4 4" xfId="29743"/>
    <cellStyle name="Standard 257 3 2 4 5 2 5" xfId="5476"/>
    <cellStyle name="Standard 257 3 2 4 5 2 5 2" xfId="9886"/>
    <cellStyle name="Standard 257 3 2 4 5 2 5 2 2" xfId="23122"/>
    <cellStyle name="Standard 257 3 2 4 5 2 5 2 2 2" xfId="49594"/>
    <cellStyle name="Standard 257 3 2 4 5 2 5 2 3" xfId="36358"/>
    <cellStyle name="Standard 257 3 2 4 5 2 5 3" xfId="16505"/>
    <cellStyle name="Standard 257 3 2 4 5 2 5 3 2" xfId="42977"/>
    <cellStyle name="Standard 257 3 2 4 5 2 5 4" xfId="31948"/>
    <cellStyle name="Standard 257 3 2 4 5 2 6" xfId="7681"/>
    <cellStyle name="Standard 257 3 2 4 5 2 6 2" xfId="20917"/>
    <cellStyle name="Standard 257 3 2 4 5 2 6 2 2" xfId="47389"/>
    <cellStyle name="Standard 257 3 2 4 5 2 6 3" xfId="34153"/>
    <cellStyle name="Standard 257 3 2 4 5 2 7" xfId="14300"/>
    <cellStyle name="Standard 257 3 2 4 5 2 7 2" xfId="40772"/>
    <cellStyle name="Standard 257 3 2 4 5 2 8" xfId="27536"/>
    <cellStyle name="Standard 257 3 2 4 5 3" xfId="1432"/>
    <cellStyle name="Standard 257 3 2 4 5 3 2" xfId="4375"/>
    <cellStyle name="Standard 257 3 2 4 5 3 2 2" xfId="13197"/>
    <cellStyle name="Standard 257 3 2 4 5 3 2 2 2" xfId="26433"/>
    <cellStyle name="Standard 257 3 2 4 5 3 2 2 2 2" xfId="52905"/>
    <cellStyle name="Standard 257 3 2 4 5 3 2 2 3" xfId="39669"/>
    <cellStyle name="Standard 257 3 2 4 5 3 2 3" xfId="19816"/>
    <cellStyle name="Standard 257 3 2 4 5 3 2 3 2" xfId="46288"/>
    <cellStyle name="Standard 257 3 2 4 5 3 2 4" xfId="30847"/>
    <cellStyle name="Standard 257 3 2 4 5 3 3" xfId="5846"/>
    <cellStyle name="Standard 257 3 2 4 5 3 3 2" xfId="10256"/>
    <cellStyle name="Standard 257 3 2 4 5 3 3 2 2" xfId="23492"/>
    <cellStyle name="Standard 257 3 2 4 5 3 3 2 2 2" xfId="49964"/>
    <cellStyle name="Standard 257 3 2 4 5 3 3 2 3" xfId="36728"/>
    <cellStyle name="Standard 257 3 2 4 5 3 3 3" xfId="16875"/>
    <cellStyle name="Standard 257 3 2 4 5 3 3 3 2" xfId="43347"/>
    <cellStyle name="Standard 257 3 2 4 5 3 3 4" xfId="32318"/>
    <cellStyle name="Standard 257 3 2 4 5 3 4" xfId="8785"/>
    <cellStyle name="Standard 257 3 2 4 5 3 4 2" xfId="22021"/>
    <cellStyle name="Standard 257 3 2 4 5 3 4 2 2" xfId="48493"/>
    <cellStyle name="Standard 257 3 2 4 5 3 4 3" xfId="35257"/>
    <cellStyle name="Standard 257 3 2 4 5 3 5" xfId="15404"/>
    <cellStyle name="Standard 257 3 2 4 5 3 5 2" xfId="41876"/>
    <cellStyle name="Standard 257 3 2 4 5 3 6" xfId="27906"/>
    <cellStyle name="Standard 257 3 2 4 5 4" xfId="2168"/>
    <cellStyle name="Standard 257 3 2 4 5 4 2" xfId="3639"/>
    <cellStyle name="Standard 257 3 2 4 5 4 2 2" xfId="12461"/>
    <cellStyle name="Standard 257 3 2 4 5 4 2 2 2" xfId="25697"/>
    <cellStyle name="Standard 257 3 2 4 5 4 2 2 2 2" xfId="52169"/>
    <cellStyle name="Standard 257 3 2 4 5 4 2 2 3" xfId="38933"/>
    <cellStyle name="Standard 257 3 2 4 5 4 2 3" xfId="19080"/>
    <cellStyle name="Standard 257 3 2 4 5 4 2 3 2" xfId="45552"/>
    <cellStyle name="Standard 257 3 2 4 5 4 2 4" xfId="30111"/>
    <cellStyle name="Standard 257 3 2 4 5 4 3" xfId="6581"/>
    <cellStyle name="Standard 257 3 2 4 5 4 3 2" xfId="10991"/>
    <cellStyle name="Standard 257 3 2 4 5 4 3 2 2" xfId="24227"/>
    <cellStyle name="Standard 257 3 2 4 5 4 3 2 2 2" xfId="50699"/>
    <cellStyle name="Standard 257 3 2 4 5 4 3 2 3" xfId="37463"/>
    <cellStyle name="Standard 257 3 2 4 5 4 3 3" xfId="17610"/>
    <cellStyle name="Standard 257 3 2 4 5 4 3 3 2" xfId="44082"/>
    <cellStyle name="Standard 257 3 2 4 5 4 3 4" xfId="33053"/>
    <cellStyle name="Standard 257 3 2 4 5 4 4" xfId="8049"/>
    <cellStyle name="Standard 257 3 2 4 5 4 4 2" xfId="21285"/>
    <cellStyle name="Standard 257 3 2 4 5 4 4 2 2" xfId="47757"/>
    <cellStyle name="Standard 257 3 2 4 5 4 4 3" xfId="34521"/>
    <cellStyle name="Standard 257 3 2 4 5 4 5" xfId="14668"/>
    <cellStyle name="Standard 257 3 2 4 5 4 5 2" xfId="41140"/>
    <cellStyle name="Standard 257 3 2 4 5 4 6" xfId="28641"/>
    <cellStyle name="Standard 257 3 2 4 5 5" xfId="2905"/>
    <cellStyle name="Standard 257 3 2 4 5 5 2" xfId="11727"/>
    <cellStyle name="Standard 257 3 2 4 5 5 2 2" xfId="24963"/>
    <cellStyle name="Standard 257 3 2 4 5 5 2 2 2" xfId="51435"/>
    <cellStyle name="Standard 257 3 2 4 5 5 2 3" xfId="38199"/>
    <cellStyle name="Standard 257 3 2 4 5 5 3" xfId="18346"/>
    <cellStyle name="Standard 257 3 2 4 5 5 3 2" xfId="44818"/>
    <cellStyle name="Standard 257 3 2 4 5 5 4" xfId="29377"/>
    <cellStyle name="Standard 257 3 2 4 5 6" xfId="5110"/>
    <cellStyle name="Standard 257 3 2 4 5 6 2" xfId="9520"/>
    <cellStyle name="Standard 257 3 2 4 5 6 2 2" xfId="22756"/>
    <cellStyle name="Standard 257 3 2 4 5 6 2 2 2" xfId="49228"/>
    <cellStyle name="Standard 257 3 2 4 5 6 2 3" xfId="35992"/>
    <cellStyle name="Standard 257 3 2 4 5 6 3" xfId="16139"/>
    <cellStyle name="Standard 257 3 2 4 5 6 3 2" xfId="42611"/>
    <cellStyle name="Standard 257 3 2 4 5 6 4" xfId="31582"/>
    <cellStyle name="Standard 257 3 2 4 5 7" xfId="7315"/>
    <cellStyle name="Standard 257 3 2 4 5 7 2" xfId="20551"/>
    <cellStyle name="Standard 257 3 2 4 5 7 2 2" xfId="47023"/>
    <cellStyle name="Standard 257 3 2 4 5 7 3" xfId="33787"/>
    <cellStyle name="Standard 257 3 2 4 5 8" xfId="13934"/>
    <cellStyle name="Standard 257 3 2 4 5 8 2" xfId="40406"/>
    <cellStyle name="Standard 257 3 2 4 5 9" xfId="27170"/>
    <cellStyle name="Standard 257 3 2 4 6" xfId="723"/>
    <cellStyle name="Standard 257 3 2 4 6 2" xfId="1473"/>
    <cellStyle name="Standard 257 3 2 4 6 2 2" xfId="4416"/>
    <cellStyle name="Standard 257 3 2 4 6 2 2 2" xfId="13238"/>
    <cellStyle name="Standard 257 3 2 4 6 2 2 2 2" xfId="26474"/>
    <cellStyle name="Standard 257 3 2 4 6 2 2 2 2 2" xfId="52946"/>
    <cellStyle name="Standard 257 3 2 4 6 2 2 2 3" xfId="39710"/>
    <cellStyle name="Standard 257 3 2 4 6 2 2 3" xfId="19857"/>
    <cellStyle name="Standard 257 3 2 4 6 2 2 3 2" xfId="46329"/>
    <cellStyle name="Standard 257 3 2 4 6 2 2 4" xfId="30888"/>
    <cellStyle name="Standard 257 3 2 4 6 2 3" xfId="5887"/>
    <cellStyle name="Standard 257 3 2 4 6 2 3 2" xfId="10297"/>
    <cellStyle name="Standard 257 3 2 4 6 2 3 2 2" xfId="23533"/>
    <cellStyle name="Standard 257 3 2 4 6 2 3 2 2 2" xfId="50005"/>
    <cellStyle name="Standard 257 3 2 4 6 2 3 2 3" xfId="36769"/>
    <cellStyle name="Standard 257 3 2 4 6 2 3 3" xfId="16916"/>
    <cellStyle name="Standard 257 3 2 4 6 2 3 3 2" xfId="43388"/>
    <cellStyle name="Standard 257 3 2 4 6 2 3 4" xfId="32359"/>
    <cellStyle name="Standard 257 3 2 4 6 2 4" xfId="8826"/>
    <cellStyle name="Standard 257 3 2 4 6 2 4 2" xfId="22062"/>
    <cellStyle name="Standard 257 3 2 4 6 2 4 2 2" xfId="48534"/>
    <cellStyle name="Standard 257 3 2 4 6 2 4 3" xfId="35298"/>
    <cellStyle name="Standard 257 3 2 4 6 2 5" xfId="15445"/>
    <cellStyle name="Standard 257 3 2 4 6 2 5 2" xfId="41917"/>
    <cellStyle name="Standard 257 3 2 4 6 2 6" xfId="27947"/>
    <cellStyle name="Standard 257 3 2 4 6 3" xfId="2209"/>
    <cellStyle name="Standard 257 3 2 4 6 3 2" xfId="3680"/>
    <cellStyle name="Standard 257 3 2 4 6 3 2 2" xfId="12502"/>
    <cellStyle name="Standard 257 3 2 4 6 3 2 2 2" xfId="25738"/>
    <cellStyle name="Standard 257 3 2 4 6 3 2 2 2 2" xfId="52210"/>
    <cellStyle name="Standard 257 3 2 4 6 3 2 2 3" xfId="38974"/>
    <cellStyle name="Standard 257 3 2 4 6 3 2 3" xfId="19121"/>
    <cellStyle name="Standard 257 3 2 4 6 3 2 3 2" xfId="45593"/>
    <cellStyle name="Standard 257 3 2 4 6 3 2 4" xfId="30152"/>
    <cellStyle name="Standard 257 3 2 4 6 3 3" xfId="6622"/>
    <cellStyle name="Standard 257 3 2 4 6 3 3 2" xfId="11032"/>
    <cellStyle name="Standard 257 3 2 4 6 3 3 2 2" xfId="24268"/>
    <cellStyle name="Standard 257 3 2 4 6 3 3 2 2 2" xfId="50740"/>
    <cellStyle name="Standard 257 3 2 4 6 3 3 2 3" xfId="37504"/>
    <cellStyle name="Standard 257 3 2 4 6 3 3 3" xfId="17651"/>
    <cellStyle name="Standard 257 3 2 4 6 3 3 3 2" xfId="44123"/>
    <cellStyle name="Standard 257 3 2 4 6 3 3 4" xfId="33094"/>
    <cellStyle name="Standard 257 3 2 4 6 3 4" xfId="8090"/>
    <cellStyle name="Standard 257 3 2 4 6 3 4 2" xfId="21326"/>
    <cellStyle name="Standard 257 3 2 4 6 3 4 2 2" xfId="47798"/>
    <cellStyle name="Standard 257 3 2 4 6 3 4 3" xfId="34562"/>
    <cellStyle name="Standard 257 3 2 4 6 3 5" xfId="14709"/>
    <cellStyle name="Standard 257 3 2 4 6 3 5 2" xfId="41181"/>
    <cellStyle name="Standard 257 3 2 4 6 3 6" xfId="28682"/>
    <cellStyle name="Standard 257 3 2 4 6 4" xfId="2946"/>
    <cellStyle name="Standard 257 3 2 4 6 4 2" xfId="11768"/>
    <cellStyle name="Standard 257 3 2 4 6 4 2 2" xfId="25004"/>
    <cellStyle name="Standard 257 3 2 4 6 4 2 2 2" xfId="51476"/>
    <cellStyle name="Standard 257 3 2 4 6 4 2 3" xfId="38240"/>
    <cellStyle name="Standard 257 3 2 4 6 4 3" xfId="18387"/>
    <cellStyle name="Standard 257 3 2 4 6 4 3 2" xfId="44859"/>
    <cellStyle name="Standard 257 3 2 4 6 4 4" xfId="29418"/>
    <cellStyle name="Standard 257 3 2 4 6 5" xfId="5151"/>
    <cellStyle name="Standard 257 3 2 4 6 5 2" xfId="9561"/>
    <cellStyle name="Standard 257 3 2 4 6 5 2 2" xfId="22797"/>
    <cellStyle name="Standard 257 3 2 4 6 5 2 2 2" xfId="49269"/>
    <cellStyle name="Standard 257 3 2 4 6 5 2 3" xfId="36033"/>
    <cellStyle name="Standard 257 3 2 4 6 5 3" xfId="16180"/>
    <cellStyle name="Standard 257 3 2 4 6 5 3 2" xfId="42652"/>
    <cellStyle name="Standard 257 3 2 4 6 5 4" xfId="31623"/>
    <cellStyle name="Standard 257 3 2 4 6 6" xfId="7356"/>
    <cellStyle name="Standard 257 3 2 4 6 6 2" xfId="20592"/>
    <cellStyle name="Standard 257 3 2 4 6 6 2 2" xfId="47064"/>
    <cellStyle name="Standard 257 3 2 4 6 6 3" xfId="33828"/>
    <cellStyle name="Standard 257 3 2 4 6 7" xfId="13975"/>
    <cellStyle name="Standard 257 3 2 4 6 7 2" xfId="40447"/>
    <cellStyle name="Standard 257 3 2 4 6 8" xfId="27211"/>
    <cellStyle name="Standard 257 3 2 4 7" xfId="1107"/>
    <cellStyle name="Standard 257 3 2 4 7 2" xfId="4050"/>
    <cellStyle name="Standard 257 3 2 4 7 2 2" xfId="12872"/>
    <cellStyle name="Standard 257 3 2 4 7 2 2 2" xfId="26108"/>
    <cellStyle name="Standard 257 3 2 4 7 2 2 2 2" xfId="52580"/>
    <cellStyle name="Standard 257 3 2 4 7 2 2 3" xfId="39344"/>
    <cellStyle name="Standard 257 3 2 4 7 2 3" xfId="19491"/>
    <cellStyle name="Standard 257 3 2 4 7 2 3 2" xfId="45963"/>
    <cellStyle name="Standard 257 3 2 4 7 2 4" xfId="30522"/>
    <cellStyle name="Standard 257 3 2 4 7 3" xfId="5521"/>
    <cellStyle name="Standard 257 3 2 4 7 3 2" xfId="9931"/>
    <cellStyle name="Standard 257 3 2 4 7 3 2 2" xfId="23167"/>
    <cellStyle name="Standard 257 3 2 4 7 3 2 2 2" xfId="49639"/>
    <cellStyle name="Standard 257 3 2 4 7 3 2 3" xfId="36403"/>
    <cellStyle name="Standard 257 3 2 4 7 3 3" xfId="16550"/>
    <cellStyle name="Standard 257 3 2 4 7 3 3 2" xfId="43022"/>
    <cellStyle name="Standard 257 3 2 4 7 3 4" xfId="31993"/>
    <cellStyle name="Standard 257 3 2 4 7 4" xfId="8460"/>
    <cellStyle name="Standard 257 3 2 4 7 4 2" xfId="21696"/>
    <cellStyle name="Standard 257 3 2 4 7 4 2 2" xfId="48168"/>
    <cellStyle name="Standard 257 3 2 4 7 4 3" xfId="34932"/>
    <cellStyle name="Standard 257 3 2 4 7 5" xfId="15079"/>
    <cellStyle name="Standard 257 3 2 4 7 5 2" xfId="41551"/>
    <cellStyle name="Standard 257 3 2 4 7 6" xfId="27581"/>
    <cellStyle name="Standard 257 3 2 4 8" xfId="1843"/>
    <cellStyle name="Standard 257 3 2 4 8 2" xfId="3314"/>
    <cellStyle name="Standard 257 3 2 4 8 2 2" xfId="12136"/>
    <cellStyle name="Standard 257 3 2 4 8 2 2 2" xfId="25372"/>
    <cellStyle name="Standard 257 3 2 4 8 2 2 2 2" xfId="51844"/>
    <cellStyle name="Standard 257 3 2 4 8 2 2 3" xfId="38608"/>
    <cellStyle name="Standard 257 3 2 4 8 2 3" xfId="18755"/>
    <cellStyle name="Standard 257 3 2 4 8 2 3 2" xfId="45227"/>
    <cellStyle name="Standard 257 3 2 4 8 2 4" xfId="29786"/>
    <cellStyle name="Standard 257 3 2 4 8 3" xfId="6256"/>
    <cellStyle name="Standard 257 3 2 4 8 3 2" xfId="10666"/>
    <cellStyle name="Standard 257 3 2 4 8 3 2 2" xfId="23902"/>
    <cellStyle name="Standard 257 3 2 4 8 3 2 2 2" xfId="50374"/>
    <cellStyle name="Standard 257 3 2 4 8 3 2 3" xfId="37138"/>
    <cellStyle name="Standard 257 3 2 4 8 3 3" xfId="17285"/>
    <cellStyle name="Standard 257 3 2 4 8 3 3 2" xfId="43757"/>
    <cellStyle name="Standard 257 3 2 4 8 3 4" xfId="32728"/>
    <cellStyle name="Standard 257 3 2 4 8 4" xfId="7724"/>
    <cellStyle name="Standard 257 3 2 4 8 4 2" xfId="20960"/>
    <cellStyle name="Standard 257 3 2 4 8 4 2 2" xfId="47432"/>
    <cellStyle name="Standard 257 3 2 4 8 4 3" xfId="34196"/>
    <cellStyle name="Standard 257 3 2 4 8 5" xfId="14343"/>
    <cellStyle name="Standard 257 3 2 4 8 5 2" xfId="40815"/>
    <cellStyle name="Standard 257 3 2 4 8 6" xfId="28316"/>
    <cellStyle name="Standard 257 3 2 4 9" xfId="2580"/>
    <cellStyle name="Standard 257 3 2 4 9 2" xfId="11402"/>
    <cellStyle name="Standard 257 3 2 4 9 2 2" xfId="24638"/>
    <cellStyle name="Standard 257 3 2 4 9 2 2 2" xfId="51110"/>
    <cellStyle name="Standard 257 3 2 4 9 2 3" xfId="37874"/>
    <cellStyle name="Standard 257 3 2 4 9 3" xfId="18021"/>
    <cellStyle name="Standard 257 3 2 4 9 3 2" xfId="44493"/>
    <cellStyle name="Standard 257 3 2 4 9 4" xfId="29052"/>
    <cellStyle name="Standard 257 3 2 5" xfId="280"/>
    <cellStyle name="Standard 257 3 2 5 10" xfId="4763"/>
    <cellStyle name="Standard 257 3 2 5 10 2" xfId="9173"/>
    <cellStyle name="Standard 257 3 2 5 10 2 2" xfId="22409"/>
    <cellStyle name="Standard 257 3 2 5 10 2 2 2" xfId="48881"/>
    <cellStyle name="Standard 257 3 2 5 10 2 3" xfId="35645"/>
    <cellStyle name="Standard 257 3 2 5 10 3" xfId="15792"/>
    <cellStyle name="Standard 257 3 2 5 10 3 2" xfId="42264"/>
    <cellStyle name="Standard 257 3 2 5 10 4" xfId="31235"/>
    <cellStyle name="Standard 257 3 2 5 11" xfId="6968"/>
    <cellStyle name="Standard 257 3 2 5 11 2" xfId="20204"/>
    <cellStyle name="Standard 257 3 2 5 11 2 2" xfId="46676"/>
    <cellStyle name="Standard 257 3 2 5 11 3" xfId="33440"/>
    <cellStyle name="Standard 257 3 2 5 12" xfId="13587"/>
    <cellStyle name="Standard 257 3 2 5 12 2" xfId="40059"/>
    <cellStyle name="Standard 257 3 2 5 13" xfId="26823"/>
    <cellStyle name="Standard 257 3 2 5 2" xfId="341"/>
    <cellStyle name="Standard 257 3 2 5 2 10" xfId="13627"/>
    <cellStyle name="Standard 257 3 2 5 2 10 2" xfId="40099"/>
    <cellStyle name="Standard 257 3 2 5 2 11" xfId="26863"/>
    <cellStyle name="Standard 257 3 2 5 2 2" xfId="429"/>
    <cellStyle name="Standard 257 3 2 5 2 2 10" xfId="26944"/>
    <cellStyle name="Standard 257 3 2 5 2 2 2" xfId="605"/>
    <cellStyle name="Standard 257 3 2 5 2 2 2 2" xfId="994"/>
    <cellStyle name="Standard 257 3 2 5 2 2 2 2 2" xfId="1743"/>
    <cellStyle name="Standard 257 3 2 5 2 2 2 2 2 2" xfId="4686"/>
    <cellStyle name="Standard 257 3 2 5 2 2 2 2 2 2 2" xfId="13508"/>
    <cellStyle name="Standard 257 3 2 5 2 2 2 2 2 2 2 2" xfId="26744"/>
    <cellStyle name="Standard 257 3 2 5 2 2 2 2 2 2 2 2 2" xfId="53216"/>
    <cellStyle name="Standard 257 3 2 5 2 2 2 2 2 2 2 3" xfId="39980"/>
    <cellStyle name="Standard 257 3 2 5 2 2 2 2 2 2 3" xfId="20127"/>
    <cellStyle name="Standard 257 3 2 5 2 2 2 2 2 2 3 2" xfId="46599"/>
    <cellStyle name="Standard 257 3 2 5 2 2 2 2 2 2 4" xfId="31158"/>
    <cellStyle name="Standard 257 3 2 5 2 2 2 2 2 3" xfId="6157"/>
    <cellStyle name="Standard 257 3 2 5 2 2 2 2 2 3 2" xfId="10567"/>
    <cellStyle name="Standard 257 3 2 5 2 2 2 2 2 3 2 2" xfId="23803"/>
    <cellStyle name="Standard 257 3 2 5 2 2 2 2 2 3 2 2 2" xfId="50275"/>
    <cellStyle name="Standard 257 3 2 5 2 2 2 2 2 3 2 3" xfId="37039"/>
    <cellStyle name="Standard 257 3 2 5 2 2 2 2 2 3 3" xfId="17186"/>
    <cellStyle name="Standard 257 3 2 5 2 2 2 2 2 3 3 2" xfId="43658"/>
    <cellStyle name="Standard 257 3 2 5 2 2 2 2 2 3 4" xfId="32629"/>
    <cellStyle name="Standard 257 3 2 5 2 2 2 2 2 4" xfId="9096"/>
    <cellStyle name="Standard 257 3 2 5 2 2 2 2 2 4 2" xfId="22332"/>
    <cellStyle name="Standard 257 3 2 5 2 2 2 2 2 4 2 2" xfId="48804"/>
    <cellStyle name="Standard 257 3 2 5 2 2 2 2 2 4 3" xfId="35568"/>
    <cellStyle name="Standard 257 3 2 5 2 2 2 2 2 5" xfId="15715"/>
    <cellStyle name="Standard 257 3 2 5 2 2 2 2 2 5 2" xfId="42187"/>
    <cellStyle name="Standard 257 3 2 5 2 2 2 2 2 6" xfId="28217"/>
    <cellStyle name="Standard 257 3 2 5 2 2 2 2 3" xfId="2479"/>
    <cellStyle name="Standard 257 3 2 5 2 2 2 2 3 2" xfId="3950"/>
    <cellStyle name="Standard 257 3 2 5 2 2 2 2 3 2 2" xfId="12772"/>
    <cellStyle name="Standard 257 3 2 5 2 2 2 2 3 2 2 2" xfId="26008"/>
    <cellStyle name="Standard 257 3 2 5 2 2 2 2 3 2 2 2 2" xfId="52480"/>
    <cellStyle name="Standard 257 3 2 5 2 2 2 2 3 2 2 3" xfId="39244"/>
    <cellStyle name="Standard 257 3 2 5 2 2 2 2 3 2 3" xfId="19391"/>
    <cellStyle name="Standard 257 3 2 5 2 2 2 2 3 2 3 2" xfId="45863"/>
    <cellStyle name="Standard 257 3 2 5 2 2 2 2 3 2 4" xfId="30422"/>
    <cellStyle name="Standard 257 3 2 5 2 2 2 2 3 3" xfId="6892"/>
    <cellStyle name="Standard 257 3 2 5 2 2 2 2 3 3 2" xfId="11302"/>
    <cellStyle name="Standard 257 3 2 5 2 2 2 2 3 3 2 2" xfId="24538"/>
    <cellStyle name="Standard 257 3 2 5 2 2 2 2 3 3 2 2 2" xfId="51010"/>
    <cellStyle name="Standard 257 3 2 5 2 2 2 2 3 3 2 3" xfId="37774"/>
    <cellStyle name="Standard 257 3 2 5 2 2 2 2 3 3 3" xfId="17921"/>
    <cellStyle name="Standard 257 3 2 5 2 2 2 2 3 3 3 2" xfId="44393"/>
    <cellStyle name="Standard 257 3 2 5 2 2 2 2 3 3 4" xfId="33364"/>
    <cellStyle name="Standard 257 3 2 5 2 2 2 2 3 4" xfId="8360"/>
    <cellStyle name="Standard 257 3 2 5 2 2 2 2 3 4 2" xfId="21596"/>
    <cellStyle name="Standard 257 3 2 5 2 2 2 2 3 4 2 2" xfId="48068"/>
    <cellStyle name="Standard 257 3 2 5 2 2 2 2 3 4 3" xfId="34832"/>
    <cellStyle name="Standard 257 3 2 5 2 2 2 2 3 5" xfId="14979"/>
    <cellStyle name="Standard 257 3 2 5 2 2 2 2 3 5 2" xfId="41451"/>
    <cellStyle name="Standard 257 3 2 5 2 2 2 2 3 6" xfId="28952"/>
    <cellStyle name="Standard 257 3 2 5 2 2 2 2 4" xfId="3216"/>
    <cellStyle name="Standard 257 3 2 5 2 2 2 2 4 2" xfId="12038"/>
    <cellStyle name="Standard 257 3 2 5 2 2 2 2 4 2 2" xfId="25274"/>
    <cellStyle name="Standard 257 3 2 5 2 2 2 2 4 2 2 2" xfId="51746"/>
    <cellStyle name="Standard 257 3 2 5 2 2 2 2 4 2 3" xfId="38510"/>
    <cellStyle name="Standard 257 3 2 5 2 2 2 2 4 3" xfId="18657"/>
    <cellStyle name="Standard 257 3 2 5 2 2 2 2 4 3 2" xfId="45129"/>
    <cellStyle name="Standard 257 3 2 5 2 2 2 2 4 4" xfId="29688"/>
    <cellStyle name="Standard 257 3 2 5 2 2 2 2 5" xfId="5421"/>
    <cellStyle name="Standard 257 3 2 5 2 2 2 2 5 2" xfId="9831"/>
    <cellStyle name="Standard 257 3 2 5 2 2 2 2 5 2 2" xfId="23067"/>
    <cellStyle name="Standard 257 3 2 5 2 2 2 2 5 2 2 2" xfId="49539"/>
    <cellStyle name="Standard 257 3 2 5 2 2 2 2 5 2 3" xfId="36303"/>
    <cellStyle name="Standard 257 3 2 5 2 2 2 2 5 3" xfId="16450"/>
    <cellStyle name="Standard 257 3 2 5 2 2 2 2 5 3 2" xfId="42922"/>
    <cellStyle name="Standard 257 3 2 5 2 2 2 2 5 4" xfId="31893"/>
    <cellStyle name="Standard 257 3 2 5 2 2 2 2 6" xfId="7626"/>
    <cellStyle name="Standard 257 3 2 5 2 2 2 2 6 2" xfId="20862"/>
    <cellStyle name="Standard 257 3 2 5 2 2 2 2 6 2 2" xfId="47334"/>
    <cellStyle name="Standard 257 3 2 5 2 2 2 2 6 3" xfId="34098"/>
    <cellStyle name="Standard 257 3 2 5 2 2 2 2 7" xfId="14245"/>
    <cellStyle name="Standard 257 3 2 5 2 2 2 2 7 2" xfId="40717"/>
    <cellStyle name="Standard 257 3 2 5 2 2 2 2 8" xfId="27481"/>
    <cellStyle name="Standard 257 3 2 5 2 2 2 3" xfId="1377"/>
    <cellStyle name="Standard 257 3 2 5 2 2 2 3 2" xfId="4320"/>
    <cellStyle name="Standard 257 3 2 5 2 2 2 3 2 2" xfId="13142"/>
    <cellStyle name="Standard 257 3 2 5 2 2 2 3 2 2 2" xfId="26378"/>
    <cellStyle name="Standard 257 3 2 5 2 2 2 3 2 2 2 2" xfId="52850"/>
    <cellStyle name="Standard 257 3 2 5 2 2 2 3 2 2 3" xfId="39614"/>
    <cellStyle name="Standard 257 3 2 5 2 2 2 3 2 3" xfId="19761"/>
    <cellStyle name="Standard 257 3 2 5 2 2 2 3 2 3 2" xfId="46233"/>
    <cellStyle name="Standard 257 3 2 5 2 2 2 3 2 4" xfId="30792"/>
    <cellStyle name="Standard 257 3 2 5 2 2 2 3 3" xfId="5791"/>
    <cellStyle name="Standard 257 3 2 5 2 2 2 3 3 2" xfId="10201"/>
    <cellStyle name="Standard 257 3 2 5 2 2 2 3 3 2 2" xfId="23437"/>
    <cellStyle name="Standard 257 3 2 5 2 2 2 3 3 2 2 2" xfId="49909"/>
    <cellStyle name="Standard 257 3 2 5 2 2 2 3 3 2 3" xfId="36673"/>
    <cellStyle name="Standard 257 3 2 5 2 2 2 3 3 3" xfId="16820"/>
    <cellStyle name="Standard 257 3 2 5 2 2 2 3 3 3 2" xfId="43292"/>
    <cellStyle name="Standard 257 3 2 5 2 2 2 3 3 4" xfId="32263"/>
    <cellStyle name="Standard 257 3 2 5 2 2 2 3 4" xfId="8730"/>
    <cellStyle name="Standard 257 3 2 5 2 2 2 3 4 2" xfId="21966"/>
    <cellStyle name="Standard 257 3 2 5 2 2 2 3 4 2 2" xfId="48438"/>
    <cellStyle name="Standard 257 3 2 5 2 2 2 3 4 3" xfId="35202"/>
    <cellStyle name="Standard 257 3 2 5 2 2 2 3 5" xfId="15349"/>
    <cellStyle name="Standard 257 3 2 5 2 2 2 3 5 2" xfId="41821"/>
    <cellStyle name="Standard 257 3 2 5 2 2 2 3 6" xfId="27851"/>
    <cellStyle name="Standard 257 3 2 5 2 2 2 4" xfId="2113"/>
    <cellStyle name="Standard 257 3 2 5 2 2 2 4 2" xfId="3584"/>
    <cellStyle name="Standard 257 3 2 5 2 2 2 4 2 2" xfId="12406"/>
    <cellStyle name="Standard 257 3 2 5 2 2 2 4 2 2 2" xfId="25642"/>
    <cellStyle name="Standard 257 3 2 5 2 2 2 4 2 2 2 2" xfId="52114"/>
    <cellStyle name="Standard 257 3 2 5 2 2 2 4 2 2 3" xfId="38878"/>
    <cellStyle name="Standard 257 3 2 5 2 2 2 4 2 3" xfId="19025"/>
    <cellStyle name="Standard 257 3 2 5 2 2 2 4 2 3 2" xfId="45497"/>
    <cellStyle name="Standard 257 3 2 5 2 2 2 4 2 4" xfId="30056"/>
    <cellStyle name="Standard 257 3 2 5 2 2 2 4 3" xfId="6526"/>
    <cellStyle name="Standard 257 3 2 5 2 2 2 4 3 2" xfId="10936"/>
    <cellStyle name="Standard 257 3 2 5 2 2 2 4 3 2 2" xfId="24172"/>
    <cellStyle name="Standard 257 3 2 5 2 2 2 4 3 2 2 2" xfId="50644"/>
    <cellStyle name="Standard 257 3 2 5 2 2 2 4 3 2 3" xfId="37408"/>
    <cellStyle name="Standard 257 3 2 5 2 2 2 4 3 3" xfId="17555"/>
    <cellStyle name="Standard 257 3 2 5 2 2 2 4 3 3 2" xfId="44027"/>
    <cellStyle name="Standard 257 3 2 5 2 2 2 4 3 4" xfId="32998"/>
    <cellStyle name="Standard 257 3 2 5 2 2 2 4 4" xfId="7994"/>
    <cellStyle name="Standard 257 3 2 5 2 2 2 4 4 2" xfId="21230"/>
    <cellStyle name="Standard 257 3 2 5 2 2 2 4 4 2 2" xfId="47702"/>
    <cellStyle name="Standard 257 3 2 5 2 2 2 4 4 3" xfId="34466"/>
    <cellStyle name="Standard 257 3 2 5 2 2 2 4 5" xfId="14613"/>
    <cellStyle name="Standard 257 3 2 5 2 2 2 4 5 2" xfId="41085"/>
    <cellStyle name="Standard 257 3 2 5 2 2 2 4 6" xfId="28586"/>
    <cellStyle name="Standard 257 3 2 5 2 2 2 5" xfId="2850"/>
    <cellStyle name="Standard 257 3 2 5 2 2 2 5 2" xfId="11672"/>
    <cellStyle name="Standard 257 3 2 5 2 2 2 5 2 2" xfId="24908"/>
    <cellStyle name="Standard 257 3 2 5 2 2 2 5 2 2 2" xfId="51380"/>
    <cellStyle name="Standard 257 3 2 5 2 2 2 5 2 3" xfId="38144"/>
    <cellStyle name="Standard 257 3 2 5 2 2 2 5 3" xfId="18291"/>
    <cellStyle name="Standard 257 3 2 5 2 2 2 5 3 2" xfId="44763"/>
    <cellStyle name="Standard 257 3 2 5 2 2 2 5 4" xfId="29322"/>
    <cellStyle name="Standard 257 3 2 5 2 2 2 6" xfId="5055"/>
    <cellStyle name="Standard 257 3 2 5 2 2 2 6 2" xfId="9465"/>
    <cellStyle name="Standard 257 3 2 5 2 2 2 6 2 2" xfId="22701"/>
    <cellStyle name="Standard 257 3 2 5 2 2 2 6 2 2 2" xfId="49173"/>
    <cellStyle name="Standard 257 3 2 5 2 2 2 6 2 3" xfId="35937"/>
    <cellStyle name="Standard 257 3 2 5 2 2 2 6 3" xfId="16084"/>
    <cellStyle name="Standard 257 3 2 5 2 2 2 6 3 2" xfId="42556"/>
    <cellStyle name="Standard 257 3 2 5 2 2 2 6 4" xfId="31527"/>
    <cellStyle name="Standard 257 3 2 5 2 2 2 7" xfId="7260"/>
    <cellStyle name="Standard 257 3 2 5 2 2 2 7 2" xfId="20496"/>
    <cellStyle name="Standard 257 3 2 5 2 2 2 7 2 2" xfId="46968"/>
    <cellStyle name="Standard 257 3 2 5 2 2 2 7 3" xfId="33732"/>
    <cellStyle name="Standard 257 3 2 5 2 2 2 8" xfId="13879"/>
    <cellStyle name="Standard 257 3 2 5 2 2 2 8 2" xfId="40351"/>
    <cellStyle name="Standard 257 3 2 5 2 2 2 9" xfId="27115"/>
    <cellStyle name="Standard 257 3 2 5 2 2 3" xfId="822"/>
    <cellStyle name="Standard 257 3 2 5 2 2 3 2" xfId="1572"/>
    <cellStyle name="Standard 257 3 2 5 2 2 3 2 2" xfId="4515"/>
    <cellStyle name="Standard 257 3 2 5 2 2 3 2 2 2" xfId="13337"/>
    <cellStyle name="Standard 257 3 2 5 2 2 3 2 2 2 2" xfId="26573"/>
    <cellStyle name="Standard 257 3 2 5 2 2 3 2 2 2 2 2" xfId="53045"/>
    <cellStyle name="Standard 257 3 2 5 2 2 3 2 2 2 3" xfId="39809"/>
    <cellStyle name="Standard 257 3 2 5 2 2 3 2 2 3" xfId="19956"/>
    <cellStyle name="Standard 257 3 2 5 2 2 3 2 2 3 2" xfId="46428"/>
    <cellStyle name="Standard 257 3 2 5 2 2 3 2 2 4" xfId="30987"/>
    <cellStyle name="Standard 257 3 2 5 2 2 3 2 3" xfId="5986"/>
    <cellStyle name="Standard 257 3 2 5 2 2 3 2 3 2" xfId="10396"/>
    <cellStyle name="Standard 257 3 2 5 2 2 3 2 3 2 2" xfId="23632"/>
    <cellStyle name="Standard 257 3 2 5 2 2 3 2 3 2 2 2" xfId="50104"/>
    <cellStyle name="Standard 257 3 2 5 2 2 3 2 3 2 3" xfId="36868"/>
    <cellStyle name="Standard 257 3 2 5 2 2 3 2 3 3" xfId="17015"/>
    <cellStyle name="Standard 257 3 2 5 2 2 3 2 3 3 2" xfId="43487"/>
    <cellStyle name="Standard 257 3 2 5 2 2 3 2 3 4" xfId="32458"/>
    <cellStyle name="Standard 257 3 2 5 2 2 3 2 4" xfId="8925"/>
    <cellStyle name="Standard 257 3 2 5 2 2 3 2 4 2" xfId="22161"/>
    <cellStyle name="Standard 257 3 2 5 2 2 3 2 4 2 2" xfId="48633"/>
    <cellStyle name="Standard 257 3 2 5 2 2 3 2 4 3" xfId="35397"/>
    <cellStyle name="Standard 257 3 2 5 2 2 3 2 5" xfId="15544"/>
    <cellStyle name="Standard 257 3 2 5 2 2 3 2 5 2" xfId="42016"/>
    <cellStyle name="Standard 257 3 2 5 2 2 3 2 6" xfId="28046"/>
    <cellStyle name="Standard 257 3 2 5 2 2 3 3" xfId="2308"/>
    <cellStyle name="Standard 257 3 2 5 2 2 3 3 2" xfId="3779"/>
    <cellStyle name="Standard 257 3 2 5 2 2 3 3 2 2" xfId="12601"/>
    <cellStyle name="Standard 257 3 2 5 2 2 3 3 2 2 2" xfId="25837"/>
    <cellStyle name="Standard 257 3 2 5 2 2 3 3 2 2 2 2" xfId="52309"/>
    <cellStyle name="Standard 257 3 2 5 2 2 3 3 2 2 3" xfId="39073"/>
    <cellStyle name="Standard 257 3 2 5 2 2 3 3 2 3" xfId="19220"/>
    <cellStyle name="Standard 257 3 2 5 2 2 3 3 2 3 2" xfId="45692"/>
    <cellStyle name="Standard 257 3 2 5 2 2 3 3 2 4" xfId="30251"/>
    <cellStyle name="Standard 257 3 2 5 2 2 3 3 3" xfId="6721"/>
    <cellStyle name="Standard 257 3 2 5 2 2 3 3 3 2" xfId="11131"/>
    <cellStyle name="Standard 257 3 2 5 2 2 3 3 3 2 2" xfId="24367"/>
    <cellStyle name="Standard 257 3 2 5 2 2 3 3 3 2 2 2" xfId="50839"/>
    <cellStyle name="Standard 257 3 2 5 2 2 3 3 3 2 3" xfId="37603"/>
    <cellStyle name="Standard 257 3 2 5 2 2 3 3 3 3" xfId="17750"/>
    <cellStyle name="Standard 257 3 2 5 2 2 3 3 3 3 2" xfId="44222"/>
    <cellStyle name="Standard 257 3 2 5 2 2 3 3 3 4" xfId="33193"/>
    <cellStyle name="Standard 257 3 2 5 2 2 3 3 4" xfId="8189"/>
    <cellStyle name="Standard 257 3 2 5 2 2 3 3 4 2" xfId="21425"/>
    <cellStyle name="Standard 257 3 2 5 2 2 3 3 4 2 2" xfId="47897"/>
    <cellStyle name="Standard 257 3 2 5 2 2 3 3 4 3" xfId="34661"/>
    <cellStyle name="Standard 257 3 2 5 2 2 3 3 5" xfId="14808"/>
    <cellStyle name="Standard 257 3 2 5 2 2 3 3 5 2" xfId="41280"/>
    <cellStyle name="Standard 257 3 2 5 2 2 3 3 6" xfId="28781"/>
    <cellStyle name="Standard 257 3 2 5 2 2 3 4" xfId="3045"/>
    <cellStyle name="Standard 257 3 2 5 2 2 3 4 2" xfId="11867"/>
    <cellStyle name="Standard 257 3 2 5 2 2 3 4 2 2" xfId="25103"/>
    <cellStyle name="Standard 257 3 2 5 2 2 3 4 2 2 2" xfId="51575"/>
    <cellStyle name="Standard 257 3 2 5 2 2 3 4 2 3" xfId="38339"/>
    <cellStyle name="Standard 257 3 2 5 2 2 3 4 3" xfId="18486"/>
    <cellStyle name="Standard 257 3 2 5 2 2 3 4 3 2" xfId="44958"/>
    <cellStyle name="Standard 257 3 2 5 2 2 3 4 4" xfId="29517"/>
    <cellStyle name="Standard 257 3 2 5 2 2 3 5" xfId="5250"/>
    <cellStyle name="Standard 257 3 2 5 2 2 3 5 2" xfId="9660"/>
    <cellStyle name="Standard 257 3 2 5 2 2 3 5 2 2" xfId="22896"/>
    <cellStyle name="Standard 257 3 2 5 2 2 3 5 2 2 2" xfId="49368"/>
    <cellStyle name="Standard 257 3 2 5 2 2 3 5 2 3" xfId="36132"/>
    <cellStyle name="Standard 257 3 2 5 2 2 3 5 3" xfId="16279"/>
    <cellStyle name="Standard 257 3 2 5 2 2 3 5 3 2" xfId="42751"/>
    <cellStyle name="Standard 257 3 2 5 2 2 3 5 4" xfId="31722"/>
    <cellStyle name="Standard 257 3 2 5 2 2 3 6" xfId="7455"/>
    <cellStyle name="Standard 257 3 2 5 2 2 3 6 2" xfId="20691"/>
    <cellStyle name="Standard 257 3 2 5 2 2 3 6 2 2" xfId="47163"/>
    <cellStyle name="Standard 257 3 2 5 2 2 3 6 3" xfId="33927"/>
    <cellStyle name="Standard 257 3 2 5 2 2 3 7" xfId="14074"/>
    <cellStyle name="Standard 257 3 2 5 2 2 3 7 2" xfId="40546"/>
    <cellStyle name="Standard 257 3 2 5 2 2 3 8" xfId="27310"/>
    <cellStyle name="Standard 257 3 2 5 2 2 4" xfId="1206"/>
    <cellStyle name="Standard 257 3 2 5 2 2 4 2" xfId="4149"/>
    <cellStyle name="Standard 257 3 2 5 2 2 4 2 2" xfId="12971"/>
    <cellStyle name="Standard 257 3 2 5 2 2 4 2 2 2" xfId="26207"/>
    <cellStyle name="Standard 257 3 2 5 2 2 4 2 2 2 2" xfId="52679"/>
    <cellStyle name="Standard 257 3 2 5 2 2 4 2 2 3" xfId="39443"/>
    <cellStyle name="Standard 257 3 2 5 2 2 4 2 3" xfId="19590"/>
    <cellStyle name="Standard 257 3 2 5 2 2 4 2 3 2" xfId="46062"/>
    <cellStyle name="Standard 257 3 2 5 2 2 4 2 4" xfId="30621"/>
    <cellStyle name="Standard 257 3 2 5 2 2 4 3" xfId="5620"/>
    <cellStyle name="Standard 257 3 2 5 2 2 4 3 2" xfId="10030"/>
    <cellStyle name="Standard 257 3 2 5 2 2 4 3 2 2" xfId="23266"/>
    <cellStyle name="Standard 257 3 2 5 2 2 4 3 2 2 2" xfId="49738"/>
    <cellStyle name="Standard 257 3 2 5 2 2 4 3 2 3" xfId="36502"/>
    <cellStyle name="Standard 257 3 2 5 2 2 4 3 3" xfId="16649"/>
    <cellStyle name="Standard 257 3 2 5 2 2 4 3 3 2" xfId="43121"/>
    <cellStyle name="Standard 257 3 2 5 2 2 4 3 4" xfId="32092"/>
    <cellStyle name="Standard 257 3 2 5 2 2 4 4" xfId="8559"/>
    <cellStyle name="Standard 257 3 2 5 2 2 4 4 2" xfId="21795"/>
    <cellStyle name="Standard 257 3 2 5 2 2 4 4 2 2" xfId="48267"/>
    <cellStyle name="Standard 257 3 2 5 2 2 4 4 3" xfId="35031"/>
    <cellStyle name="Standard 257 3 2 5 2 2 4 5" xfId="15178"/>
    <cellStyle name="Standard 257 3 2 5 2 2 4 5 2" xfId="41650"/>
    <cellStyle name="Standard 257 3 2 5 2 2 4 6" xfId="27680"/>
    <cellStyle name="Standard 257 3 2 5 2 2 5" xfId="1942"/>
    <cellStyle name="Standard 257 3 2 5 2 2 5 2" xfId="3413"/>
    <cellStyle name="Standard 257 3 2 5 2 2 5 2 2" xfId="12235"/>
    <cellStyle name="Standard 257 3 2 5 2 2 5 2 2 2" xfId="25471"/>
    <cellStyle name="Standard 257 3 2 5 2 2 5 2 2 2 2" xfId="51943"/>
    <cellStyle name="Standard 257 3 2 5 2 2 5 2 2 3" xfId="38707"/>
    <cellStyle name="Standard 257 3 2 5 2 2 5 2 3" xfId="18854"/>
    <cellStyle name="Standard 257 3 2 5 2 2 5 2 3 2" xfId="45326"/>
    <cellStyle name="Standard 257 3 2 5 2 2 5 2 4" xfId="29885"/>
    <cellStyle name="Standard 257 3 2 5 2 2 5 3" xfId="6355"/>
    <cellStyle name="Standard 257 3 2 5 2 2 5 3 2" xfId="10765"/>
    <cellStyle name="Standard 257 3 2 5 2 2 5 3 2 2" xfId="24001"/>
    <cellStyle name="Standard 257 3 2 5 2 2 5 3 2 2 2" xfId="50473"/>
    <cellStyle name="Standard 257 3 2 5 2 2 5 3 2 3" xfId="37237"/>
    <cellStyle name="Standard 257 3 2 5 2 2 5 3 3" xfId="17384"/>
    <cellStyle name="Standard 257 3 2 5 2 2 5 3 3 2" xfId="43856"/>
    <cellStyle name="Standard 257 3 2 5 2 2 5 3 4" xfId="32827"/>
    <cellStyle name="Standard 257 3 2 5 2 2 5 4" xfId="7823"/>
    <cellStyle name="Standard 257 3 2 5 2 2 5 4 2" xfId="21059"/>
    <cellStyle name="Standard 257 3 2 5 2 2 5 4 2 2" xfId="47531"/>
    <cellStyle name="Standard 257 3 2 5 2 2 5 4 3" xfId="34295"/>
    <cellStyle name="Standard 257 3 2 5 2 2 5 5" xfId="14442"/>
    <cellStyle name="Standard 257 3 2 5 2 2 5 5 2" xfId="40914"/>
    <cellStyle name="Standard 257 3 2 5 2 2 5 6" xfId="28415"/>
    <cellStyle name="Standard 257 3 2 5 2 2 6" xfId="2679"/>
    <cellStyle name="Standard 257 3 2 5 2 2 6 2" xfId="11501"/>
    <cellStyle name="Standard 257 3 2 5 2 2 6 2 2" xfId="24737"/>
    <cellStyle name="Standard 257 3 2 5 2 2 6 2 2 2" xfId="51209"/>
    <cellStyle name="Standard 257 3 2 5 2 2 6 2 3" xfId="37973"/>
    <cellStyle name="Standard 257 3 2 5 2 2 6 3" xfId="18120"/>
    <cellStyle name="Standard 257 3 2 5 2 2 6 3 2" xfId="44592"/>
    <cellStyle name="Standard 257 3 2 5 2 2 6 4" xfId="29151"/>
    <cellStyle name="Standard 257 3 2 5 2 2 7" xfId="4884"/>
    <cellStyle name="Standard 257 3 2 5 2 2 7 2" xfId="9294"/>
    <cellStyle name="Standard 257 3 2 5 2 2 7 2 2" xfId="22530"/>
    <cellStyle name="Standard 257 3 2 5 2 2 7 2 2 2" xfId="49002"/>
    <cellStyle name="Standard 257 3 2 5 2 2 7 2 3" xfId="35766"/>
    <cellStyle name="Standard 257 3 2 5 2 2 7 3" xfId="15913"/>
    <cellStyle name="Standard 257 3 2 5 2 2 7 3 2" xfId="42385"/>
    <cellStyle name="Standard 257 3 2 5 2 2 7 4" xfId="31356"/>
    <cellStyle name="Standard 257 3 2 5 2 2 8" xfId="7089"/>
    <cellStyle name="Standard 257 3 2 5 2 2 8 2" xfId="20325"/>
    <cellStyle name="Standard 257 3 2 5 2 2 8 2 2" xfId="46797"/>
    <cellStyle name="Standard 257 3 2 5 2 2 8 3" xfId="33561"/>
    <cellStyle name="Standard 257 3 2 5 2 2 9" xfId="13708"/>
    <cellStyle name="Standard 257 3 2 5 2 2 9 2" xfId="40180"/>
    <cellStyle name="Standard 257 3 2 5 2 3" xfId="524"/>
    <cellStyle name="Standard 257 3 2 5 2 3 2" xfId="913"/>
    <cellStyle name="Standard 257 3 2 5 2 3 2 2" xfId="1662"/>
    <cellStyle name="Standard 257 3 2 5 2 3 2 2 2" xfId="4605"/>
    <cellStyle name="Standard 257 3 2 5 2 3 2 2 2 2" xfId="13427"/>
    <cellStyle name="Standard 257 3 2 5 2 3 2 2 2 2 2" xfId="26663"/>
    <cellStyle name="Standard 257 3 2 5 2 3 2 2 2 2 2 2" xfId="53135"/>
    <cellStyle name="Standard 257 3 2 5 2 3 2 2 2 2 3" xfId="39899"/>
    <cellStyle name="Standard 257 3 2 5 2 3 2 2 2 3" xfId="20046"/>
    <cellStyle name="Standard 257 3 2 5 2 3 2 2 2 3 2" xfId="46518"/>
    <cellStyle name="Standard 257 3 2 5 2 3 2 2 2 4" xfId="31077"/>
    <cellStyle name="Standard 257 3 2 5 2 3 2 2 3" xfId="6076"/>
    <cellStyle name="Standard 257 3 2 5 2 3 2 2 3 2" xfId="10486"/>
    <cellStyle name="Standard 257 3 2 5 2 3 2 2 3 2 2" xfId="23722"/>
    <cellStyle name="Standard 257 3 2 5 2 3 2 2 3 2 2 2" xfId="50194"/>
    <cellStyle name="Standard 257 3 2 5 2 3 2 2 3 2 3" xfId="36958"/>
    <cellStyle name="Standard 257 3 2 5 2 3 2 2 3 3" xfId="17105"/>
    <cellStyle name="Standard 257 3 2 5 2 3 2 2 3 3 2" xfId="43577"/>
    <cellStyle name="Standard 257 3 2 5 2 3 2 2 3 4" xfId="32548"/>
    <cellStyle name="Standard 257 3 2 5 2 3 2 2 4" xfId="9015"/>
    <cellStyle name="Standard 257 3 2 5 2 3 2 2 4 2" xfId="22251"/>
    <cellStyle name="Standard 257 3 2 5 2 3 2 2 4 2 2" xfId="48723"/>
    <cellStyle name="Standard 257 3 2 5 2 3 2 2 4 3" xfId="35487"/>
    <cellStyle name="Standard 257 3 2 5 2 3 2 2 5" xfId="15634"/>
    <cellStyle name="Standard 257 3 2 5 2 3 2 2 5 2" xfId="42106"/>
    <cellStyle name="Standard 257 3 2 5 2 3 2 2 6" xfId="28136"/>
    <cellStyle name="Standard 257 3 2 5 2 3 2 3" xfId="2398"/>
    <cellStyle name="Standard 257 3 2 5 2 3 2 3 2" xfId="3869"/>
    <cellStyle name="Standard 257 3 2 5 2 3 2 3 2 2" xfId="12691"/>
    <cellStyle name="Standard 257 3 2 5 2 3 2 3 2 2 2" xfId="25927"/>
    <cellStyle name="Standard 257 3 2 5 2 3 2 3 2 2 2 2" xfId="52399"/>
    <cellStyle name="Standard 257 3 2 5 2 3 2 3 2 2 3" xfId="39163"/>
    <cellStyle name="Standard 257 3 2 5 2 3 2 3 2 3" xfId="19310"/>
    <cellStyle name="Standard 257 3 2 5 2 3 2 3 2 3 2" xfId="45782"/>
    <cellStyle name="Standard 257 3 2 5 2 3 2 3 2 4" xfId="30341"/>
    <cellStyle name="Standard 257 3 2 5 2 3 2 3 3" xfId="6811"/>
    <cellStyle name="Standard 257 3 2 5 2 3 2 3 3 2" xfId="11221"/>
    <cellStyle name="Standard 257 3 2 5 2 3 2 3 3 2 2" xfId="24457"/>
    <cellStyle name="Standard 257 3 2 5 2 3 2 3 3 2 2 2" xfId="50929"/>
    <cellStyle name="Standard 257 3 2 5 2 3 2 3 3 2 3" xfId="37693"/>
    <cellStyle name="Standard 257 3 2 5 2 3 2 3 3 3" xfId="17840"/>
    <cellStyle name="Standard 257 3 2 5 2 3 2 3 3 3 2" xfId="44312"/>
    <cellStyle name="Standard 257 3 2 5 2 3 2 3 3 4" xfId="33283"/>
    <cellStyle name="Standard 257 3 2 5 2 3 2 3 4" xfId="8279"/>
    <cellStyle name="Standard 257 3 2 5 2 3 2 3 4 2" xfId="21515"/>
    <cellStyle name="Standard 257 3 2 5 2 3 2 3 4 2 2" xfId="47987"/>
    <cellStyle name="Standard 257 3 2 5 2 3 2 3 4 3" xfId="34751"/>
    <cellStyle name="Standard 257 3 2 5 2 3 2 3 5" xfId="14898"/>
    <cellStyle name="Standard 257 3 2 5 2 3 2 3 5 2" xfId="41370"/>
    <cellStyle name="Standard 257 3 2 5 2 3 2 3 6" xfId="28871"/>
    <cellStyle name="Standard 257 3 2 5 2 3 2 4" xfId="3135"/>
    <cellStyle name="Standard 257 3 2 5 2 3 2 4 2" xfId="11957"/>
    <cellStyle name="Standard 257 3 2 5 2 3 2 4 2 2" xfId="25193"/>
    <cellStyle name="Standard 257 3 2 5 2 3 2 4 2 2 2" xfId="51665"/>
    <cellStyle name="Standard 257 3 2 5 2 3 2 4 2 3" xfId="38429"/>
    <cellStyle name="Standard 257 3 2 5 2 3 2 4 3" xfId="18576"/>
    <cellStyle name="Standard 257 3 2 5 2 3 2 4 3 2" xfId="45048"/>
    <cellStyle name="Standard 257 3 2 5 2 3 2 4 4" xfId="29607"/>
    <cellStyle name="Standard 257 3 2 5 2 3 2 5" xfId="5340"/>
    <cellStyle name="Standard 257 3 2 5 2 3 2 5 2" xfId="9750"/>
    <cellStyle name="Standard 257 3 2 5 2 3 2 5 2 2" xfId="22986"/>
    <cellStyle name="Standard 257 3 2 5 2 3 2 5 2 2 2" xfId="49458"/>
    <cellStyle name="Standard 257 3 2 5 2 3 2 5 2 3" xfId="36222"/>
    <cellStyle name="Standard 257 3 2 5 2 3 2 5 3" xfId="16369"/>
    <cellStyle name="Standard 257 3 2 5 2 3 2 5 3 2" xfId="42841"/>
    <cellStyle name="Standard 257 3 2 5 2 3 2 5 4" xfId="31812"/>
    <cellStyle name="Standard 257 3 2 5 2 3 2 6" xfId="7545"/>
    <cellStyle name="Standard 257 3 2 5 2 3 2 6 2" xfId="20781"/>
    <cellStyle name="Standard 257 3 2 5 2 3 2 6 2 2" xfId="47253"/>
    <cellStyle name="Standard 257 3 2 5 2 3 2 6 3" xfId="34017"/>
    <cellStyle name="Standard 257 3 2 5 2 3 2 7" xfId="14164"/>
    <cellStyle name="Standard 257 3 2 5 2 3 2 7 2" xfId="40636"/>
    <cellStyle name="Standard 257 3 2 5 2 3 2 8" xfId="27400"/>
    <cellStyle name="Standard 257 3 2 5 2 3 3" xfId="1296"/>
    <cellStyle name="Standard 257 3 2 5 2 3 3 2" xfId="4239"/>
    <cellStyle name="Standard 257 3 2 5 2 3 3 2 2" xfId="13061"/>
    <cellStyle name="Standard 257 3 2 5 2 3 3 2 2 2" xfId="26297"/>
    <cellStyle name="Standard 257 3 2 5 2 3 3 2 2 2 2" xfId="52769"/>
    <cellStyle name="Standard 257 3 2 5 2 3 3 2 2 3" xfId="39533"/>
    <cellStyle name="Standard 257 3 2 5 2 3 3 2 3" xfId="19680"/>
    <cellStyle name="Standard 257 3 2 5 2 3 3 2 3 2" xfId="46152"/>
    <cellStyle name="Standard 257 3 2 5 2 3 3 2 4" xfId="30711"/>
    <cellStyle name="Standard 257 3 2 5 2 3 3 3" xfId="5710"/>
    <cellStyle name="Standard 257 3 2 5 2 3 3 3 2" xfId="10120"/>
    <cellStyle name="Standard 257 3 2 5 2 3 3 3 2 2" xfId="23356"/>
    <cellStyle name="Standard 257 3 2 5 2 3 3 3 2 2 2" xfId="49828"/>
    <cellStyle name="Standard 257 3 2 5 2 3 3 3 2 3" xfId="36592"/>
    <cellStyle name="Standard 257 3 2 5 2 3 3 3 3" xfId="16739"/>
    <cellStyle name="Standard 257 3 2 5 2 3 3 3 3 2" xfId="43211"/>
    <cellStyle name="Standard 257 3 2 5 2 3 3 3 4" xfId="32182"/>
    <cellStyle name="Standard 257 3 2 5 2 3 3 4" xfId="8649"/>
    <cellStyle name="Standard 257 3 2 5 2 3 3 4 2" xfId="21885"/>
    <cellStyle name="Standard 257 3 2 5 2 3 3 4 2 2" xfId="48357"/>
    <cellStyle name="Standard 257 3 2 5 2 3 3 4 3" xfId="35121"/>
    <cellStyle name="Standard 257 3 2 5 2 3 3 5" xfId="15268"/>
    <cellStyle name="Standard 257 3 2 5 2 3 3 5 2" xfId="41740"/>
    <cellStyle name="Standard 257 3 2 5 2 3 3 6" xfId="27770"/>
    <cellStyle name="Standard 257 3 2 5 2 3 4" xfId="2032"/>
    <cellStyle name="Standard 257 3 2 5 2 3 4 2" xfId="3503"/>
    <cellStyle name="Standard 257 3 2 5 2 3 4 2 2" xfId="12325"/>
    <cellStyle name="Standard 257 3 2 5 2 3 4 2 2 2" xfId="25561"/>
    <cellStyle name="Standard 257 3 2 5 2 3 4 2 2 2 2" xfId="52033"/>
    <cellStyle name="Standard 257 3 2 5 2 3 4 2 2 3" xfId="38797"/>
    <cellStyle name="Standard 257 3 2 5 2 3 4 2 3" xfId="18944"/>
    <cellStyle name="Standard 257 3 2 5 2 3 4 2 3 2" xfId="45416"/>
    <cellStyle name="Standard 257 3 2 5 2 3 4 2 4" xfId="29975"/>
    <cellStyle name="Standard 257 3 2 5 2 3 4 3" xfId="6445"/>
    <cellStyle name="Standard 257 3 2 5 2 3 4 3 2" xfId="10855"/>
    <cellStyle name="Standard 257 3 2 5 2 3 4 3 2 2" xfId="24091"/>
    <cellStyle name="Standard 257 3 2 5 2 3 4 3 2 2 2" xfId="50563"/>
    <cellStyle name="Standard 257 3 2 5 2 3 4 3 2 3" xfId="37327"/>
    <cellStyle name="Standard 257 3 2 5 2 3 4 3 3" xfId="17474"/>
    <cellStyle name="Standard 257 3 2 5 2 3 4 3 3 2" xfId="43946"/>
    <cellStyle name="Standard 257 3 2 5 2 3 4 3 4" xfId="32917"/>
    <cellStyle name="Standard 257 3 2 5 2 3 4 4" xfId="7913"/>
    <cellStyle name="Standard 257 3 2 5 2 3 4 4 2" xfId="21149"/>
    <cellStyle name="Standard 257 3 2 5 2 3 4 4 2 2" xfId="47621"/>
    <cellStyle name="Standard 257 3 2 5 2 3 4 4 3" xfId="34385"/>
    <cellStyle name="Standard 257 3 2 5 2 3 4 5" xfId="14532"/>
    <cellStyle name="Standard 257 3 2 5 2 3 4 5 2" xfId="41004"/>
    <cellStyle name="Standard 257 3 2 5 2 3 4 6" xfId="28505"/>
    <cellStyle name="Standard 257 3 2 5 2 3 5" xfId="2769"/>
    <cellStyle name="Standard 257 3 2 5 2 3 5 2" xfId="11591"/>
    <cellStyle name="Standard 257 3 2 5 2 3 5 2 2" xfId="24827"/>
    <cellStyle name="Standard 257 3 2 5 2 3 5 2 2 2" xfId="51299"/>
    <cellStyle name="Standard 257 3 2 5 2 3 5 2 3" xfId="38063"/>
    <cellStyle name="Standard 257 3 2 5 2 3 5 3" xfId="18210"/>
    <cellStyle name="Standard 257 3 2 5 2 3 5 3 2" xfId="44682"/>
    <cellStyle name="Standard 257 3 2 5 2 3 5 4" xfId="29241"/>
    <cellStyle name="Standard 257 3 2 5 2 3 6" xfId="4974"/>
    <cellStyle name="Standard 257 3 2 5 2 3 6 2" xfId="9384"/>
    <cellStyle name="Standard 257 3 2 5 2 3 6 2 2" xfId="22620"/>
    <cellStyle name="Standard 257 3 2 5 2 3 6 2 2 2" xfId="49092"/>
    <cellStyle name="Standard 257 3 2 5 2 3 6 2 3" xfId="35856"/>
    <cellStyle name="Standard 257 3 2 5 2 3 6 3" xfId="16003"/>
    <cellStyle name="Standard 257 3 2 5 2 3 6 3 2" xfId="42475"/>
    <cellStyle name="Standard 257 3 2 5 2 3 6 4" xfId="31446"/>
    <cellStyle name="Standard 257 3 2 5 2 3 7" xfId="7179"/>
    <cellStyle name="Standard 257 3 2 5 2 3 7 2" xfId="20415"/>
    <cellStyle name="Standard 257 3 2 5 2 3 7 2 2" xfId="46887"/>
    <cellStyle name="Standard 257 3 2 5 2 3 7 3" xfId="33651"/>
    <cellStyle name="Standard 257 3 2 5 2 3 8" xfId="13798"/>
    <cellStyle name="Standard 257 3 2 5 2 3 8 2" xfId="40270"/>
    <cellStyle name="Standard 257 3 2 5 2 3 9" xfId="27034"/>
    <cellStyle name="Standard 257 3 2 5 2 4" xfId="741"/>
    <cellStyle name="Standard 257 3 2 5 2 4 2" xfId="1491"/>
    <cellStyle name="Standard 257 3 2 5 2 4 2 2" xfId="4434"/>
    <cellStyle name="Standard 257 3 2 5 2 4 2 2 2" xfId="13256"/>
    <cellStyle name="Standard 257 3 2 5 2 4 2 2 2 2" xfId="26492"/>
    <cellStyle name="Standard 257 3 2 5 2 4 2 2 2 2 2" xfId="52964"/>
    <cellStyle name="Standard 257 3 2 5 2 4 2 2 2 3" xfId="39728"/>
    <cellStyle name="Standard 257 3 2 5 2 4 2 2 3" xfId="19875"/>
    <cellStyle name="Standard 257 3 2 5 2 4 2 2 3 2" xfId="46347"/>
    <cellStyle name="Standard 257 3 2 5 2 4 2 2 4" xfId="30906"/>
    <cellStyle name="Standard 257 3 2 5 2 4 2 3" xfId="5905"/>
    <cellStyle name="Standard 257 3 2 5 2 4 2 3 2" xfId="10315"/>
    <cellStyle name="Standard 257 3 2 5 2 4 2 3 2 2" xfId="23551"/>
    <cellStyle name="Standard 257 3 2 5 2 4 2 3 2 2 2" xfId="50023"/>
    <cellStyle name="Standard 257 3 2 5 2 4 2 3 2 3" xfId="36787"/>
    <cellStyle name="Standard 257 3 2 5 2 4 2 3 3" xfId="16934"/>
    <cellStyle name="Standard 257 3 2 5 2 4 2 3 3 2" xfId="43406"/>
    <cellStyle name="Standard 257 3 2 5 2 4 2 3 4" xfId="32377"/>
    <cellStyle name="Standard 257 3 2 5 2 4 2 4" xfId="8844"/>
    <cellStyle name="Standard 257 3 2 5 2 4 2 4 2" xfId="22080"/>
    <cellStyle name="Standard 257 3 2 5 2 4 2 4 2 2" xfId="48552"/>
    <cellStyle name="Standard 257 3 2 5 2 4 2 4 3" xfId="35316"/>
    <cellStyle name="Standard 257 3 2 5 2 4 2 5" xfId="15463"/>
    <cellStyle name="Standard 257 3 2 5 2 4 2 5 2" xfId="41935"/>
    <cellStyle name="Standard 257 3 2 5 2 4 2 6" xfId="27965"/>
    <cellStyle name="Standard 257 3 2 5 2 4 3" xfId="2227"/>
    <cellStyle name="Standard 257 3 2 5 2 4 3 2" xfId="3698"/>
    <cellStyle name="Standard 257 3 2 5 2 4 3 2 2" xfId="12520"/>
    <cellStyle name="Standard 257 3 2 5 2 4 3 2 2 2" xfId="25756"/>
    <cellStyle name="Standard 257 3 2 5 2 4 3 2 2 2 2" xfId="52228"/>
    <cellStyle name="Standard 257 3 2 5 2 4 3 2 2 3" xfId="38992"/>
    <cellStyle name="Standard 257 3 2 5 2 4 3 2 3" xfId="19139"/>
    <cellStyle name="Standard 257 3 2 5 2 4 3 2 3 2" xfId="45611"/>
    <cellStyle name="Standard 257 3 2 5 2 4 3 2 4" xfId="30170"/>
    <cellStyle name="Standard 257 3 2 5 2 4 3 3" xfId="6640"/>
    <cellStyle name="Standard 257 3 2 5 2 4 3 3 2" xfId="11050"/>
    <cellStyle name="Standard 257 3 2 5 2 4 3 3 2 2" xfId="24286"/>
    <cellStyle name="Standard 257 3 2 5 2 4 3 3 2 2 2" xfId="50758"/>
    <cellStyle name="Standard 257 3 2 5 2 4 3 3 2 3" xfId="37522"/>
    <cellStyle name="Standard 257 3 2 5 2 4 3 3 3" xfId="17669"/>
    <cellStyle name="Standard 257 3 2 5 2 4 3 3 3 2" xfId="44141"/>
    <cellStyle name="Standard 257 3 2 5 2 4 3 3 4" xfId="33112"/>
    <cellStyle name="Standard 257 3 2 5 2 4 3 4" xfId="8108"/>
    <cellStyle name="Standard 257 3 2 5 2 4 3 4 2" xfId="21344"/>
    <cellStyle name="Standard 257 3 2 5 2 4 3 4 2 2" xfId="47816"/>
    <cellStyle name="Standard 257 3 2 5 2 4 3 4 3" xfId="34580"/>
    <cellStyle name="Standard 257 3 2 5 2 4 3 5" xfId="14727"/>
    <cellStyle name="Standard 257 3 2 5 2 4 3 5 2" xfId="41199"/>
    <cellStyle name="Standard 257 3 2 5 2 4 3 6" xfId="28700"/>
    <cellStyle name="Standard 257 3 2 5 2 4 4" xfId="2964"/>
    <cellStyle name="Standard 257 3 2 5 2 4 4 2" xfId="11786"/>
    <cellStyle name="Standard 257 3 2 5 2 4 4 2 2" xfId="25022"/>
    <cellStyle name="Standard 257 3 2 5 2 4 4 2 2 2" xfId="51494"/>
    <cellStyle name="Standard 257 3 2 5 2 4 4 2 3" xfId="38258"/>
    <cellStyle name="Standard 257 3 2 5 2 4 4 3" xfId="18405"/>
    <cellStyle name="Standard 257 3 2 5 2 4 4 3 2" xfId="44877"/>
    <cellStyle name="Standard 257 3 2 5 2 4 4 4" xfId="29436"/>
    <cellStyle name="Standard 257 3 2 5 2 4 5" xfId="5169"/>
    <cellStyle name="Standard 257 3 2 5 2 4 5 2" xfId="9579"/>
    <cellStyle name="Standard 257 3 2 5 2 4 5 2 2" xfId="22815"/>
    <cellStyle name="Standard 257 3 2 5 2 4 5 2 2 2" xfId="49287"/>
    <cellStyle name="Standard 257 3 2 5 2 4 5 2 3" xfId="36051"/>
    <cellStyle name="Standard 257 3 2 5 2 4 5 3" xfId="16198"/>
    <cellStyle name="Standard 257 3 2 5 2 4 5 3 2" xfId="42670"/>
    <cellStyle name="Standard 257 3 2 5 2 4 5 4" xfId="31641"/>
    <cellStyle name="Standard 257 3 2 5 2 4 6" xfId="7374"/>
    <cellStyle name="Standard 257 3 2 5 2 4 6 2" xfId="20610"/>
    <cellStyle name="Standard 257 3 2 5 2 4 6 2 2" xfId="47082"/>
    <cellStyle name="Standard 257 3 2 5 2 4 6 3" xfId="33846"/>
    <cellStyle name="Standard 257 3 2 5 2 4 7" xfId="13993"/>
    <cellStyle name="Standard 257 3 2 5 2 4 7 2" xfId="40465"/>
    <cellStyle name="Standard 257 3 2 5 2 4 8" xfId="27229"/>
    <cellStyle name="Standard 257 3 2 5 2 5" xfId="1125"/>
    <cellStyle name="Standard 257 3 2 5 2 5 2" xfId="4068"/>
    <cellStyle name="Standard 257 3 2 5 2 5 2 2" xfId="12890"/>
    <cellStyle name="Standard 257 3 2 5 2 5 2 2 2" xfId="26126"/>
    <cellStyle name="Standard 257 3 2 5 2 5 2 2 2 2" xfId="52598"/>
    <cellStyle name="Standard 257 3 2 5 2 5 2 2 3" xfId="39362"/>
    <cellStyle name="Standard 257 3 2 5 2 5 2 3" xfId="19509"/>
    <cellStyle name="Standard 257 3 2 5 2 5 2 3 2" xfId="45981"/>
    <cellStyle name="Standard 257 3 2 5 2 5 2 4" xfId="30540"/>
    <cellStyle name="Standard 257 3 2 5 2 5 3" xfId="5539"/>
    <cellStyle name="Standard 257 3 2 5 2 5 3 2" xfId="9949"/>
    <cellStyle name="Standard 257 3 2 5 2 5 3 2 2" xfId="23185"/>
    <cellStyle name="Standard 257 3 2 5 2 5 3 2 2 2" xfId="49657"/>
    <cellStyle name="Standard 257 3 2 5 2 5 3 2 3" xfId="36421"/>
    <cellStyle name="Standard 257 3 2 5 2 5 3 3" xfId="16568"/>
    <cellStyle name="Standard 257 3 2 5 2 5 3 3 2" xfId="43040"/>
    <cellStyle name="Standard 257 3 2 5 2 5 3 4" xfId="32011"/>
    <cellStyle name="Standard 257 3 2 5 2 5 4" xfId="8478"/>
    <cellStyle name="Standard 257 3 2 5 2 5 4 2" xfId="21714"/>
    <cellStyle name="Standard 257 3 2 5 2 5 4 2 2" xfId="48186"/>
    <cellStyle name="Standard 257 3 2 5 2 5 4 3" xfId="34950"/>
    <cellStyle name="Standard 257 3 2 5 2 5 5" xfId="15097"/>
    <cellStyle name="Standard 257 3 2 5 2 5 5 2" xfId="41569"/>
    <cellStyle name="Standard 257 3 2 5 2 5 6" xfId="27599"/>
    <cellStyle name="Standard 257 3 2 5 2 6" xfId="1861"/>
    <cellStyle name="Standard 257 3 2 5 2 6 2" xfId="3332"/>
    <cellStyle name="Standard 257 3 2 5 2 6 2 2" xfId="12154"/>
    <cellStyle name="Standard 257 3 2 5 2 6 2 2 2" xfId="25390"/>
    <cellStyle name="Standard 257 3 2 5 2 6 2 2 2 2" xfId="51862"/>
    <cellStyle name="Standard 257 3 2 5 2 6 2 2 3" xfId="38626"/>
    <cellStyle name="Standard 257 3 2 5 2 6 2 3" xfId="18773"/>
    <cellStyle name="Standard 257 3 2 5 2 6 2 3 2" xfId="45245"/>
    <cellStyle name="Standard 257 3 2 5 2 6 2 4" xfId="29804"/>
    <cellStyle name="Standard 257 3 2 5 2 6 3" xfId="6274"/>
    <cellStyle name="Standard 257 3 2 5 2 6 3 2" xfId="10684"/>
    <cellStyle name="Standard 257 3 2 5 2 6 3 2 2" xfId="23920"/>
    <cellStyle name="Standard 257 3 2 5 2 6 3 2 2 2" xfId="50392"/>
    <cellStyle name="Standard 257 3 2 5 2 6 3 2 3" xfId="37156"/>
    <cellStyle name="Standard 257 3 2 5 2 6 3 3" xfId="17303"/>
    <cellStyle name="Standard 257 3 2 5 2 6 3 3 2" xfId="43775"/>
    <cellStyle name="Standard 257 3 2 5 2 6 3 4" xfId="32746"/>
    <cellStyle name="Standard 257 3 2 5 2 6 4" xfId="7742"/>
    <cellStyle name="Standard 257 3 2 5 2 6 4 2" xfId="20978"/>
    <cellStyle name="Standard 257 3 2 5 2 6 4 2 2" xfId="47450"/>
    <cellStyle name="Standard 257 3 2 5 2 6 4 3" xfId="34214"/>
    <cellStyle name="Standard 257 3 2 5 2 6 5" xfId="14361"/>
    <cellStyle name="Standard 257 3 2 5 2 6 5 2" xfId="40833"/>
    <cellStyle name="Standard 257 3 2 5 2 6 6" xfId="28334"/>
    <cellStyle name="Standard 257 3 2 5 2 7" xfId="2598"/>
    <cellStyle name="Standard 257 3 2 5 2 7 2" xfId="11420"/>
    <cellStyle name="Standard 257 3 2 5 2 7 2 2" xfId="24656"/>
    <cellStyle name="Standard 257 3 2 5 2 7 2 2 2" xfId="51128"/>
    <cellStyle name="Standard 257 3 2 5 2 7 2 3" xfId="37892"/>
    <cellStyle name="Standard 257 3 2 5 2 7 3" xfId="18039"/>
    <cellStyle name="Standard 257 3 2 5 2 7 3 2" xfId="44511"/>
    <cellStyle name="Standard 257 3 2 5 2 7 4" xfId="29070"/>
    <cellStyle name="Standard 257 3 2 5 2 8" xfId="4803"/>
    <cellStyle name="Standard 257 3 2 5 2 8 2" xfId="9213"/>
    <cellStyle name="Standard 257 3 2 5 2 8 2 2" xfId="22449"/>
    <cellStyle name="Standard 257 3 2 5 2 8 2 2 2" xfId="48921"/>
    <cellStyle name="Standard 257 3 2 5 2 8 2 3" xfId="35685"/>
    <cellStyle name="Standard 257 3 2 5 2 8 3" xfId="15832"/>
    <cellStyle name="Standard 257 3 2 5 2 8 3 2" xfId="42304"/>
    <cellStyle name="Standard 257 3 2 5 2 8 4" xfId="31275"/>
    <cellStyle name="Standard 257 3 2 5 2 9" xfId="7008"/>
    <cellStyle name="Standard 257 3 2 5 2 9 2" xfId="20244"/>
    <cellStyle name="Standard 257 3 2 5 2 9 2 2" xfId="46716"/>
    <cellStyle name="Standard 257 3 2 5 2 9 3" xfId="33480"/>
    <cellStyle name="Standard 257 3 2 5 3" xfId="389"/>
    <cellStyle name="Standard 257 3 2 5 3 10" xfId="26904"/>
    <cellStyle name="Standard 257 3 2 5 3 2" xfId="565"/>
    <cellStyle name="Standard 257 3 2 5 3 2 2" xfId="954"/>
    <cellStyle name="Standard 257 3 2 5 3 2 2 2" xfId="1703"/>
    <cellStyle name="Standard 257 3 2 5 3 2 2 2 2" xfId="4646"/>
    <cellStyle name="Standard 257 3 2 5 3 2 2 2 2 2" xfId="13468"/>
    <cellStyle name="Standard 257 3 2 5 3 2 2 2 2 2 2" xfId="26704"/>
    <cellStyle name="Standard 257 3 2 5 3 2 2 2 2 2 2 2" xfId="53176"/>
    <cellStyle name="Standard 257 3 2 5 3 2 2 2 2 2 3" xfId="39940"/>
    <cellStyle name="Standard 257 3 2 5 3 2 2 2 2 3" xfId="20087"/>
    <cellStyle name="Standard 257 3 2 5 3 2 2 2 2 3 2" xfId="46559"/>
    <cellStyle name="Standard 257 3 2 5 3 2 2 2 2 4" xfId="31118"/>
    <cellStyle name="Standard 257 3 2 5 3 2 2 2 3" xfId="6117"/>
    <cellStyle name="Standard 257 3 2 5 3 2 2 2 3 2" xfId="10527"/>
    <cellStyle name="Standard 257 3 2 5 3 2 2 2 3 2 2" xfId="23763"/>
    <cellStyle name="Standard 257 3 2 5 3 2 2 2 3 2 2 2" xfId="50235"/>
    <cellStyle name="Standard 257 3 2 5 3 2 2 2 3 2 3" xfId="36999"/>
    <cellStyle name="Standard 257 3 2 5 3 2 2 2 3 3" xfId="17146"/>
    <cellStyle name="Standard 257 3 2 5 3 2 2 2 3 3 2" xfId="43618"/>
    <cellStyle name="Standard 257 3 2 5 3 2 2 2 3 4" xfId="32589"/>
    <cellStyle name="Standard 257 3 2 5 3 2 2 2 4" xfId="9056"/>
    <cellStyle name="Standard 257 3 2 5 3 2 2 2 4 2" xfId="22292"/>
    <cellStyle name="Standard 257 3 2 5 3 2 2 2 4 2 2" xfId="48764"/>
    <cellStyle name="Standard 257 3 2 5 3 2 2 2 4 3" xfId="35528"/>
    <cellStyle name="Standard 257 3 2 5 3 2 2 2 5" xfId="15675"/>
    <cellStyle name="Standard 257 3 2 5 3 2 2 2 5 2" xfId="42147"/>
    <cellStyle name="Standard 257 3 2 5 3 2 2 2 6" xfId="28177"/>
    <cellStyle name="Standard 257 3 2 5 3 2 2 3" xfId="2439"/>
    <cellStyle name="Standard 257 3 2 5 3 2 2 3 2" xfId="3910"/>
    <cellStyle name="Standard 257 3 2 5 3 2 2 3 2 2" xfId="12732"/>
    <cellStyle name="Standard 257 3 2 5 3 2 2 3 2 2 2" xfId="25968"/>
    <cellStyle name="Standard 257 3 2 5 3 2 2 3 2 2 2 2" xfId="52440"/>
    <cellStyle name="Standard 257 3 2 5 3 2 2 3 2 2 3" xfId="39204"/>
    <cellStyle name="Standard 257 3 2 5 3 2 2 3 2 3" xfId="19351"/>
    <cellStyle name="Standard 257 3 2 5 3 2 2 3 2 3 2" xfId="45823"/>
    <cellStyle name="Standard 257 3 2 5 3 2 2 3 2 4" xfId="30382"/>
    <cellStyle name="Standard 257 3 2 5 3 2 2 3 3" xfId="6852"/>
    <cellStyle name="Standard 257 3 2 5 3 2 2 3 3 2" xfId="11262"/>
    <cellStyle name="Standard 257 3 2 5 3 2 2 3 3 2 2" xfId="24498"/>
    <cellStyle name="Standard 257 3 2 5 3 2 2 3 3 2 2 2" xfId="50970"/>
    <cellStyle name="Standard 257 3 2 5 3 2 2 3 3 2 3" xfId="37734"/>
    <cellStyle name="Standard 257 3 2 5 3 2 2 3 3 3" xfId="17881"/>
    <cellStyle name="Standard 257 3 2 5 3 2 2 3 3 3 2" xfId="44353"/>
    <cellStyle name="Standard 257 3 2 5 3 2 2 3 3 4" xfId="33324"/>
    <cellStyle name="Standard 257 3 2 5 3 2 2 3 4" xfId="8320"/>
    <cellStyle name="Standard 257 3 2 5 3 2 2 3 4 2" xfId="21556"/>
    <cellStyle name="Standard 257 3 2 5 3 2 2 3 4 2 2" xfId="48028"/>
    <cellStyle name="Standard 257 3 2 5 3 2 2 3 4 3" xfId="34792"/>
    <cellStyle name="Standard 257 3 2 5 3 2 2 3 5" xfId="14939"/>
    <cellStyle name="Standard 257 3 2 5 3 2 2 3 5 2" xfId="41411"/>
    <cellStyle name="Standard 257 3 2 5 3 2 2 3 6" xfId="28912"/>
    <cellStyle name="Standard 257 3 2 5 3 2 2 4" xfId="3176"/>
    <cellStyle name="Standard 257 3 2 5 3 2 2 4 2" xfId="11998"/>
    <cellStyle name="Standard 257 3 2 5 3 2 2 4 2 2" xfId="25234"/>
    <cellStyle name="Standard 257 3 2 5 3 2 2 4 2 2 2" xfId="51706"/>
    <cellStyle name="Standard 257 3 2 5 3 2 2 4 2 3" xfId="38470"/>
    <cellStyle name="Standard 257 3 2 5 3 2 2 4 3" xfId="18617"/>
    <cellStyle name="Standard 257 3 2 5 3 2 2 4 3 2" xfId="45089"/>
    <cellStyle name="Standard 257 3 2 5 3 2 2 4 4" xfId="29648"/>
    <cellStyle name="Standard 257 3 2 5 3 2 2 5" xfId="5381"/>
    <cellStyle name="Standard 257 3 2 5 3 2 2 5 2" xfId="9791"/>
    <cellStyle name="Standard 257 3 2 5 3 2 2 5 2 2" xfId="23027"/>
    <cellStyle name="Standard 257 3 2 5 3 2 2 5 2 2 2" xfId="49499"/>
    <cellStyle name="Standard 257 3 2 5 3 2 2 5 2 3" xfId="36263"/>
    <cellStyle name="Standard 257 3 2 5 3 2 2 5 3" xfId="16410"/>
    <cellStyle name="Standard 257 3 2 5 3 2 2 5 3 2" xfId="42882"/>
    <cellStyle name="Standard 257 3 2 5 3 2 2 5 4" xfId="31853"/>
    <cellStyle name="Standard 257 3 2 5 3 2 2 6" xfId="7586"/>
    <cellStyle name="Standard 257 3 2 5 3 2 2 6 2" xfId="20822"/>
    <cellStyle name="Standard 257 3 2 5 3 2 2 6 2 2" xfId="47294"/>
    <cellStyle name="Standard 257 3 2 5 3 2 2 6 3" xfId="34058"/>
    <cellStyle name="Standard 257 3 2 5 3 2 2 7" xfId="14205"/>
    <cellStyle name="Standard 257 3 2 5 3 2 2 7 2" xfId="40677"/>
    <cellStyle name="Standard 257 3 2 5 3 2 2 8" xfId="27441"/>
    <cellStyle name="Standard 257 3 2 5 3 2 3" xfId="1337"/>
    <cellStyle name="Standard 257 3 2 5 3 2 3 2" xfId="4280"/>
    <cellStyle name="Standard 257 3 2 5 3 2 3 2 2" xfId="13102"/>
    <cellStyle name="Standard 257 3 2 5 3 2 3 2 2 2" xfId="26338"/>
    <cellStyle name="Standard 257 3 2 5 3 2 3 2 2 2 2" xfId="52810"/>
    <cellStyle name="Standard 257 3 2 5 3 2 3 2 2 3" xfId="39574"/>
    <cellStyle name="Standard 257 3 2 5 3 2 3 2 3" xfId="19721"/>
    <cellStyle name="Standard 257 3 2 5 3 2 3 2 3 2" xfId="46193"/>
    <cellStyle name="Standard 257 3 2 5 3 2 3 2 4" xfId="30752"/>
    <cellStyle name="Standard 257 3 2 5 3 2 3 3" xfId="5751"/>
    <cellStyle name="Standard 257 3 2 5 3 2 3 3 2" xfId="10161"/>
    <cellStyle name="Standard 257 3 2 5 3 2 3 3 2 2" xfId="23397"/>
    <cellStyle name="Standard 257 3 2 5 3 2 3 3 2 2 2" xfId="49869"/>
    <cellStyle name="Standard 257 3 2 5 3 2 3 3 2 3" xfId="36633"/>
    <cellStyle name="Standard 257 3 2 5 3 2 3 3 3" xfId="16780"/>
    <cellStyle name="Standard 257 3 2 5 3 2 3 3 3 2" xfId="43252"/>
    <cellStyle name="Standard 257 3 2 5 3 2 3 3 4" xfId="32223"/>
    <cellStyle name="Standard 257 3 2 5 3 2 3 4" xfId="8690"/>
    <cellStyle name="Standard 257 3 2 5 3 2 3 4 2" xfId="21926"/>
    <cellStyle name="Standard 257 3 2 5 3 2 3 4 2 2" xfId="48398"/>
    <cellStyle name="Standard 257 3 2 5 3 2 3 4 3" xfId="35162"/>
    <cellStyle name="Standard 257 3 2 5 3 2 3 5" xfId="15309"/>
    <cellStyle name="Standard 257 3 2 5 3 2 3 5 2" xfId="41781"/>
    <cellStyle name="Standard 257 3 2 5 3 2 3 6" xfId="27811"/>
    <cellStyle name="Standard 257 3 2 5 3 2 4" xfId="2073"/>
    <cellStyle name="Standard 257 3 2 5 3 2 4 2" xfId="3544"/>
    <cellStyle name="Standard 257 3 2 5 3 2 4 2 2" xfId="12366"/>
    <cellStyle name="Standard 257 3 2 5 3 2 4 2 2 2" xfId="25602"/>
    <cellStyle name="Standard 257 3 2 5 3 2 4 2 2 2 2" xfId="52074"/>
    <cellStyle name="Standard 257 3 2 5 3 2 4 2 2 3" xfId="38838"/>
    <cellStyle name="Standard 257 3 2 5 3 2 4 2 3" xfId="18985"/>
    <cellStyle name="Standard 257 3 2 5 3 2 4 2 3 2" xfId="45457"/>
    <cellStyle name="Standard 257 3 2 5 3 2 4 2 4" xfId="30016"/>
    <cellStyle name="Standard 257 3 2 5 3 2 4 3" xfId="6486"/>
    <cellStyle name="Standard 257 3 2 5 3 2 4 3 2" xfId="10896"/>
    <cellStyle name="Standard 257 3 2 5 3 2 4 3 2 2" xfId="24132"/>
    <cellStyle name="Standard 257 3 2 5 3 2 4 3 2 2 2" xfId="50604"/>
    <cellStyle name="Standard 257 3 2 5 3 2 4 3 2 3" xfId="37368"/>
    <cellStyle name="Standard 257 3 2 5 3 2 4 3 3" xfId="17515"/>
    <cellStyle name="Standard 257 3 2 5 3 2 4 3 3 2" xfId="43987"/>
    <cellStyle name="Standard 257 3 2 5 3 2 4 3 4" xfId="32958"/>
    <cellStyle name="Standard 257 3 2 5 3 2 4 4" xfId="7954"/>
    <cellStyle name="Standard 257 3 2 5 3 2 4 4 2" xfId="21190"/>
    <cellStyle name="Standard 257 3 2 5 3 2 4 4 2 2" xfId="47662"/>
    <cellStyle name="Standard 257 3 2 5 3 2 4 4 3" xfId="34426"/>
    <cellStyle name="Standard 257 3 2 5 3 2 4 5" xfId="14573"/>
    <cellStyle name="Standard 257 3 2 5 3 2 4 5 2" xfId="41045"/>
    <cellStyle name="Standard 257 3 2 5 3 2 4 6" xfId="28546"/>
    <cellStyle name="Standard 257 3 2 5 3 2 5" xfId="2810"/>
    <cellStyle name="Standard 257 3 2 5 3 2 5 2" xfId="11632"/>
    <cellStyle name="Standard 257 3 2 5 3 2 5 2 2" xfId="24868"/>
    <cellStyle name="Standard 257 3 2 5 3 2 5 2 2 2" xfId="51340"/>
    <cellStyle name="Standard 257 3 2 5 3 2 5 2 3" xfId="38104"/>
    <cellStyle name="Standard 257 3 2 5 3 2 5 3" xfId="18251"/>
    <cellStyle name="Standard 257 3 2 5 3 2 5 3 2" xfId="44723"/>
    <cellStyle name="Standard 257 3 2 5 3 2 5 4" xfId="29282"/>
    <cellStyle name="Standard 257 3 2 5 3 2 6" xfId="5015"/>
    <cellStyle name="Standard 257 3 2 5 3 2 6 2" xfId="9425"/>
    <cellStyle name="Standard 257 3 2 5 3 2 6 2 2" xfId="22661"/>
    <cellStyle name="Standard 257 3 2 5 3 2 6 2 2 2" xfId="49133"/>
    <cellStyle name="Standard 257 3 2 5 3 2 6 2 3" xfId="35897"/>
    <cellStyle name="Standard 257 3 2 5 3 2 6 3" xfId="16044"/>
    <cellStyle name="Standard 257 3 2 5 3 2 6 3 2" xfId="42516"/>
    <cellStyle name="Standard 257 3 2 5 3 2 6 4" xfId="31487"/>
    <cellStyle name="Standard 257 3 2 5 3 2 7" xfId="7220"/>
    <cellStyle name="Standard 257 3 2 5 3 2 7 2" xfId="20456"/>
    <cellStyle name="Standard 257 3 2 5 3 2 7 2 2" xfId="46928"/>
    <cellStyle name="Standard 257 3 2 5 3 2 7 3" xfId="33692"/>
    <cellStyle name="Standard 257 3 2 5 3 2 8" xfId="13839"/>
    <cellStyle name="Standard 257 3 2 5 3 2 8 2" xfId="40311"/>
    <cellStyle name="Standard 257 3 2 5 3 2 9" xfId="27075"/>
    <cellStyle name="Standard 257 3 2 5 3 3" xfId="782"/>
    <cellStyle name="Standard 257 3 2 5 3 3 2" xfId="1532"/>
    <cellStyle name="Standard 257 3 2 5 3 3 2 2" xfId="4475"/>
    <cellStyle name="Standard 257 3 2 5 3 3 2 2 2" xfId="13297"/>
    <cellStyle name="Standard 257 3 2 5 3 3 2 2 2 2" xfId="26533"/>
    <cellStyle name="Standard 257 3 2 5 3 3 2 2 2 2 2" xfId="53005"/>
    <cellStyle name="Standard 257 3 2 5 3 3 2 2 2 3" xfId="39769"/>
    <cellStyle name="Standard 257 3 2 5 3 3 2 2 3" xfId="19916"/>
    <cellStyle name="Standard 257 3 2 5 3 3 2 2 3 2" xfId="46388"/>
    <cellStyle name="Standard 257 3 2 5 3 3 2 2 4" xfId="30947"/>
    <cellStyle name="Standard 257 3 2 5 3 3 2 3" xfId="5946"/>
    <cellStyle name="Standard 257 3 2 5 3 3 2 3 2" xfId="10356"/>
    <cellStyle name="Standard 257 3 2 5 3 3 2 3 2 2" xfId="23592"/>
    <cellStyle name="Standard 257 3 2 5 3 3 2 3 2 2 2" xfId="50064"/>
    <cellStyle name="Standard 257 3 2 5 3 3 2 3 2 3" xfId="36828"/>
    <cellStyle name="Standard 257 3 2 5 3 3 2 3 3" xfId="16975"/>
    <cellStyle name="Standard 257 3 2 5 3 3 2 3 3 2" xfId="43447"/>
    <cellStyle name="Standard 257 3 2 5 3 3 2 3 4" xfId="32418"/>
    <cellStyle name="Standard 257 3 2 5 3 3 2 4" xfId="8885"/>
    <cellStyle name="Standard 257 3 2 5 3 3 2 4 2" xfId="22121"/>
    <cellStyle name="Standard 257 3 2 5 3 3 2 4 2 2" xfId="48593"/>
    <cellStyle name="Standard 257 3 2 5 3 3 2 4 3" xfId="35357"/>
    <cellStyle name="Standard 257 3 2 5 3 3 2 5" xfId="15504"/>
    <cellStyle name="Standard 257 3 2 5 3 3 2 5 2" xfId="41976"/>
    <cellStyle name="Standard 257 3 2 5 3 3 2 6" xfId="28006"/>
    <cellStyle name="Standard 257 3 2 5 3 3 3" xfId="2268"/>
    <cellStyle name="Standard 257 3 2 5 3 3 3 2" xfId="3739"/>
    <cellStyle name="Standard 257 3 2 5 3 3 3 2 2" xfId="12561"/>
    <cellStyle name="Standard 257 3 2 5 3 3 3 2 2 2" xfId="25797"/>
    <cellStyle name="Standard 257 3 2 5 3 3 3 2 2 2 2" xfId="52269"/>
    <cellStyle name="Standard 257 3 2 5 3 3 3 2 2 3" xfId="39033"/>
    <cellStyle name="Standard 257 3 2 5 3 3 3 2 3" xfId="19180"/>
    <cellStyle name="Standard 257 3 2 5 3 3 3 2 3 2" xfId="45652"/>
    <cellStyle name="Standard 257 3 2 5 3 3 3 2 4" xfId="30211"/>
    <cellStyle name="Standard 257 3 2 5 3 3 3 3" xfId="6681"/>
    <cellStyle name="Standard 257 3 2 5 3 3 3 3 2" xfId="11091"/>
    <cellStyle name="Standard 257 3 2 5 3 3 3 3 2 2" xfId="24327"/>
    <cellStyle name="Standard 257 3 2 5 3 3 3 3 2 2 2" xfId="50799"/>
    <cellStyle name="Standard 257 3 2 5 3 3 3 3 2 3" xfId="37563"/>
    <cellStyle name="Standard 257 3 2 5 3 3 3 3 3" xfId="17710"/>
    <cellStyle name="Standard 257 3 2 5 3 3 3 3 3 2" xfId="44182"/>
    <cellStyle name="Standard 257 3 2 5 3 3 3 3 4" xfId="33153"/>
    <cellStyle name="Standard 257 3 2 5 3 3 3 4" xfId="8149"/>
    <cellStyle name="Standard 257 3 2 5 3 3 3 4 2" xfId="21385"/>
    <cellStyle name="Standard 257 3 2 5 3 3 3 4 2 2" xfId="47857"/>
    <cellStyle name="Standard 257 3 2 5 3 3 3 4 3" xfId="34621"/>
    <cellStyle name="Standard 257 3 2 5 3 3 3 5" xfId="14768"/>
    <cellStyle name="Standard 257 3 2 5 3 3 3 5 2" xfId="41240"/>
    <cellStyle name="Standard 257 3 2 5 3 3 3 6" xfId="28741"/>
    <cellStyle name="Standard 257 3 2 5 3 3 4" xfId="3005"/>
    <cellStyle name="Standard 257 3 2 5 3 3 4 2" xfId="11827"/>
    <cellStyle name="Standard 257 3 2 5 3 3 4 2 2" xfId="25063"/>
    <cellStyle name="Standard 257 3 2 5 3 3 4 2 2 2" xfId="51535"/>
    <cellStyle name="Standard 257 3 2 5 3 3 4 2 3" xfId="38299"/>
    <cellStyle name="Standard 257 3 2 5 3 3 4 3" xfId="18446"/>
    <cellStyle name="Standard 257 3 2 5 3 3 4 3 2" xfId="44918"/>
    <cellStyle name="Standard 257 3 2 5 3 3 4 4" xfId="29477"/>
    <cellStyle name="Standard 257 3 2 5 3 3 5" xfId="5210"/>
    <cellStyle name="Standard 257 3 2 5 3 3 5 2" xfId="9620"/>
    <cellStyle name="Standard 257 3 2 5 3 3 5 2 2" xfId="22856"/>
    <cellStyle name="Standard 257 3 2 5 3 3 5 2 2 2" xfId="49328"/>
    <cellStyle name="Standard 257 3 2 5 3 3 5 2 3" xfId="36092"/>
    <cellStyle name="Standard 257 3 2 5 3 3 5 3" xfId="16239"/>
    <cellStyle name="Standard 257 3 2 5 3 3 5 3 2" xfId="42711"/>
    <cellStyle name="Standard 257 3 2 5 3 3 5 4" xfId="31682"/>
    <cellStyle name="Standard 257 3 2 5 3 3 6" xfId="7415"/>
    <cellStyle name="Standard 257 3 2 5 3 3 6 2" xfId="20651"/>
    <cellStyle name="Standard 257 3 2 5 3 3 6 2 2" xfId="47123"/>
    <cellStyle name="Standard 257 3 2 5 3 3 6 3" xfId="33887"/>
    <cellStyle name="Standard 257 3 2 5 3 3 7" xfId="14034"/>
    <cellStyle name="Standard 257 3 2 5 3 3 7 2" xfId="40506"/>
    <cellStyle name="Standard 257 3 2 5 3 3 8" xfId="27270"/>
    <cellStyle name="Standard 257 3 2 5 3 4" xfId="1166"/>
    <cellStyle name="Standard 257 3 2 5 3 4 2" xfId="4109"/>
    <cellStyle name="Standard 257 3 2 5 3 4 2 2" xfId="12931"/>
    <cellStyle name="Standard 257 3 2 5 3 4 2 2 2" xfId="26167"/>
    <cellStyle name="Standard 257 3 2 5 3 4 2 2 2 2" xfId="52639"/>
    <cellStyle name="Standard 257 3 2 5 3 4 2 2 3" xfId="39403"/>
    <cellStyle name="Standard 257 3 2 5 3 4 2 3" xfId="19550"/>
    <cellStyle name="Standard 257 3 2 5 3 4 2 3 2" xfId="46022"/>
    <cellStyle name="Standard 257 3 2 5 3 4 2 4" xfId="30581"/>
    <cellStyle name="Standard 257 3 2 5 3 4 3" xfId="5580"/>
    <cellStyle name="Standard 257 3 2 5 3 4 3 2" xfId="9990"/>
    <cellStyle name="Standard 257 3 2 5 3 4 3 2 2" xfId="23226"/>
    <cellStyle name="Standard 257 3 2 5 3 4 3 2 2 2" xfId="49698"/>
    <cellStyle name="Standard 257 3 2 5 3 4 3 2 3" xfId="36462"/>
    <cellStyle name="Standard 257 3 2 5 3 4 3 3" xfId="16609"/>
    <cellStyle name="Standard 257 3 2 5 3 4 3 3 2" xfId="43081"/>
    <cellStyle name="Standard 257 3 2 5 3 4 3 4" xfId="32052"/>
    <cellStyle name="Standard 257 3 2 5 3 4 4" xfId="8519"/>
    <cellStyle name="Standard 257 3 2 5 3 4 4 2" xfId="21755"/>
    <cellStyle name="Standard 257 3 2 5 3 4 4 2 2" xfId="48227"/>
    <cellStyle name="Standard 257 3 2 5 3 4 4 3" xfId="34991"/>
    <cellStyle name="Standard 257 3 2 5 3 4 5" xfId="15138"/>
    <cellStyle name="Standard 257 3 2 5 3 4 5 2" xfId="41610"/>
    <cellStyle name="Standard 257 3 2 5 3 4 6" xfId="27640"/>
    <cellStyle name="Standard 257 3 2 5 3 5" xfId="1902"/>
    <cellStyle name="Standard 257 3 2 5 3 5 2" xfId="3373"/>
    <cellStyle name="Standard 257 3 2 5 3 5 2 2" xfId="12195"/>
    <cellStyle name="Standard 257 3 2 5 3 5 2 2 2" xfId="25431"/>
    <cellStyle name="Standard 257 3 2 5 3 5 2 2 2 2" xfId="51903"/>
    <cellStyle name="Standard 257 3 2 5 3 5 2 2 3" xfId="38667"/>
    <cellStyle name="Standard 257 3 2 5 3 5 2 3" xfId="18814"/>
    <cellStyle name="Standard 257 3 2 5 3 5 2 3 2" xfId="45286"/>
    <cellStyle name="Standard 257 3 2 5 3 5 2 4" xfId="29845"/>
    <cellStyle name="Standard 257 3 2 5 3 5 3" xfId="6315"/>
    <cellStyle name="Standard 257 3 2 5 3 5 3 2" xfId="10725"/>
    <cellStyle name="Standard 257 3 2 5 3 5 3 2 2" xfId="23961"/>
    <cellStyle name="Standard 257 3 2 5 3 5 3 2 2 2" xfId="50433"/>
    <cellStyle name="Standard 257 3 2 5 3 5 3 2 3" xfId="37197"/>
    <cellStyle name="Standard 257 3 2 5 3 5 3 3" xfId="17344"/>
    <cellStyle name="Standard 257 3 2 5 3 5 3 3 2" xfId="43816"/>
    <cellStyle name="Standard 257 3 2 5 3 5 3 4" xfId="32787"/>
    <cellStyle name="Standard 257 3 2 5 3 5 4" xfId="7783"/>
    <cellStyle name="Standard 257 3 2 5 3 5 4 2" xfId="21019"/>
    <cellStyle name="Standard 257 3 2 5 3 5 4 2 2" xfId="47491"/>
    <cellStyle name="Standard 257 3 2 5 3 5 4 3" xfId="34255"/>
    <cellStyle name="Standard 257 3 2 5 3 5 5" xfId="14402"/>
    <cellStyle name="Standard 257 3 2 5 3 5 5 2" xfId="40874"/>
    <cellStyle name="Standard 257 3 2 5 3 5 6" xfId="28375"/>
    <cellStyle name="Standard 257 3 2 5 3 6" xfId="2639"/>
    <cellStyle name="Standard 257 3 2 5 3 6 2" xfId="11461"/>
    <cellStyle name="Standard 257 3 2 5 3 6 2 2" xfId="24697"/>
    <cellStyle name="Standard 257 3 2 5 3 6 2 2 2" xfId="51169"/>
    <cellStyle name="Standard 257 3 2 5 3 6 2 3" xfId="37933"/>
    <cellStyle name="Standard 257 3 2 5 3 6 3" xfId="18080"/>
    <cellStyle name="Standard 257 3 2 5 3 6 3 2" xfId="44552"/>
    <cellStyle name="Standard 257 3 2 5 3 6 4" xfId="29111"/>
    <cellStyle name="Standard 257 3 2 5 3 7" xfId="4844"/>
    <cellStyle name="Standard 257 3 2 5 3 7 2" xfId="9254"/>
    <cellStyle name="Standard 257 3 2 5 3 7 2 2" xfId="22490"/>
    <cellStyle name="Standard 257 3 2 5 3 7 2 2 2" xfId="48962"/>
    <cellStyle name="Standard 257 3 2 5 3 7 2 3" xfId="35726"/>
    <cellStyle name="Standard 257 3 2 5 3 7 3" xfId="15873"/>
    <cellStyle name="Standard 257 3 2 5 3 7 3 2" xfId="42345"/>
    <cellStyle name="Standard 257 3 2 5 3 7 4" xfId="31316"/>
    <cellStyle name="Standard 257 3 2 5 3 8" xfId="7049"/>
    <cellStyle name="Standard 257 3 2 5 3 8 2" xfId="20285"/>
    <cellStyle name="Standard 257 3 2 5 3 8 2 2" xfId="46757"/>
    <cellStyle name="Standard 257 3 2 5 3 8 3" xfId="33521"/>
    <cellStyle name="Standard 257 3 2 5 3 9" xfId="13668"/>
    <cellStyle name="Standard 257 3 2 5 3 9 2" xfId="40140"/>
    <cellStyle name="Standard 257 3 2 5 4" xfId="482"/>
    <cellStyle name="Standard 257 3 2 5 4 2" xfId="872"/>
    <cellStyle name="Standard 257 3 2 5 4 2 2" xfId="1621"/>
    <cellStyle name="Standard 257 3 2 5 4 2 2 2" xfId="4564"/>
    <cellStyle name="Standard 257 3 2 5 4 2 2 2 2" xfId="13386"/>
    <cellStyle name="Standard 257 3 2 5 4 2 2 2 2 2" xfId="26622"/>
    <cellStyle name="Standard 257 3 2 5 4 2 2 2 2 2 2" xfId="53094"/>
    <cellStyle name="Standard 257 3 2 5 4 2 2 2 2 3" xfId="39858"/>
    <cellStyle name="Standard 257 3 2 5 4 2 2 2 3" xfId="20005"/>
    <cellStyle name="Standard 257 3 2 5 4 2 2 2 3 2" xfId="46477"/>
    <cellStyle name="Standard 257 3 2 5 4 2 2 2 4" xfId="31036"/>
    <cellStyle name="Standard 257 3 2 5 4 2 2 3" xfId="6035"/>
    <cellStyle name="Standard 257 3 2 5 4 2 2 3 2" xfId="10445"/>
    <cellStyle name="Standard 257 3 2 5 4 2 2 3 2 2" xfId="23681"/>
    <cellStyle name="Standard 257 3 2 5 4 2 2 3 2 2 2" xfId="50153"/>
    <cellStyle name="Standard 257 3 2 5 4 2 2 3 2 3" xfId="36917"/>
    <cellStyle name="Standard 257 3 2 5 4 2 2 3 3" xfId="17064"/>
    <cellStyle name="Standard 257 3 2 5 4 2 2 3 3 2" xfId="43536"/>
    <cellStyle name="Standard 257 3 2 5 4 2 2 3 4" xfId="32507"/>
    <cellStyle name="Standard 257 3 2 5 4 2 2 4" xfId="8974"/>
    <cellStyle name="Standard 257 3 2 5 4 2 2 4 2" xfId="22210"/>
    <cellStyle name="Standard 257 3 2 5 4 2 2 4 2 2" xfId="48682"/>
    <cellStyle name="Standard 257 3 2 5 4 2 2 4 3" xfId="35446"/>
    <cellStyle name="Standard 257 3 2 5 4 2 2 5" xfId="15593"/>
    <cellStyle name="Standard 257 3 2 5 4 2 2 5 2" xfId="42065"/>
    <cellStyle name="Standard 257 3 2 5 4 2 2 6" xfId="28095"/>
    <cellStyle name="Standard 257 3 2 5 4 2 3" xfId="2357"/>
    <cellStyle name="Standard 257 3 2 5 4 2 3 2" xfId="3828"/>
    <cellStyle name="Standard 257 3 2 5 4 2 3 2 2" xfId="12650"/>
    <cellStyle name="Standard 257 3 2 5 4 2 3 2 2 2" xfId="25886"/>
    <cellStyle name="Standard 257 3 2 5 4 2 3 2 2 2 2" xfId="52358"/>
    <cellStyle name="Standard 257 3 2 5 4 2 3 2 2 3" xfId="39122"/>
    <cellStyle name="Standard 257 3 2 5 4 2 3 2 3" xfId="19269"/>
    <cellStyle name="Standard 257 3 2 5 4 2 3 2 3 2" xfId="45741"/>
    <cellStyle name="Standard 257 3 2 5 4 2 3 2 4" xfId="30300"/>
    <cellStyle name="Standard 257 3 2 5 4 2 3 3" xfId="6770"/>
    <cellStyle name="Standard 257 3 2 5 4 2 3 3 2" xfId="11180"/>
    <cellStyle name="Standard 257 3 2 5 4 2 3 3 2 2" xfId="24416"/>
    <cellStyle name="Standard 257 3 2 5 4 2 3 3 2 2 2" xfId="50888"/>
    <cellStyle name="Standard 257 3 2 5 4 2 3 3 2 3" xfId="37652"/>
    <cellStyle name="Standard 257 3 2 5 4 2 3 3 3" xfId="17799"/>
    <cellStyle name="Standard 257 3 2 5 4 2 3 3 3 2" xfId="44271"/>
    <cellStyle name="Standard 257 3 2 5 4 2 3 3 4" xfId="33242"/>
    <cellStyle name="Standard 257 3 2 5 4 2 3 4" xfId="8238"/>
    <cellStyle name="Standard 257 3 2 5 4 2 3 4 2" xfId="21474"/>
    <cellStyle name="Standard 257 3 2 5 4 2 3 4 2 2" xfId="47946"/>
    <cellStyle name="Standard 257 3 2 5 4 2 3 4 3" xfId="34710"/>
    <cellStyle name="Standard 257 3 2 5 4 2 3 5" xfId="14857"/>
    <cellStyle name="Standard 257 3 2 5 4 2 3 5 2" xfId="41329"/>
    <cellStyle name="Standard 257 3 2 5 4 2 3 6" xfId="28830"/>
    <cellStyle name="Standard 257 3 2 5 4 2 4" xfId="3094"/>
    <cellStyle name="Standard 257 3 2 5 4 2 4 2" xfId="11916"/>
    <cellStyle name="Standard 257 3 2 5 4 2 4 2 2" xfId="25152"/>
    <cellStyle name="Standard 257 3 2 5 4 2 4 2 2 2" xfId="51624"/>
    <cellStyle name="Standard 257 3 2 5 4 2 4 2 3" xfId="38388"/>
    <cellStyle name="Standard 257 3 2 5 4 2 4 3" xfId="18535"/>
    <cellStyle name="Standard 257 3 2 5 4 2 4 3 2" xfId="45007"/>
    <cellStyle name="Standard 257 3 2 5 4 2 4 4" xfId="29566"/>
    <cellStyle name="Standard 257 3 2 5 4 2 5" xfId="5299"/>
    <cellStyle name="Standard 257 3 2 5 4 2 5 2" xfId="9709"/>
    <cellStyle name="Standard 257 3 2 5 4 2 5 2 2" xfId="22945"/>
    <cellStyle name="Standard 257 3 2 5 4 2 5 2 2 2" xfId="49417"/>
    <cellStyle name="Standard 257 3 2 5 4 2 5 2 3" xfId="36181"/>
    <cellStyle name="Standard 257 3 2 5 4 2 5 3" xfId="16328"/>
    <cellStyle name="Standard 257 3 2 5 4 2 5 3 2" xfId="42800"/>
    <cellStyle name="Standard 257 3 2 5 4 2 5 4" xfId="31771"/>
    <cellStyle name="Standard 257 3 2 5 4 2 6" xfId="7504"/>
    <cellStyle name="Standard 257 3 2 5 4 2 6 2" xfId="20740"/>
    <cellStyle name="Standard 257 3 2 5 4 2 6 2 2" xfId="47212"/>
    <cellStyle name="Standard 257 3 2 5 4 2 6 3" xfId="33976"/>
    <cellStyle name="Standard 257 3 2 5 4 2 7" xfId="14123"/>
    <cellStyle name="Standard 257 3 2 5 4 2 7 2" xfId="40595"/>
    <cellStyle name="Standard 257 3 2 5 4 2 8" xfId="27359"/>
    <cellStyle name="Standard 257 3 2 5 4 3" xfId="1255"/>
    <cellStyle name="Standard 257 3 2 5 4 3 2" xfId="4198"/>
    <cellStyle name="Standard 257 3 2 5 4 3 2 2" xfId="13020"/>
    <cellStyle name="Standard 257 3 2 5 4 3 2 2 2" xfId="26256"/>
    <cellStyle name="Standard 257 3 2 5 4 3 2 2 2 2" xfId="52728"/>
    <cellStyle name="Standard 257 3 2 5 4 3 2 2 3" xfId="39492"/>
    <cellStyle name="Standard 257 3 2 5 4 3 2 3" xfId="19639"/>
    <cellStyle name="Standard 257 3 2 5 4 3 2 3 2" xfId="46111"/>
    <cellStyle name="Standard 257 3 2 5 4 3 2 4" xfId="30670"/>
    <cellStyle name="Standard 257 3 2 5 4 3 3" xfId="5669"/>
    <cellStyle name="Standard 257 3 2 5 4 3 3 2" xfId="10079"/>
    <cellStyle name="Standard 257 3 2 5 4 3 3 2 2" xfId="23315"/>
    <cellStyle name="Standard 257 3 2 5 4 3 3 2 2 2" xfId="49787"/>
    <cellStyle name="Standard 257 3 2 5 4 3 3 2 3" xfId="36551"/>
    <cellStyle name="Standard 257 3 2 5 4 3 3 3" xfId="16698"/>
    <cellStyle name="Standard 257 3 2 5 4 3 3 3 2" xfId="43170"/>
    <cellStyle name="Standard 257 3 2 5 4 3 3 4" xfId="32141"/>
    <cellStyle name="Standard 257 3 2 5 4 3 4" xfId="8608"/>
    <cellStyle name="Standard 257 3 2 5 4 3 4 2" xfId="21844"/>
    <cellStyle name="Standard 257 3 2 5 4 3 4 2 2" xfId="48316"/>
    <cellStyle name="Standard 257 3 2 5 4 3 4 3" xfId="35080"/>
    <cellStyle name="Standard 257 3 2 5 4 3 5" xfId="15227"/>
    <cellStyle name="Standard 257 3 2 5 4 3 5 2" xfId="41699"/>
    <cellStyle name="Standard 257 3 2 5 4 3 6" xfId="27729"/>
    <cellStyle name="Standard 257 3 2 5 4 4" xfId="1991"/>
    <cellStyle name="Standard 257 3 2 5 4 4 2" xfId="3462"/>
    <cellStyle name="Standard 257 3 2 5 4 4 2 2" xfId="12284"/>
    <cellStyle name="Standard 257 3 2 5 4 4 2 2 2" xfId="25520"/>
    <cellStyle name="Standard 257 3 2 5 4 4 2 2 2 2" xfId="51992"/>
    <cellStyle name="Standard 257 3 2 5 4 4 2 2 3" xfId="38756"/>
    <cellStyle name="Standard 257 3 2 5 4 4 2 3" xfId="18903"/>
    <cellStyle name="Standard 257 3 2 5 4 4 2 3 2" xfId="45375"/>
    <cellStyle name="Standard 257 3 2 5 4 4 2 4" xfId="29934"/>
    <cellStyle name="Standard 257 3 2 5 4 4 3" xfId="6404"/>
    <cellStyle name="Standard 257 3 2 5 4 4 3 2" xfId="10814"/>
    <cellStyle name="Standard 257 3 2 5 4 4 3 2 2" xfId="24050"/>
    <cellStyle name="Standard 257 3 2 5 4 4 3 2 2 2" xfId="50522"/>
    <cellStyle name="Standard 257 3 2 5 4 4 3 2 3" xfId="37286"/>
    <cellStyle name="Standard 257 3 2 5 4 4 3 3" xfId="17433"/>
    <cellStyle name="Standard 257 3 2 5 4 4 3 3 2" xfId="43905"/>
    <cellStyle name="Standard 257 3 2 5 4 4 3 4" xfId="32876"/>
    <cellStyle name="Standard 257 3 2 5 4 4 4" xfId="7872"/>
    <cellStyle name="Standard 257 3 2 5 4 4 4 2" xfId="21108"/>
    <cellStyle name="Standard 257 3 2 5 4 4 4 2 2" xfId="47580"/>
    <cellStyle name="Standard 257 3 2 5 4 4 4 3" xfId="34344"/>
    <cellStyle name="Standard 257 3 2 5 4 4 5" xfId="14491"/>
    <cellStyle name="Standard 257 3 2 5 4 4 5 2" xfId="40963"/>
    <cellStyle name="Standard 257 3 2 5 4 4 6" xfId="28464"/>
    <cellStyle name="Standard 257 3 2 5 4 5" xfId="2728"/>
    <cellStyle name="Standard 257 3 2 5 4 5 2" xfId="11550"/>
    <cellStyle name="Standard 257 3 2 5 4 5 2 2" xfId="24786"/>
    <cellStyle name="Standard 257 3 2 5 4 5 2 2 2" xfId="51258"/>
    <cellStyle name="Standard 257 3 2 5 4 5 2 3" xfId="38022"/>
    <cellStyle name="Standard 257 3 2 5 4 5 3" xfId="18169"/>
    <cellStyle name="Standard 257 3 2 5 4 5 3 2" xfId="44641"/>
    <cellStyle name="Standard 257 3 2 5 4 5 4" xfId="29200"/>
    <cellStyle name="Standard 257 3 2 5 4 6" xfId="4933"/>
    <cellStyle name="Standard 257 3 2 5 4 6 2" xfId="9343"/>
    <cellStyle name="Standard 257 3 2 5 4 6 2 2" xfId="22579"/>
    <cellStyle name="Standard 257 3 2 5 4 6 2 2 2" xfId="49051"/>
    <cellStyle name="Standard 257 3 2 5 4 6 2 3" xfId="35815"/>
    <cellStyle name="Standard 257 3 2 5 4 6 3" xfId="15962"/>
    <cellStyle name="Standard 257 3 2 5 4 6 3 2" xfId="42434"/>
    <cellStyle name="Standard 257 3 2 5 4 6 4" xfId="31405"/>
    <cellStyle name="Standard 257 3 2 5 4 7" xfId="7138"/>
    <cellStyle name="Standard 257 3 2 5 4 7 2" xfId="20374"/>
    <cellStyle name="Standard 257 3 2 5 4 7 2 2" xfId="46846"/>
    <cellStyle name="Standard 257 3 2 5 4 7 3" xfId="33610"/>
    <cellStyle name="Standard 257 3 2 5 4 8" xfId="13757"/>
    <cellStyle name="Standard 257 3 2 5 4 8 2" xfId="40229"/>
    <cellStyle name="Standard 257 3 2 5 4 9" xfId="26993"/>
    <cellStyle name="Standard 257 3 2 5 5" xfId="655"/>
    <cellStyle name="Standard 257 3 2 5 5 2" xfId="1044"/>
    <cellStyle name="Standard 257 3 2 5 5 2 2" xfId="1788"/>
    <cellStyle name="Standard 257 3 2 5 5 2 2 2" xfId="4731"/>
    <cellStyle name="Standard 257 3 2 5 5 2 2 2 2" xfId="13553"/>
    <cellStyle name="Standard 257 3 2 5 5 2 2 2 2 2" xfId="26789"/>
    <cellStyle name="Standard 257 3 2 5 5 2 2 2 2 2 2" xfId="53261"/>
    <cellStyle name="Standard 257 3 2 5 5 2 2 2 2 3" xfId="40025"/>
    <cellStyle name="Standard 257 3 2 5 5 2 2 2 3" xfId="20172"/>
    <cellStyle name="Standard 257 3 2 5 5 2 2 2 3 2" xfId="46644"/>
    <cellStyle name="Standard 257 3 2 5 5 2 2 2 4" xfId="31203"/>
    <cellStyle name="Standard 257 3 2 5 5 2 2 3" xfId="6202"/>
    <cellStyle name="Standard 257 3 2 5 5 2 2 3 2" xfId="10612"/>
    <cellStyle name="Standard 257 3 2 5 5 2 2 3 2 2" xfId="23848"/>
    <cellStyle name="Standard 257 3 2 5 5 2 2 3 2 2 2" xfId="50320"/>
    <cellStyle name="Standard 257 3 2 5 5 2 2 3 2 3" xfId="37084"/>
    <cellStyle name="Standard 257 3 2 5 5 2 2 3 3" xfId="17231"/>
    <cellStyle name="Standard 257 3 2 5 5 2 2 3 3 2" xfId="43703"/>
    <cellStyle name="Standard 257 3 2 5 5 2 2 3 4" xfId="32674"/>
    <cellStyle name="Standard 257 3 2 5 5 2 2 4" xfId="9141"/>
    <cellStyle name="Standard 257 3 2 5 5 2 2 4 2" xfId="22377"/>
    <cellStyle name="Standard 257 3 2 5 5 2 2 4 2 2" xfId="48849"/>
    <cellStyle name="Standard 257 3 2 5 5 2 2 4 3" xfId="35613"/>
    <cellStyle name="Standard 257 3 2 5 5 2 2 5" xfId="15760"/>
    <cellStyle name="Standard 257 3 2 5 5 2 2 5 2" xfId="42232"/>
    <cellStyle name="Standard 257 3 2 5 5 2 2 6" xfId="28262"/>
    <cellStyle name="Standard 257 3 2 5 5 2 3" xfId="2524"/>
    <cellStyle name="Standard 257 3 2 5 5 2 3 2" xfId="3995"/>
    <cellStyle name="Standard 257 3 2 5 5 2 3 2 2" xfId="12817"/>
    <cellStyle name="Standard 257 3 2 5 5 2 3 2 2 2" xfId="26053"/>
    <cellStyle name="Standard 257 3 2 5 5 2 3 2 2 2 2" xfId="52525"/>
    <cellStyle name="Standard 257 3 2 5 5 2 3 2 2 3" xfId="39289"/>
    <cellStyle name="Standard 257 3 2 5 5 2 3 2 3" xfId="19436"/>
    <cellStyle name="Standard 257 3 2 5 5 2 3 2 3 2" xfId="45908"/>
    <cellStyle name="Standard 257 3 2 5 5 2 3 2 4" xfId="30467"/>
    <cellStyle name="Standard 257 3 2 5 5 2 3 3" xfId="6937"/>
    <cellStyle name="Standard 257 3 2 5 5 2 3 3 2" xfId="11347"/>
    <cellStyle name="Standard 257 3 2 5 5 2 3 3 2 2" xfId="24583"/>
    <cellStyle name="Standard 257 3 2 5 5 2 3 3 2 2 2" xfId="51055"/>
    <cellStyle name="Standard 257 3 2 5 5 2 3 3 2 3" xfId="37819"/>
    <cellStyle name="Standard 257 3 2 5 5 2 3 3 3" xfId="17966"/>
    <cellStyle name="Standard 257 3 2 5 5 2 3 3 3 2" xfId="44438"/>
    <cellStyle name="Standard 257 3 2 5 5 2 3 3 4" xfId="33409"/>
    <cellStyle name="Standard 257 3 2 5 5 2 3 4" xfId="8405"/>
    <cellStyle name="Standard 257 3 2 5 5 2 3 4 2" xfId="21641"/>
    <cellStyle name="Standard 257 3 2 5 5 2 3 4 2 2" xfId="48113"/>
    <cellStyle name="Standard 257 3 2 5 5 2 3 4 3" xfId="34877"/>
    <cellStyle name="Standard 257 3 2 5 5 2 3 5" xfId="15024"/>
    <cellStyle name="Standard 257 3 2 5 5 2 3 5 2" xfId="41496"/>
    <cellStyle name="Standard 257 3 2 5 5 2 3 6" xfId="28997"/>
    <cellStyle name="Standard 257 3 2 5 5 2 4" xfId="3261"/>
    <cellStyle name="Standard 257 3 2 5 5 2 4 2" xfId="12083"/>
    <cellStyle name="Standard 257 3 2 5 5 2 4 2 2" xfId="25319"/>
    <cellStyle name="Standard 257 3 2 5 5 2 4 2 2 2" xfId="51791"/>
    <cellStyle name="Standard 257 3 2 5 5 2 4 2 3" xfId="38555"/>
    <cellStyle name="Standard 257 3 2 5 5 2 4 3" xfId="18702"/>
    <cellStyle name="Standard 257 3 2 5 5 2 4 3 2" xfId="45174"/>
    <cellStyle name="Standard 257 3 2 5 5 2 4 4" xfId="29733"/>
    <cellStyle name="Standard 257 3 2 5 5 2 5" xfId="5466"/>
    <cellStyle name="Standard 257 3 2 5 5 2 5 2" xfId="9876"/>
    <cellStyle name="Standard 257 3 2 5 5 2 5 2 2" xfId="23112"/>
    <cellStyle name="Standard 257 3 2 5 5 2 5 2 2 2" xfId="49584"/>
    <cellStyle name="Standard 257 3 2 5 5 2 5 2 3" xfId="36348"/>
    <cellStyle name="Standard 257 3 2 5 5 2 5 3" xfId="16495"/>
    <cellStyle name="Standard 257 3 2 5 5 2 5 3 2" xfId="42967"/>
    <cellStyle name="Standard 257 3 2 5 5 2 5 4" xfId="31938"/>
    <cellStyle name="Standard 257 3 2 5 5 2 6" xfId="7671"/>
    <cellStyle name="Standard 257 3 2 5 5 2 6 2" xfId="20907"/>
    <cellStyle name="Standard 257 3 2 5 5 2 6 2 2" xfId="47379"/>
    <cellStyle name="Standard 257 3 2 5 5 2 6 3" xfId="34143"/>
    <cellStyle name="Standard 257 3 2 5 5 2 7" xfId="14290"/>
    <cellStyle name="Standard 257 3 2 5 5 2 7 2" xfId="40762"/>
    <cellStyle name="Standard 257 3 2 5 5 2 8" xfId="27526"/>
    <cellStyle name="Standard 257 3 2 5 5 3" xfId="1422"/>
    <cellStyle name="Standard 257 3 2 5 5 3 2" xfId="4365"/>
    <cellStyle name="Standard 257 3 2 5 5 3 2 2" xfId="13187"/>
    <cellStyle name="Standard 257 3 2 5 5 3 2 2 2" xfId="26423"/>
    <cellStyle name="Standard 257 3 2 5 5 3 2 2 2 2" xfId="52895"/>
    <cellStyle name="Standard 257 3 2 5 5 3 2 2 3" xfId="39659"/>
    <cellStyle name="Standard 257 3 2 5 5 3 2 3" xfId="19806"/>
    <cellStyle name="Standard 257 3 2 5 5 3 2 3 2" xfId="46278"/>
    <cellStyle name="Standard 257 3 2 5 5 3 2 4" xfId="30837"/>
    <cellStyle name="Standard 257 3 2 5 5 3 3" xfId="5836"/>
    <cellStyle name="Standard 257 3 2 5 5 3 3 2" xfId="10246"/>
    <cellStyle name="Standard 257 3 2 5 5 3 3 2 2" xfId="23482"/>
    <cellStyle name="Standard 257 3 2 5 5 3 3 2 2 2" xfId="49954"/>
    <cellStyle name="Standard 257 3 2 5 5 3 3 2 3" xfId="36718"/>
    <cellStyle name="Standard 257 3 2 5 5 3 3 3" xfId="16865"/>
    <cellStyle name="Standard 257 3 2 5 5 3 3 3 2" xfId="43337"/>
    <cellStyle name="Standard 257 3 2 5 5 3 3 4" xfId="32308"/>
    <cellStyle name="Standard 257 3 2 5 5 3 4" xfId="8775"/>
    <cellStyle name="Standard 257 3 2 5 5 3 4 2" xfId="22011"/>
    <cellStyle name="Standard 257 3 2 5 5 3 4 2 2" xfId="48483"/>
    <cellStyle name="Standard 257 3 2 5 5 3 4 3" xfId="35247"/>
    <cellStyle name="Standard 257 3 2 5 5 3 5" xfId="15394"/>
    <cellStyle name="Standard 257 3 2 5 5 3 5 2" xfId="41866"/>
    <cellStyle name="Standard 257 3 2 5 5 3 6" xfId="27896"/>
    <cellStyle name="Standard 257 3 2 5 5 4" xfId="2158"/>
    <cellStyle name="Standard 257 3 2 5 5 4 2" xfId="3629"/>
    <cellStyle name="Standard 257 3 2 5 5 4 2 2" xfId="12451"/>
    <cellStyle name="Standard 257 3 2 5 5 4 2 2 2" xfId="25687"/>
    <cellStyle name="Standard 257 3 2 5 5 4 2 2 2 2" xfId="52159"/>
    <cellStyle name="Standard 257 3 2 5 5 4 2 2 3" xfId="38923"/>
    <cellStyle name="Standard 257 3 2 5 5 4 2 3" xfId="19070"/>
    <cellStyle name="Standard 257 3 2 5 5 4 2 3 2" xfId="45542"/>
    <cellStyle name="Standard 257 3 2 5 5 4 2 4" xfId="30101"/>
    <cellStyle name="Standard 257 3 2 5 5 4 3" xfId="6571"/>
    <cellStyle name="Standard 257 3 2 5 5 4 3 2" xfId="10981"/>
    <cellStyle name="Standard 257 3 2 5 5 4 3 2 2" xfId="24217"/>
    <cellStyle name="Standard 257 3 2 5 5 4 3 2 2 2" xfId="50689"/>
    <cellStyle name="Standard 257 3 2 5 5 4 3 2 3" xfId="37453"/>
    <cellStyle name="Standard 257 3 2 5 5 4 3 3" xfId="17600"/>
    <cellStyle name="Standard 257 3 2 5 5 4 3 3 2" xfId="44072"/>
    <cellStyle name="Standard 257 3 2 5 5 4 3 4" xfId="33043"/>
    <cellStyle name="Standard 257 3 2 5 5 4 4" xfId="8039"/>
    <cellStyle name="Standard 257 3 2 5 5 4 4 2" xfId="21275"/>
    <cellStyle name="Standard 257 3 2 5 5 4 4 2 2" xfId="47747"/>
    <cellStyle name="Standard 257 3 2 5 5 4 4 3" xfId="34511"/>
    <cellStyle name="Standard 257 3 2 5 5 4 5" xfId="14658"/>
    <cellStyle name="Standard 257 3 2 5 5 4 5 2" xfId="41130"/>
    <cellStyle name="Standard 257 3 2 5 5 4 6" xfId="28631"/>
    <cellStyle name="Standard 257 3 2 5 5 5" xfId="2895"/>
    <cellStyle name="Standard 257 3 2 5 5 5 2" xfId="11717"/>
    <cellStyle name="Standard 257 3 2 5 5 5 2 2" xfId="24953"/>
    <cellStyle name="Standard 257 3 2 5 5 5 2 2 2" xfId="51425"/>
    <cellStyle name="Standard 257 3 2 5 5 5 2 3" xfId="38189"/>
    <cellStyle name="Standard 257 3 2 5 5 5 3" xfId="18336"/>
    <cellStyle name="Standard 257 3 2 5 5 5 3 2" xfId="44808"/>
    <cellStyle name="Standard 257 3 2 5 5 5 4" xfId="29367"/>
    <cellStyle name="Standard 257 3 2 5 5 6" xfId="5100"/>
    <cellStyle name="Standard 257 3 2 5 5 6 2" xfId="9510"/>
    <cellStyle name="Standard 257 3 2 5 5 6 2 2" xfId="22746"/>
    <cellStyle name="Standard 257 3 2 5 5 6 2 2 2" xfId="49218"/>
    <cellStyle name="Standard 257 3 2 5 5 6 2 3" xfId="35982"/>
    <cellStyle name="Standard 257 3 2 5 5 6 3" xfId="16129"/>
    <cellStyle name="Standard 257 3 2 5 5 6 3 2" xfId="42601"/>
    <cellStyle name="Standard 257 3 2 5 5 6 4" xfId="31572"/>
    <cellStyle name="Standard 257 3 2 5 5 7" xfId="7305"/>
    <cellStyle name="Standard 257 3 2 5 5 7 2" xfId="20541"/>
    <cellStyle name="Standard 257 3 2 5 5 7 2 2" xfId="47013"/>
    <cellStyle name="Standard 257 3 2 5 5 7 3" xfId="33777"/>
    <cellStyle name="Standard 257 3 2 5 5 8" xfId="13924"/>
    <cellStyle name="Standard 257 3 2 5 5 8 2" xfId="40396"/>
    <cellStyle name="Standard 257 3 2 5 5 9" xfId="27160"/>
    <cellStyle name="Standard 257 3 2 5 6" xfId="701"/>
    <cellStyle name="Standard 257 3 2 5 6 2" xfId="1451"/>
    <cellStyle name="Standard 257 3 2 5 6 2 2" xfId="4394"/>
    <cellStyle name="Standard 257 3 2 5 6 2 2 2" xfId="13216"/>
    <cellStyle name="Standard 257 3 2 5 6 2 2 2 2" xfId="26452"/>
    <cellStyle name="Standard 257 3 2 5 6 2 2 2 2 2" xfId="52924"/>
    <cellStyle name="Standard 257 3 2 5 6 2 2 2 3" xfId="39688"/>
    <cellStyle name="Standard 257 3 2 5 6 2 2 3" xfId="19835"/>
    <cellStyle name="Standard 257 3 2 5 6 2 2 3 2" xfId="46307"/>
    <cellStyle name="Standard 257 3 2 5 6 2 2 4" xfId="30866"/>
    <cellStyle name="Standard 257 3 2 5 6 2 3" xfId="5865"/>
    <cellStyle name="Standard 257 3 2 5 6 2 3 2" xfId="10275"/>
    <cellStyle name="Standard 257 3 2 5 6 2 3 2 2" xfId="23511"/>
    <cellStyle name="Standard 257 3 2 5 6 2 3 2 2 2" xfId="49983"/>
    <cellStyle name="Standard 257 3 2 5 6 2 3 2 3" xfId="36747"/>
    <cellStyle name="Standard 257 3 2 5 6 2 3 3" xfId="16894"/>
    <cellStyle name="Standard 257 3 2 5 6 2 3 3 2" xfId="43366"/>
    <cellStyle name="Standard 257 3 2 5 6 2 3 4" xfId="32337"/>
    <cellStyle name="Standard 257 3 2 5 6 2 4" xfId="8804"/>
    <cellStyle name="Standard 257 3 2 5 6 2 4 2" xfId="22040"/>
    <cellStyle name="Standard 257 3 2 5 6 2 4 2 2" xfId="48512"/>
    <cellStyle name="Standard 257 3 2 5 6 2 4 3" xfId="35276"/>
    <cellStyle name="Standard 257 3 2 5 6 2 5" xfId="15423"/>
    <cellStyle name="Standard 257 3 2 5 6 2 5 2" xfId="41895"/>
    <cellStyle name="Standard 257 3 2 5 6 2 6" xfId="27925"/>
    <cellStyle name="Standard 257 3 2 5 6 3" xfId="2187"/>
    <cellStyle name="Standard 257 3 2 5 6 3 2" xfId="3658"/>
    <cellStyle name="Standard 257 3 2 5 6 3 2 2" xfId="12480"/>
    <cellStyle name="Standard 257 3 2 5 6 3 2 2 2" xfId="25716"/>
    <cellStyle name="Standard 257 3 2 5 6 3 2 2 2 2" xfId="52188"/>
    <cellStyle name="Standard 257 3 2 5 6 3 2 2 3" xfId="38952"/>
    <cellStyle name="Standard 257 3 2 5 6 3 2 3" xfId="19099"/>
    <cellStyle name="Standard 257 3 2 5 6 3 2 3 2" xfId="45571"/>
    <cellStyle name="Standard 257 3 2 5 6 3 2 4" xfId="30130"/>
    <cellStyle name="Standard 257 3 2 5 6 3 3" xfId="6600"/>
    <cellStyle name="Standard 257 3 2 5 6 3 3 2" xfId="11010"/>
    <cellStyle name="Standard 257 3 2 5 6 3 3 2 2" xfId="24246"/>
    <cellStyle name="Standard 257 3 2 5 6 3 3 2 2 2" xfId="50718"/>
    <cellStyle name="Standard 257 3 2 5 6 3 3 2 3" xfId="37482"/>
    <cellStyle name="Standard 257 3 2 5 6 3 3 3" xfId="17629"/>
    <cellStyle name="Standard 257 3 2 5 6 3 3 3 2" xfId="44101"/>
    <cellStyle name="Standard 257 3 2 5 6 3 3 4" xfId="33072"/>
    <cellStyle name="Standard 257 3 2 5 6 3 4" xfId="8068"/>
    <cellStyle name="Standard 257 3 2 5 6 3 4 2" xfId="21304"/>
    <cellStyle name="Standard 257 3 2 5 6 3 4 2 2" xfId="47776"/>
    <cellStyle name="Standard 257 3 2 5 6 3 4 3" xfId="34540"/>
    <cellStyle name="Standard 257 3 2 5 6 3 5" xfId="14687"/>
    <cellStyle name="Standard 257 3 2 5 6 3 5 2" xfId="41159"/>
    <cellStyle name="Standard 257 3 2 5 6 3 6" xfId="28660"/>
    <cellStyle name="Standard 257 3 2 5 6 4" xfId="2924"/>
    <cellStyle name="Standard 257 3 2 5 6 4 2" xfId="11746"/>
    <cellStyle name="Standard 257 3 2 5 6 4 2 2" xfId="24982"/>
    <cellStyle name="Standard 257 3 2 5 6 4 2 2 2" xfId="51454"/>
    <cellStyle name="Standard 257 3 2 5 6 4 2 3" xfId="38218"/>
    <cellStyle name="Standard 257 3 2 5 6 4 3" xfId="18365"/>
    <cellStyle name="Standard 257 3 2 5 6 4 3 2" xfId="44837"/>
    <cellStyle name="Standard 257 3 2 5 6 4 4" xfId="29396"/>
    <cellStyle name="Standard 257 3 2 5 6 5" xfId="5129"/>
    <cellStyle name="Standard 257 3 2 5 6 5 2" xfId="9539"/>
    <cellStyle name="Standard 257 3 2 5 6 5 2 2" xfId="22775"/>
    <cellStyle name="Standard 257 3 2 5 6 5 2 2 2" xfId="49247"/>
    <cellStyle name="Standard 257 3 2 5 6 5 2 3" xfId="36011"/>
    <cellStyle name="Standard 257 3 2 5 6 5 3" xfId="16158"/>
    <cellStyle name="Standard 257 3 2 5 6 5 3 2" xfId="42630"/>
    <cellStyle name="Standard 257 3 2 5 6 5 4" xfId="31601"/>
    <cellStyle name="Standard 257 3 2 5 6 6" xfId="7334"/>
    <cellStyle name="Standard 257 3 2 5 6 6 2" xfId="20570"/>
    <cellStyle name="Standard 257 3 2 5 6 6 2 2" xfId="47042"/>
    <cellStyle name="Standard 257 3 2 5 6 6 3" xfId="33806"/>
    <cellStyle name="Standard 257 3 2 5 6 7" xfId="13953"/>
    <cellStyle name="Standard 257 3 2 5 6 7 2" xfId="40425"/>
    <cellStyle name="Standard 257 3 2 5 6 8" xfId="27189"/>
    <cellStyle name="Standard 257 3 2 5 7" xfId="1085"/>
    <cellStyle name="Standard 257 3 2 5 7 2" xfId="4028"/>
    <cellStyle name="Standard 257 3 2 5 7 2 2" xfId="12850"/>
    <cellStyle name="Standard 257 3 2 5 7 2 2 2" xfId="26086"/>
    <cellStyle name="Standard 257 3 2 5 7 2 2 2 2" xfId="52558"/>
    <cellStyle name="Standard 257 3 2 5 7 2 2 3" xfId="39322"/>
    <cellStyle name="Standard 257 3 2 5 7 2 3" xfId="19469"/>
    <cellStyle name="Standard 257 3 2 5 7 2 3 2" xfId="45941"/>
    <cellStyle name="Standard 257 3 2 5 7 2 4" xfId="30500"/>
    <cellStyle name="Standard 257 3 2 5 7 3" xfId="5499"/>
    <cellStyle name="Standard 257 3 2 5 7 3 2" xfId="9909"/>
    <cellStyle name="Standard 257 3 2 5 7 3 2 2" xfId="23145"/>
    <cellStyle name="Standard 257 3 2 5 7 3 2 2 2" xfId="49617"/>
    <cellStyle name="Standard 257 3 2 5 7 3 2 3" xfId="36381"/>
    <cellStyle name="Standard 257 3 2 5 7 3 3" xfId="16528"/>
    <cellStyle name="Standard 257 3 2 5 7 3 3 2" xfId="43000"/>
    <cellStyle name="Standard 257 3 2 5 7 3 4" xfId="31971"/>
    <cellStyle name="Standard 257 3 2 5 7 4" xfId="8438"/>
    <cellStyle name="Standard 257 3 2 5 7 4 2" xfId="21674"/>
    <cellStyle name="Standard 257 3 2 5 7 4 2 2" xfId="48146"/>
    <cellStyle name="Standard 257 3 2 5 7 4 3" xfId="34910"/>
    <cellStyle name="Standard 257 3 2 5 7 5" xfId="15057"/>
    <cellStyle name="Standard 257 3 2 5 7 5 2" xfId="41529"/>
    <cellStyle name="Standard 257 3 2 5 7 6" xfId="27559"/>
    <cellStyle name="Standard 257 3 2 5 8" xfId="1821"/>
    <cellStyle name="Standard 257 3 2 5 8 2" xfId="3292"/>
    <cellStyle name="Standard 257 3 2 5 8 2 2" xfId="12114"/>
    <cellStyle name="Standard 257 3 2 5 8 2 2 2" xfId="25350"/>
    <cellStyle name="Standard 257 3 2 5 8 2 2 2 2" xfId="51822"/>
    <cellStyle name="Standard 257 3 2 5 8 2 2 3" xfId="38586"/>
    <cellStyle name="Standard 257 3 2 5 8 2 3" xfId="18733"/>
    <cellStyle name="Standard 257 3 2 5 8 2 3 2" xfId="45205"/>
    <cellStyle name="Standard 257 3 2 5 8 2 4" xfId="29764"/>
    <cellStyle name="Standard 257 3 2 5 8 3" xfId="6234"/>
    <cellStyle name="Standard 257 3 2 5 8 3 2" xfId="10644"/>
    <cellStyle name="Standard 257 3 2 5 8 3 2 2" xfId="23880"/>
    <cellStyle name="Standard 257 3 2 5 8 3 2 2 2" xfId="50352"/>
    <cellStyle name="Standard 257 3 2 5 8 3 2 3" xfId="37116"/>
    <cellStyle name="Standard 257 3 2 5 8 3 3" xfId="17263"/>
    <cellStyle name="Standard 257 3 2 5 8 3 3 2" xfId="43735"/>
    <cellStyle name="Standard 257 3 2 5 8 3 4" xfId="32706"/>
    <cellStyle name="Standard 257 3 2 5 8 4" xfId="7702"/>
    <cellStyle name="Standard 257 3 2 5 8 4 2" xfId="20938"/>
    <cellStyle name="Standard 257 3 2 5 8 4 2 2" xfId="47410"/>
    <cellStyle name="Standard 257 3 2 5 8 4 3" xfId="34174"/>
    <cellStyle name="Standard 257 3 2 5 8 5" xfId="14321"/>
    <cellStyle name="Standard 257 3 2 5 8 5 2" xfId="40793"/>
    <cellStyle name="Standard 257 3 2 5 8 6" xfId="28294"/>
    <cellStyle name="Standard 257 3 2 5 9" xfId="2558"/>
    <cellStyle name="Standard 257 3 2 5 9 2" xfId="11380"/>
    <cellStyle name="Standard 257 3 2 5 9 2 2" xfId="24616"/>
    <cellStyle name="Standard 257 3 2 5 9 2 2 2" xfId="51088"/>
    <cellStyle name="Standard 257 3 2 5 9 2 3" xfId="37852"/>
    <cellStyle name="Standard 257 3 2 5 9 3" xfId="17999"/>
    <cellStyle name="Standard 257 3 2 5 9 3 2" xfId="44471"/>
    <cellStyle name="Standard 257 3 2 5 9 4" xfId="29030"/>
    <cellStyle name="Standard 257 3 2 6" xfId="332"/>
    <cellStyle name="Standard 257 3 2 6 10" xfId="13618"/>
    <cellStyle name="Standard 257 3 2 6 10 2" xfId="40090"/>
    <cellStyle name="Standard 257 3 2 6 11" xfId="26854"/>
    <cellStyle name="Standard 257 3 2 6 2" xfId="420"/>
    <cellStyle name="Standard 257 3 2 6 2 10" xfId="26935"/>
    <cellStyle name="Standard 257 3 2 6 2 2" xfId="596"/>
    <cellStyle name="Standard 257 3 2 6 2 2 2" xfId="985"/>
    <cellStyle name="Standard 257 3 2 6 2 2 2 2" xfId="1734"/>
    <cellStyle name="Standard 257 3 2 6 2 2 2 2 2" xfId="4677"/>
    <cellStyle name="Standard 257 3 2 6 2 2 2 2 2 2" xfId="13499"/>
    <cellStyle name="Standard 257 3 2 6 2 2 2 2 2 2 2" xfId="26735"/>
    <cellStyle name="Standard 257 3 2 6 2 2 2 2 2 2 2 2" xfId="53207"/>
    <cellStyle name="Standard 257 3 2 6 2 2 2 2 2 2 3" xfId="39971"/>
    <cellStyle name="Standard 257 3 2 6 2 2 2 2 2 3" xfId="20118"/>
    <cellStyle name="Standard 257 3 2 6 2 2 2 2 2 3 2" xfId="46590"/>
    <cellStyle name="Standard 257 3 2 6 2 2 2 2 2 4" xfId="31149"/>
    <cellStyle name="Standard 257 3 2 6 2 2 2 2 3" xfId="6148"/>
    <cellStyle name="Standard 257 3 2 6 2 2 2 2 3 2" xfId="10558"/>
    <cellStyle name="Standard 257 3 2 6 2 2 2 2 3 2 2" xfId="23794"/>
    <cellStyle name="Standard 257 3 2 6 2 2 2 2 3 2 2 2" xfId="50266"/>
    <cellStyle name="Standard 257 3 2 6 2 2 2 2 3 2 3" xfId="37030"/>
    <cellStyle name="Standard 257 3 2 6 2 2 2 2 3 3" xfId="17177"/>
    <cellStyle name="Standard 257 3 2 6 2 2 2 2 3 3 2" xfId="43649"/>
    <cellStyle name="Standard 257 3 2 6 2 2 2 2 3 4" xfId="32620"/>
    <cellStyle name="Standard 257 3 2 6 2 2 2 2 4" xfId="9087"/>
    <cellStyle name="Standard 257 3 2 6 2 2 2 2 4 2" xfId="22323"/>
    <cellStyle name="Standard 257 3 2 6 2 2 2 2 4 2 2" xfId="48795"/>
    <cellStyle name="Standard 257 3 2 6 2 2 2 2 4 3" xfId="35559"/>
    <cellStyle name="Standard 257 3 2 6 2 2 2 2 5" xfId="15706"/>
    <cellStyle name="Standard 257 3 2 6 2 2 2 2 5 2" xfId="42178"/>
    <cellStyle name="Standard 257 3 2 6 2 2 2 2 6" xfId="28208"/>
    <cellStyle name="Standard 257 3 2 6 2 2 2 3" xfId="2470"/>
    <cellStyle name="Standard 257 3 2 6 2 2 2 3 2" xfId="3941"/>
    <cellStyle name="Standard 257 3 2 6 2 2 2 3 2 2" xfId="12763"/>
    <cellStyle name="Standard 257 3 2 6 2 2 2 3 2 2 2" xfId="25999"/>
    <cellStyle name="Standard 257 3 2 6 2 2 2 3 2 2 2 2" xfId="52471"/>
    <cellStyle name="Standard 257 3 2 6 2 2 2 3 2 2 3" xfId="39235"/>
    <cellStyle name="Standard 257 3 2 6 2 2 2 3 2 3" xfId="19382"/>
    <cellStyle name="Standard 257 3 2 6 2 2 2 3 2 3 2" xfId="45854"/>
    <cellStyle name="Standard 257 3 2 6 2 2 2 3 2 4" xfId="30413"/>
    <cellStyle name="Standard 257 3 2 6 2 2 2 3 3" xfId="6883"/>
    <cellStyle name="Standard 257 3 2 6 2 2 2 3 3 2" xfId="11293"/>
    <cellStyle name="Standard 257 3 2 6 2 2 2 3 3 2 2" xfId="24529"/>
    <cellStyle name="Standard 257 3 2 6 2 2 2 3 3 2 2 2" xfId="51001"/>
    <cellStyle name="Standard 257 3 2 6 2 2 2 3 3 2 3" xfId="37765"/>
    <cellStyle name="Standard 257 3 2 6 2 2 2 3 3 3" xfId="17912"/>
    <cellStyle name="Standard 257 3 2 6 2 2 2 3 3 3 2" xfId="44384"/>
    <cellStyle name="Standard 257 3 2 6 2 2 2 3 3 4" xfId="33355"/>
    <cellStyle name="Standard 257 3 2 6 2 2 2 3 4" xfId="8351"/>
    <cellStyle name="Standard 257 3 2 6 2 2 2 3 4 2" xfId="21587"/>
    <cellStyle name="Standard 257 3 2 6 2 2 2 3 4 2 2" xfId="48059"/>
    <cellStyle name="Standard 257 3 2 6 2 2 2 3 4 3" xfId="34823"/>
    <cellStyle name="Standard 257 3 2 6 2 2 2 3 5" xfId="14970"/>
    <cellStyle name="Standard 257 3 2 6 2 2 2 3 5 2" xfId="41442"/>
    <cellStyle name="Standard 257 3 2 6 2 2 2 3 6" xfId="28943"/>
    <cellStyle name="Standard 257 3 2 6 2 2 2 4" xfId="3207"/>
    <cellStyle name="Standard 257 3 2 6 2 2 2 4 2" xfId="12029"/>
    <cellStyle name="Standard 257 3 2 6 2 2 2 4 2 2" xfId="25265"/>
    <cellStyle name="Standard 257 3 2 6 2 2 2 4 2 2 2" xfId="51737"/>
    <cellStyle name="Standard 257 3 2 6 2 2 2 4 2 3" xfId="38501"/>
    <cellStyle name="Standard 257 3 2 6 2 2 2 4 3" xfId="18648"/>
    <cellStyle name="Standard 257 3 2 6 2 2 2 4 3 2" xfId="45120"/>
    <cellStyle name="Standard 257 3 2 6 2 2 2 4 4" xfId="29679"/>
    <cellStyle name="Standard 257 3 2 6 2 2 2 5" xfId="5412"/>
    <cellStyle name="Standard 257 3 2 6 2 2 2 5 2" xfId="9822"/>
    <cellStyle name="Standard 257 3 2 6 2 2 2 5 2 2" xfId="23058"/>
    <cellStyle name="Standard 257 3 2 6 2 2 2 5 2 2 2" xfId="49530"/>
    <cellStyle name="Standard 257 3 2 6 2 2 2 5 2 3" xfId="36294"/>
    <cellStyle name="Standard 257 3 2 6 2 2 2 5 3" xfId="16441"/>
    <cellStyle name="Standard 257 3 2 6 2 2 2 5 3 2" xfId="42913"/>
    <cellStyle name="Standard 257 3 2 6 2 2 2 5 4" xfId="31884"/>
    <cellStyle name="Standard 257 3 2 6 2 2 2 6" xfId="7617"/>
    <cellStyle name="Standard 257 3 2 6 2 2 2 6 2" xfId="20853"/>
    <cellStyle name="Standard 257 3 2 6 2 2 2 6 2 2" xfId="47325"/>
    <cellStyle name="Standard 257 3 2 6 2 2 2 6 3" xfId="34089"/>
    <cellStyle name="Standard 257 3 2 6 2 2 2 7" xfId="14236"/>
    <cellStyle name="Standard 257 3 2 6 2 2 2 7 2" xfId="40708"/>
    <cellStyle name="Standard 257 3 2 6 2 2 2 8" xfId="27472"/>
    <cellStyle name="Standard 257 3 2 6 2 2 3" xfId="1368"/>
    <cellStyle name="Standard 257 3 2 6 2 2 3 2" xfId="4311"/>
    <cellStyle name="Standard 257 3 2 6 2 2 3 2 2" xfId="13133"/>
    <cellStyle name="Standard 257 3 2 6 2 2 3 2 2 2" xfId="26369"/>
    <cellStyle name="Standard 257 3 2 6 2 2 3 2 2 2 2" xfId="52841"/>
    <cellStyle name="Standard 257 3 2 6 2 2 3 2 2 3" xfId="39605"/>
    <cellStyle name="Standard 257 3 2 6 2 2 3 2 3" xfId="19752"/>
    <cellStyle name="Standard 257 3 2 6 2 2 3 2 3 2" xfId="46224"/>
    <cellStyle name="Standard 257 3 2 6 2 2 3 2 4" xfId="30783"/>
    <cellStyle name="Standard 257 3 2 6 2 2 3 3" xfId="5782"/>
    <cellStyle name="Standard 257 3 2 6 2 2 3 3 2" xfId="10192"/>
    <cellStyle name="Standard 257 3 2 6 2 2 3 3 2 2" xfId="23428"/>
    <cellStyle name="Standard 257 3 2 6 2 2 3 3 2 2 2" xfId="49900"/>
    <cellStyle name="Standard 257 3 2 6 2 2 3 3 2 3" xfId="36664"/>
    <cellStyle name="Standard 257 3 2 6 2 2 3 3 3" xfId="16811"/>
    <cellStyle name="Standard 257 3 2 6 2 2 3 3 3 2" xfId="43283"/>
    <cellStyle name="Standard 257 3 2 6 2 2 3 3 4" xfId="32254"/>
    <cellStyle name="Standard 257 3 2 6 2 2 3 4" xfId="8721"/>
    <cellStyle name="Standard 257 3 2 6 2 2 3 4 2" xfId="21957"/>
    <cellStyle name="Standard 257 3 2 6 2 2 3 4 2 2" xfId="48429"/>
    <cellStyle name="Standard 257 3 2 6 2 2 3 4 3" xfId="35193"/>
    <cellStyle name="Standard 257 3 2 6 2 2 3 5" xfId="15340"/>
    <cellStyle name="Standard 257 3 2 6 2 2 3 5 2" xfId="41812"/>
    <cellStyle name="Standard 257 3 2 6 2 2 3 6" xfId="27842"/>
    <cellStyle name="Standard 257 3 2 6 2 2 4" xfId="2104"/>
    <cellStyle name="Standard 257 3 2 6 2 2 4 2" xfId="3575"/>
    <cellStyle name="Standard 257 3 2 6 2 2 4 2 2" xfId="12397"/>
    <cellStyle name="Standard 257 3 2 6 2 2 4 2 2 2" xfId="25633"/>
    <cellStyle name="Standard 257 3 2 6 2 2 4 2 2 2 2" xfId="52105"/>
    <cellStyle name="Standard 257 3 2 6 2 2 4 2 2 3" xfId="38869"/>
    <cellStyle name="Standard 257 3 2 6 2 2 4 2 3" xfId="19016"/>
    <cellStyle name="Standard 257 3 2 6 2 2 4 2 3 2" xfId="45488"/>
    <cellStyle name="Standard 257 3 2 6 2 2 4 2 4" xfId="30047"/>
    <cellStyle name="Standard 257 3 2 6 2 2 4 3" xfId="6517"/>
    <cellStyle name="Standard 257 3 2 6 2 2 4 3 2" xfId="10927"/>
    <cellStyle name="Standard 257 3 2 6 2 2 4 3 2 2" xfId="24163"/>
    <cellStyle name="Standard 257 3 2 6 2 2 4 3 2 2 2" xfId="50635"/>
    <cellStyle name="Standard 257 3 2 6 2 2 4 3 2 3" xfId="37399"/>
    <cellStyle name="Standard 257 3 2 6 2 2 4 3 3" xfId="17546"/>
    <cellStyle name="Standard 257 3 2 6 2 2 4 3 3 2" xfId="44018"/>
    <cellStyle name="Standard 257 3 2 6 2 2 4 3 4" xfId="32989"/>
    <cellStyle name="Standard 257 3 2 6 2 2 4 4" xfId="7985"/>
    <cellStyle name="Standard 257 3 2 6 2 2 4 4 2" xfId="21221"/>
    <cellStyle name="Standard 257 3 2 6 2 2 4 4 2 2" xfId="47693"/>
    <cellStyle name="Standard 257 3 2 6 2 2 4 4 3" xfId="34457"/>
    <cellStyle name="Standard 257 3 2 6 2 2 4 5" xfId="14604"/>
    <cellStyle name="Standard 257 3 2 6 2 2 4 5 2" xfId="41076"/>
    <cellStyle name="Standard 257 3 2 6 2 2 4 6" xfId="28577"/>
    <cellStyle name="Standard 257 3 2 6 2 2 5" xfId="2841"/>
    <cellStyle name="Standard 257 3 2 6 2 2 5 2" xfId="11663"/>
    <cellStyle name="Standard 257 3 2 6 2 2 5 2 2" xfId="24899"/>
    <cellStyle name="Standard 257 3 2 6 2 2 5 2 2 2" xfId="51371"/>
    <cellStyle name="Standard 257 3 2 6 2 2 5 2 3" xfId="38135"/>
    <cellStyle name="Standard 257 3 2 6 2 2 5 3" xfId="18282"/>
    <cellStyle name="Standard 257 3 2 6 2 2 5 3 2" xfId="44754"/>
    <cellStyle name="Standard 257 3 2 6 2 2 5 4" xfId="29313"/>
    <cellStyle name="Standard 257 3 2 6 2 2 6" xfId="5046"/>
    <cellStyle name="Standard 257 3 2 6 2 2 6 2" xfId="9456"/>
    <cellStyle name="Standard 257 3 2 6 2 2 6 2 2" xfId="22692"/>
    <cellStyle name="Standard 257 3 2 6 2 2 6 2 2 2" xfId="49164"/>
    <cellStyle name="Standard 257 3 2 6 2 2 6 2 3" xfId="35928"/>
    <cellStyle name="Standard 257 3 2 6 2 2 6 3" xfId="16075"/>
    <cellStyle name="Standard 257 3 2 6 2 2 6 3 2" xfId="42547"/>
    <cellStyle name="Standard 257 3 2 6 2 2 6 4" xfId="31518"/>
    <cellStyle name="Standard 257 3 2 6 2 2 7" xfId="7251"/>
    <cellStyle name="Standard 257 3 2 6 2 2 7 2" xfId="20487"/>
    <cellStyle name="Standard 257 3 2 6 2 2 7 2 2" xfId="46959"/>
    <cellStyle name="Standard 257 3 2 6 2 2 7 3" xfId="33723"/>
    <cellStyle name="Standard 257 3 2 6 2 2 8" xfId="13870"/>
    <cellStyle name="Standard 257 3 2 6 2 2 8 2" xfId="40342"/>
    <cellStyle name="Standard 257 3 2 6 2 2 9" xfId="27106"/>
    <cellStyle name="Standard 257 3 2 6 2 3" xfId="813"/>
    <cellStyle name="Standard 257 3 2 6 2 3 2" xfId="1563"/>
    <cellStyle name="Standard 257 3 2 6 2 3 2 2" xfId="4506"/>
    <cellStyle name="Standard 257 3 2 6 2 3 2 2 2" xfId="13328"/>
    <cellStyle name="Standard 257 3 2 6 2 3 2 2 2 2" xfId="26564"/>
    <cellStyle name="Standard 257 3 2 6 2 3 2 2 2 2 2" xfId="53036"/>
    <cellStyle name="Standard 257 3 2 6 2 3 2 2 2 3" xfId="39800"/>
    <cellStyle name="Standard 257 3 2 6 2 3 2 2 3" xfId="19947"/>
    <cellStyle name="Standard 257 3 2 6 2 3 2 2 3 2" xfId="46419"/>
    <cellStyle name="Standard 257 3 2 6 2 3 2 2 4" xfId="30978"/>
    <cellStyle name="Standard 257 3 2 6 2 3 2 3" xfId="5977"/>
    <cellStyle name="Standard 257 3 2 6 2 3 2 3 2" xfId="10387"/>
    <cellStyle name="Standard 257 3 2 6 2 3 2 3 2 2" xfId="23623"/>
    <cellStyle name="Standard 257 3 2 6 2 3 2 3 2 2 2" xfId="50095"/>
    <cellStyle name="Standard 257 3 2 6 2 3 2 3 2 3" xfId="36859"/>
    <cellStyle name="Standard 257 3 2 6 2 3 2 3 3" xfId="17006"/>
    <cellStyle name="Standard 257 3 2 6 2 3 2 3 3 2" xfId="43478"/>
    <cellStyle name="Standard 257 3 2 6 2 3 2 3 4" xfId="32449"/>
    <cellStyle name="Standard 257 3 2 6 2 3 2 4" xfId="8916"/>
    <cellStyle name="Standard 257 3 2 6 2 3 2 4 2" xfId="22152"/>
    <cellStyle name="Standard 257 3 2 6 2 3 2 4 2 2" xfId="48624"/>
    <cellStyle name="Standard 257 3 2 6 2 3 2 4 3" xfId="35388"/>
    <cellStyle name="Standard 257 3 2 6 2 3 2 5" xfId="15535"/>
    <cellStyle name="Standard 257 3 2 6 2 3 2 5 2" xfId="42007"/>
    <cellStyle name="Standard 257 3 2 6 2 3 2 6" xfId="28037"/>
    <cellStyle name="Standard 257 3 2 6 2 3 3" xfId="2299"/>
    <cellStyle name="Standard 257 3 2 6 2 3 3 2" xfId="3770"/>
    <cellStyle name="Standard 257 3 2 6 2 3 3 2 2" xfId="12592"/>
    <cellStyle name="Standard 257 3 2 6 2 3 3 2 2 2" xfId="25828"/>
    <cellStyle name="Standard 257 3 2 6 2 3 3 2 2 2 2" xfId="52300"/>
    <cellStyle name="Standard 257 3 2 6 2 3 3 2 2 3" xfId="39064"/>
    <cellStyle name="Standard 257 3 2 6 2 3 3 2 3" xfId="19211"/>
    <cellStyle name="Standard 257 3 2 6 2 3 3 2 3 2" xfId="45683"/>
    <cellStyle name="Standard 257 3 2 6 2 3 3 2 4" xfId="30242"/>
    <cellStyle name="Standard 257 3 2 6 2 3 3 3" xfId="6712"/>
    <cellStyle name="Standard 257 3 2 6 2 3 3 3 2" xfId="11122"/>
    <cellStyle name="Standard 257 3 2 6 2 3 3 3 2 2" xfId="24358"/>
    <cellStyle name="Standard 257 3 2 6 2 3 3 3 2 2 2" xfId="50830"/>
    <cellStyle name="Standard 257 3 2 6 2 3 3 3 2 3" xfId="37594"/>
    <cellStyle name="Standard 257 3 2 6 2 3 3 3 3" xfId="17741"/>
    <cellStyle name="Standard 257 3 2 6 2 3 3 3 3 2" xfId="44213"/>
    <cellStyle name="Standard 257 3 2 6 2 3 3 3 4" xfId="33184"/>
    <cellStyle name="Standard 257 3 2 6 2 3 3 4" xfId="8180"/>
    <cellStyle name="Standard 257 3 2 6 2 3 3 4 2" xfId="21416"/>
    <cellStyle name="Standard 257 3 2 6 2 3 3 4 2 2" xfId="47888"/>
    <cellStyle name="Standard 257 3 2 6 2 3 3 4 3" xfId="34652"/>
    <cellStyle name="Standard 257 3 2 6 2 3 3 5" xfId="14799"/>
    <cellStyle name="Standard 257 3 2 6 2 3 3 5 2" xfId="41271"/>
    <cellStyle name="Standard 257 3 2 6 2 3 3 6" xfId="28772"/>
    <cellStyle name="Standard 257 3 2 6 2 3 4" xfId="3036"/>
    <cellStyle name="Standard 257 3 2 6 2 3 4 2" xfId="11858"/>
    <cellStyle name="Standard 257 3 2 6 2 3 4 2 2" xfId="25094"/>
    <cellStyle name="Standard 257 3 2 6 2 3 4 2 2 2" xfId="51566"/>
    <cellStyle name="Standard 257 3 2 6 2 3 4 2 3" xfId="38330"/>
    <cellStyle name="Standard 257 3 2 6 2 3 4 3" xfId="18477"/>
    <cellStyle name="Standard 257 3 2 6 2 3 4 3 2" xfId="44949"/>
    <cellStyle name="Standard 257 3 2 6 2 3 4 4" xfId="29508"/>
    <cellStyle name="Standard 257 3 2 6 2 3 5" xfId="5241"/>
    <cellStyle name="Standard 257 3 2 6 2 3 5 2" xfId="9651"/>
    <cellStyle name="Standard 257 3 2 6 2 3 5 2 2" xfId="22887"/>
    <cellStyle name="Standard 257 3 2 6 2 3 5 2 2 2" xfId="49359"/>
    <cellStyle name="Standard 257 3 2 6 2 3 5 2 3" xfId="36123"/>
    <cellStyle name="Standard 257 3 2 6 2 3 5 3" xfId="16270"/>
    <cellStyle name="Standard 257 3 2 6 2 3 5 3 2" xfId="42742"/>
    <cellStyle name="Standard 257 3 2 6 2 3 5 4" xfId="31713"/>
    <cellStyle name="Standard 257 3 2 6 2 3 6" xfId="7446"/>
    <cellStyle name="Standard 257 3 2 6 2 3 6 2" xfId="20682"/>
    <cellStyle name="Standard 257 3 2 6 2 3 6 2 2" xfId="47154"/>
    <cellStyle name="Standard 257 3 2 6 2 3 6 3" xfId="33918"/>
    <cellStyle name="Standard 257 3 2 6 2 3 7" xfId="14065"/>
    <cellStyle name="Standard 257 3 2 6 2 3 7 2" xfId="40537"/>
    <cellStyle name="Standard 257 3 2 6 2 3 8" xfId="27301"/>
    <cellStyle name="Standard 257 3 2 6 2 4" xfId="1197"/>
    <cellStyle name="Standard 257 3 2 6 2 4 2" xfId="4140"/>
    <cellStyle name="Standard 257 3 2 6 2 4 2 2" xfId="12962"/>
    <cellStyle name="Standard 257 3 2 6 2 4 2 2 2" xfId="26198"/>
    <cellStyle name="Standard 257 3 2 6 2 4 2 2 2 2" xfId="52670"/>
    <cellStyle name="Standard 257 3 2 6 2 4 2 2 3" xfId="39434"/>
    <cellStyle name="Standard 257 3 2 6 2 4 2 3" xfId="19581"/>
    <cellStyle name="Standard 257 3 2 6 2 4 2 3 2" xfId="46053"/>
    <cellStyle name="Standard 257 3 2 6 2 4 2 4" xfId="30612"/>
    <cellStyle name="Standard 257 3 2 6 2 4 3" xfId="5611"/>
    <cellStyle name="Standard 257 3 2 6 2 4 3 2" xfId="10021"/>
    <cellStyle name="Standard 257 3 2 6 2 4 3 2 2" xfId="23257"/>
    <cellStyle name="Standard 257 3 2 6 2 4 3 2 2 2" xfId="49729"/>
    <cellStyle name="Standard 257 3 2 6 2 4 3 2 3" xfId="36493"/>
    <cellStyle name="Standard 257 3 2 6 2 4 3 3" xfId="16640"/>
    <cellStyle name="Standard 257 3 2 6 2 4 3 3 2" xfId="43112"/>
    <cellStyle name="Standard 257 3 2 6 2 4 3 4" xfId="32083"/>
    <cellStyle name="Standard 257 3 2 6 2 4 4" xfId="8550"/>
    <cellStyle name="Standard 257 3 2 6 2 4 4 2" xfId="21786"/>
    <cellStyle name="Standard 257 3 2 6 2 4 4 2 2" xfId="48258"/>
    <cellStyle name="Standard 257 3 2 6 2 4 4 3" xfId="35022"/>
    <cellStyle name="Standard 257 3 2 6 2 4 5" xfId="15169"/>
    <cellStyle name="Standard 257 3 2 6 2 4 5 2" xfId="41641"/>
    <cellStyle name="Standard 257 3 2 6 2 4 6" xfId="27671"/>
    <cellStyle name="Standard 257 3 2 6 2 5" xfId="1933"/>
    <cellStyle name="Standard 257 3 2 6 2 5 2" xfId="3404"/>
    <cellStyle name="Standard 257 3 2 6 2 5 2 2" xfId="12226"/>
    <cellStyle name="Standard 257 3 2 6 2 5 2 2 2" xfId="25462"/>
    <cellStyle name="Standard 257 3 2 6 2 5 2 2 2 2" xfId="51934"/>
    <cellStyle name="Standard 257 3 2 6 2 5 2 2 3" xfId="38698"/>
    <cellStyle name="Standard 257 3 2 6 2 5 2 3" xfId="18845"/>
    <cellStyle name="Standard 257 3 2 6 2 5 2 3 2" xfId="45317"/>
    <cellStyle name="Standard 257 3 2 6 2 5 2 4" xfId="29876"/>
    <cellStyle name="Standard 257 3 2 6 2 5 3" xfId="6346"/>
    <cellStyle name="Standard 257 3 2 6 2 5 3 2" xfId="10756"/>
    <cellStyle name="Standard 257 3 2 6 2 5 3 2 2" xfId="23992"/>
    <cellStyle name="Standard 257 3 2 6 2 5 3 2 2 2" xfId="50464"/>
    <cellStyle name="Standard 257 3 2 6 2 5 3 2 3" xfId="37228"/>
    <cellStyle name="Standard 257 3 2 6 2 5 3 3" xfId="17375"/>
    <cellStyle name="Standard 257 3 2 6 2 5 3 3 2" xfId="43847"/>
    <cellStyle name="Standard 257 3 2 6 2 5 3 4" xfId="32818"/>
    <cellStyle name="Standard 257 3 2 6 2 5 4" xfId="7814"/>
    <cellStyle name="Standard 257 3 2 6 2 5 4 2" xfId="21050"/>
    <cellStyle name="Standard 257 3 2 6 2 5 4 2 2" xfId="47522"/>
    <cellStyle name="Standard 257 3 2 6 2 5 4 3" xfId="34286"/>
    <cellStyle name="Standard 257 3 2 6 2 5 5" xfId="14433"/>
    <cellStyle name="Standard 257 3 2 6 2 5 5 2" xfId="40905"/>
    <cellStyle name="Standard 257 3 2 6 2 5 6" xfId="28406"/>
    <cellStyle name="Standard 257 3 2 6 2 6" xfId="2670"/>
    <cellStyle name="Standard 257 3 2 6 2 6 2" xfId="11492"/>
    <cellStyle name="Standard 257 3 2 6 2 6 2 2" xfId="24728"/>
    <cellStyle name="Standard 257 3 2 6 2 6 2 2 2" xfId="51200"/>
    <cellStyle name="Standard 257 3 2 6 2 6 2 3" xfId="37964"/>
    <cellStyle name="Standard 257 3 2 6 2 6 3" xfId="18111"/>
    <cellStyle name="Standard 257 3 2 6 2 6 3 2" xfId="44583"/>
    <cellStyle name="Standard 257 3 2 6 2 6 4" xfId="29142"/>
    <cellStyle name="Standard 257 3 2 6 2 7" xfId="4875"/>
    <cellStyle name="Standard 257 3 2 6 2 7 2" xfId="9285"/>
    <cellStyle name="Standard 257 3 2 6 2 7 2 2" xfId="22521"/>
    <cellStyle name="Standard 257 3 2 6 2 7 2 2 2" xfId="48993"/>
    <cellStyle name="Standard 257 3 2 6 2 7 2 3" xfId="35757"/>
    <cellStyle name="Standard 257 3 2 6 2 7 3" xfId="15904"/>
    <cellStyle name="Standard 257 3 2 6 2 7 3 2" xfId="42376"/>
    <cellStyle name="Standard 257 3 2 6 2 7 4" xfId="31347"/>
    <cellStyle name="Standard 257 3 2 6 2 8" xfId="7080"/>
    <cellStyle name="Standard 257 3 2 6 2 8 2" xfId="20316"/>
    <cellStyle name="Standard 257 3 2 6 2 8 2 2" xfId="46788"/>
    <cellStyle name="Standard 257 3 2 6 2 8 3" xfId="33552"/>
    <cellStyle name="Standard 257 3 2 6 2 9" xfId="13699"/>
    <cellStyle name="Standard 257 3 2 6 2 9 2" xfId="40171"/>
    <cellStyle name="Standard 257 3 2 6 3" xfId="515"/>
    <cellStyle name="Standard 257 3 2 6 3 2" xfId="904"/>
    <cellStyle name="Standard 257 3 2 6 3 2 2" xfId="1653"/>
    <cellStyle name="Standard 257 3 2 6 3 2 2 2" xfId="4596"/>
    <cellStyle name="Standard 257 3 2 6 3 2 2 2 2" xfId="13418"/>
    <cellStyle name="Standard 257 3 2 6 3 2 2 2 2 2" xfId="26654"/>
    <cellStyle name="Standard 257 3 2 6 3 2 2 2 2 2 2" xfId="53126"/>
    <cellStyle name="Standard 257 3 2 6 3 2 2 2 2 3" xfId="39890"/>
    <cellStyle name="Standard 257 3 2 6 3 2 2 2 3" xfId="20037"/>
    <cellStyle name="Standard 257 3 2 6 3 2 2 2 3 2" xfId="46509"/>
    <cellStyle name="Standard 257 3 2 6 3 2 2 2 4" xfId="31068"/>
    <cellStyle name="Standard 257 3 2 6 3 2 2 3" xfId="6067"/>
    <cellStyle name="Standard 257 3 2 6 3 2 2 3 2" xfId="10477"/>
    <cellStyle name="Standard 257 3 2 6 3 2 2 3 2 2" xfId="23713"/>
    <cellStyle name="Standard 257 3 2 6 3 2 2 3 2 2 2" xfId="50185"/>
    <cellStyle name="Standard 257 3 2 6 3 2 2 3 2 3" xfId="36949"/>
    <cellStyle name="Standard 257 3 2 6 3 2 2 3 3" xfId="17096"/>
    <cellStyle name="Standard 257 3 2 6 3 2 2 3 3 2" xfId="43568"/>
    <cellStyle name="Standard 257 3 2 6 3 2 2 3 4" xfId="32539"/>
    <cellStyle name="Standard 257 3 2 6 3 2 2 4" xfId="9006"/>
    <cellStyle name="Standard 257 3 2 6 3 2 2 4 2" xfId="22242"/>
    <cellStyle name="Standard 257 3 2 6 3 2 2 4 2 2" xfId="48714"/>
    <cellStyle name="Standard 257 3 2 6 3 2 2 4 3" xfId="35478"/>
    <cellStyle name="Standard 257 3 2 6 3 2 2 5" xfId="15625"/>
    <cellStyle name="Standard 257 3 2 6 3 2 2 5 2" xfId="42097"/>
    <cellStyle name="Standard 257 3 2 6 3 2 2 6" xfId="28127"/>
    <cellStyle name="Standard 257 3 2 6 3 2 3" xfId="2389"/>
    <cellStyle name="Standard 257 3 2 6 3 2 3 2" xfId="3860"/>
    <cellStyle name="Standard 257 3 2 6 3 2 3 2 2" xfId="12682"/>
    <cellStyle name="Standard 257 3 2 6 3 2 3 2 2 2" xfId="25918"/>
    <cellStyle name="Standard 257 3 2 6 3 2 3 2 2 2 2" xfId="52390"/>
    <cellStyle name="Standard 257 3 2 6 3 2 3 2 2 3" xfId="39154"/>
    <cellStyle name="Standard 257 3 2 6 3 2 3 2 3" xfId="19301"/>
    <cellStyle name="Standard 257 3 2 6 3 2 3 2 3 2" xfId="45773"/>
    <cellStyle name="Standard 257 3 2 6 3 2 3 2 4" xfId="30332"/>
    <cellStyle name="Standard 257 3 2 6 3 2 3 3" xfId="6802"/>
    <cellStyle name="Standard 257 3 2 6 3 2 3 3 2" xfId="11212"/>
    <cellStyle name="Standard 257 3 2 6 3 2 3 3 2 2" xfId="24448"/>
    <cellStyle name="Standard 257 3 2 6 3 2 3 3 2 2 2" xfId="50920"/>
    <cellStyle name="Standard 257 3 2 6 3 2 3 3 2 3" xfId="37684"/>
    <cellStyle name="Standard 257 3 2 6 3 2 3 3 3" xfId="17831"/>
    <cellStyle name="Standard 257 3 2 6 3 2 3 3 3 2" xfId="44303"/>
    <cellStyle name="Standard 257 3 2 6 3 2 3 3 4" xfId="33274"/>
    <cellStyle name="Standard 257 3 2 6 3 2 3 4" xfId="8270"/>
    <cellStyle name="Standard 257 3 2 6 3 2 3 4 2" xfId="21506"/>
    <cellStyle name="Standard 257 3 2 6 3 2 3 4 2 2" xfId="47978"/>
    <cellStyle name="Standard 257 3 2 6 3 2 3 4 3" xfId="34742"/>
    <cellStyle name="Standard 257 3 2 6 3 2 3 5" xfId="14889"/>
    <cellStyle name="Standard 257 3 2 6 3 2 3 5 2" xfId="41361"/>
    <cellStyle name="Standard 257 3 2 6 3 2 3 6" xfId="28862"/>
    <cellStyle name="Standard 257 3 2 6 3 2 4" xfId="3126"/>
    <cellStyle name="Standard 257 3 2 6 3 2 4 2" xfId="11948"/>
    <cellStyle name="Standard 257 3 2 6 3 2 4 2 2" xfId="25184"/>
    <cellStyle name="Standard 257 3 2 6 3 2 4 2 2 2" xfId="51656"/>
    <cellStyle name="Standard 257 3 2 6 3 2 4 2 3" xfId="38420"/>
    <cellStyle name="Standard 257 3 2 6 3 2 4 3" xfId="18567"/>
    <cellStyle name="Standard 257 3 2 6 3 2 4 3 2" xfId="45039"/>
    <cellStyle name="Standard 257 3 2 6 3 2 4 4" xfId="29598"/>
    <cellStyle name="Standard 257 3 2 6 3 2 5" xfId="5331"/>
    <cellStyle name="Standard 257 3 2 6 3 2 5 2" xfId="9741"/>
    <cellStyle name="Standard 257 3 2 6 3 2 5 2 2" xfId="22977"/>
    <cellStyle name="Standard 257 3 2 6 3 2 5 2 2 2" xfId="49449"/>
    <cellStyle name="Standard 257 3 2 6 3 2 5 2 3" xfId="36213"/>
    <cellStyle name="Standard 257 3 2 6 3 2 5 3" xfId="16360"/>
    <cellStyle name="Standard 257 3 2 6 3 2 5 3 2" xfId="42832"/>
    <cellStyle name="Standard 257 3 2 6 3 2 5 4" xfId="31803"/>
    <cellStyle name="Standard 257 3 2 6 3 2 6" xfId="7536"/>
    <cellStyle name="Standard 257 3 2 6 3 2 6 2" xfId="20772"/>
    <cellStyle name="Standard 257 3 2 6 3 2 6 2 2" xfId="47244"/>
    <cellStyle name="Standard 257 3 2 6 3 2 6 3" xfId="34008"/>
    <cellStyle name="Standard 257 3 2 6 3 2 7" xfId="14155"/>
    <cellStyle name="Standard 257 3 2 6 3 2 7 2" xfId="40627"/>
    <cellStyle name="Standard 257 3 2 6 3 2 8" xfId="27391"/>
    <cellStyle name="Standard 257 3 2 6 3 3" xfId="1287"/>
    <cellStyle name="Standard 257 3 2 6 3 3 2" xfId="4230"/>
    <cellStyle name="Standard 257 3 2 6 3 3 2 2" xfId="13052"/>
    <cellStyle name="Standard 257 3 2 6 3 3 2 2 2" xfId="26288"/>
    <cellStyle name="Standard 257 3 2 6 3 3 2 2 2 2" xfId="52760"/>
    <cellStyle name="Standard 257 3 2 6 3 3 2 2 3" xfId="39524"/>
    <cellStyle name="Standard 257 3 2 6 3 3 2 3" xfId="19671"/>
    <cellStyle name="Standard 257 3 2 6 3 3 2 3 2" xfId="46143"/>
    <cellStyle name="Standard 257 3 2 6 3 3 2 4" xfId="30702"/>
    <cellStyle name="Standard 257 3 2 6 3 3 3" xfId="5701"/>
    <cellStyle name="Standard 257 3 2 6 3 3 3 2" xfId="10111"/>
    <cellStyle name="Standard 257 3 2 6 3 3 3 2 2" xfId="23347"/>
    <cellStyle name="Standard 257 3 2 6 3 3 3 2 2 2" xfId="49819"/>
    <cellStyle name="Standard 257 3 2 6 3 3 3 2 3" xfId="36583"/>
    <cellStyle name="Standard 257 3 2 6 3 3 3 3" xfId="16730"/>
    <cellStyle name="Standard 257 3 2 6 3 3 3 3 2" xfId="43202"/>
    <cellStyle name="Standard 257 3 2 6 3 3 3 4" xfId="32173"/>
    <cellStyle name="Standard 257 3 2 6 3 3 4" xfId="8640"/>
    <cellStyle name="Standard 257 3 2 6 3 3 4 2" xfId="21876"/>
    <cellStyle name="Standard 257 3 2 6 3 3 4 2 2" xfId="48348"/>
    <cellStyle name="Standard 257 3 2 6 3 3 4 3" xfId="35112"/>
    <cellStyle name="Standard 257 3 2 6 3 3 5" xfId="15259"/>
    <cellStyle name="Standard 257 3 2 6 3 3 5 2" xfId="41731"/>
    <cellStyle name="Standard 257 3 2 6 3 3 6" xfId="27761"/>
    <cellStyle name="Standard 257 3 2 6 3 4" xfId="2023"/>
    <cellStyle name="Standard 257 3 2 6 3 4 2" xfId="3494"/>
    <cellStyle name="Standard 257 3 2 6 3 4 2 2" xfId="12316"/>
    <cellStyle name="Standard 257 3 2 6 3 4 2 2 2" xfId="25552"/>
    <cellStyle name="Standard 257 3 2 6 3 4 2 2 2 2" xfId="52024"/>
    <cellStyle name="Standard 257 3 2 6 3 4 2 2 3" xfId="38788"/>
    <cellStyle name="Standard 257 3 2 6 3 4 2 3" xfId="18935"/>
    <cellStyle name="Standard 257 3 2 6 3 4 2 3 2" xfId="45407"/>
    <cellStyle name="Standard 257 3 2 6 3 4 2 4" xfId="29966"/>
    <cellStyle name="Standard 257 3 2 6 3 4 3" xfId="6436"/>
    <cellStyle name="Standard 257 3 2 6 3 4 3 2" xfId="10846"/>
    <cellStyle name="Standard 257 3 2 6 3 4 3 2 2" xfId="24082"/>
    <cellStyle name="Standard 257 3 2 6 3 4 3 2 2 2" xfId="50554"/>
    <cellStyle name="Standard 257 3 2 6 3 4 3 2 3" xfId="37318"/>
    <cellStyle name="Standard 257 3 2 6 3 4 3 3" xfId="17465"/>
    <cellStyle name="Standard 257 3 2 6 3 4 3 3 2" xfId="43937"/>
    <cellStyle name="Standard 257 3 2 6 3 4 3 4" xfId="32908"/>
    <cellStyle name="Standard 257 3 2 6 3 4 4" xfId="7904"/>
    <cellStyle name="Standard 257 3 2 6 3 4 4 2" xfId="21140"/>
    <cellStyle name="Standard 257 3 2 6 3 4 4 2 2" xfId="47612"/>
    <cellStyle name="Standard 257 3 2 6 3 4 4 3" xfId="34376"/>
    <cellStyle name="Standard 257 3 2 6 3 4 5" xfId="14523"/>
    <cellStyle name="Standard 257 3 2 6 3 4 5 2" xfId="40995"/>
    <cellStyle name="Standard 257 3 2 6 3 4 6" xfId="28496"/>
    <cellStyle name="Standard 257 3 2 6 3 5" xfId="2760"/>
    <cellStyle name="Standard 257 3 2 6 3 5 2" xfId="11582"/>
    <cellStyle name="Standard 257 3 2 6 3 5 2 2" xfId="24818"/>
    <cellStyle name="Standard 257 3 2 6 3 5 2 2 2" xfId="51290"/>
    <cellStyle name="Standard 257 3 2 6 3 5 2 3" xfId="38054"/>
    <cellStyle name="Standard 257 3 2 6 3 5 3" xfId="18201"/>
    <cellStyle name="Standard 257 3 2 6 3 5 3 2" xfId="44673"/>
    <cellStyle name="Standard 257 3 2 6 3 5 4" xfId="29232"/>
    <cellStyle name="Standard 257 3 2 6 3 6" xfId="4965"/>
    <cellStyle name="Standard 257 3 2 6 3 6 2" xfId="9375"/>
    <cellStyle name="Standard 257 3 2 6 3 6 2 2" xfId="22611"/>
    <cellStyle name="Standard 257 3 2 6 3 6 2 2 2" xfId="49083"/>
    <cellStyle name="Standard 257 3 2 6 3 6 2 3" xfId="35847"/>
    <cellStyle name="Standard 257 3 2 6 3 6 3" xfId="15994"/>
    <cellStyle name="Standard 257 3 2 6 3 6 3 2" xfId="42466"/>
    <cellStyle name="Standard 257 3 2 6 3 6 4" xfId="31437"/>
    <cellStyle name="Standard 257 3 2 6 3 7" xfId="7170"/>
    <cellStyle name="Standard 257 3 2 6 3 7 2" xfId="20406"/>
    <cellStyle name="Standard 257 3 2 6 3 7 2 2" xfId="46878"/>
    <cellStyle name="Standard 257 3 2 6 3 7 3" xfId="33642"/>
    <cellStyle name="Standard 257 3 2 6 3 8" xfId="13789"/>
    <cellStyle name="Standard 257 3 2 6 3 8 2" xfId="40261"/>
    <cellStyle name="Standard 257 3 2 6 3 9" xfId="27025"/>
    <cellStyle name="Standard 257 3 2 6 4" xfId="732"/>
    <cellStyle name="Standard 257 3 2 6 4 2" xfId="1482"/>
    <cellStyle name="Standard 257 3 2 6 4 2 2" xfId="4425"/>
    <cellStyle name="Standard 257 3 2 6 4 2 2 2" xfId="13247"/>
    <cellStyle name="Standard 257 3 2 6 4 2 2 2 2" xfId="26483"/>
    <cellStyle name="Standard 257 3 2 6 4 2 2 2 2 2" xfId="52955"/>
    <cellStyle name="Standard 257 3 2 6 4 2 2 2 3" xfId="39719"/>
    <cellStyle name="Standard 257 3 2 6 4 2 2 3" xfId="19866"/>
    <cellStyle name="Standard 257 3 2 6 4 2 2 3 2" xfId="46338"/>
    <cellStyle name="Standard 257 3 2 6 4 2 2 4" xfId="30897"/>
    <cellStyle name="Standard 257 3 2 6 4 2 3" xfId="5896"/>
    <cellStyle name="Standard 257 3 2 6 4 2 3 2" xfId="10306"/>
    <cellStyle name="Standard 257 3 2 6 4 2 3 2 2" xfId="23542"/>
    <cellStyle name="Standard 257 3 2 6 4 2 3 2 2 2" xfId="50014"/>
    <cellStyle name="Standard 257 3 2 6 4 2 3 2 3" xfId="36778"/>
    <cellStyle name="Standard 257 3 2 6 4 2 3 3" xfId="16925"/>
    <cellStyle name="Standard 257 3 2 6 4 2 3 3 2" xfId="43397"/>
    <cellStyle name="Standard 257 3 2 6 4 2 3 4" xfId="32368"/>
    <cellStyle name="Standard 257 3 2 6 4 2 4" xfId="8835"/>
    <cellStyle name="Standard 257 3 2 6 4 2 4 2" xfId="22071"/>
    <cellStyle name="Standard 257 3 2 6 4 2 4 2 2" xfId="48543"/>
    <cellStyle name="Standard 257 3 2 6 4 2 4 3" xfId="35307"/>
    <cellStyle name="Standard 257 3 2 6 4 2 5" xfId="15454"/>
    <cellStyle name="Standard 257 3 2 6 4 2 5 2" xfId="41926"/>
    <cellStyle name="Standard 257 3 2 6 4 2 6" xfId="27956"/>
    <cellStyle name="Standard 257 3 2 6 4 3" xfId="2218"/>
    <cellStyle name="Standard 257 3 2 6 4 3 2" xfId="3689"/>
    <cellStyle name="Standard 257 3 2 6 4 3 2 2" xfId="12511"/>
    <cellStyle name="Standard 257 3 2 6 4 3 2 2 2" xfId="25747"/>
    <cellStyle name="Standard 257 3 2 6 4 3 2 2 2 2" xfId="52219"/>
    <cellStyle name="Standard 257 3 2 6 4 3 2 2 3" xfId="38983"/>
    <cellStyle name="Standard 257 3 2 6 4 3 2 3" xfId="19130"/>
    <cellStyle name="Standard 257 3 2 6 4 3 2 3 2" xfId="45602"/>
    <cellStyle name="Standard 257 3 2 6 4 3 2 4" xfId="30161"/>
    <cellStyle name="Standard 257 3 2 6 4 3 3" xfId="6631"/>
    <cellStyle name="Standard 257 3 2 6 4 3 3 2" xfId="11041"/>
    <cellStyle name="Standard 257 3 2 6 4 3 3 2 2" xfId="24277"/>
    <cellStyle name="Standard 257 3 2 6 4 3 3 2 2 2" xfId="50749"/>
    <cellStyle name="Standard 257 3 2 6 4 3 3 2 3" xfId="37513"/>
    <cellStyle name="Standard 257 3 2 6 4 3 3 3" xfId="17660"/>
    <cellStyle name="Standard 257 3 2 6 4 3 3 3 2" xfId="44132"/>
    <cellStyle name="Standard 257 3 2 6 4 3 3 4" xfId="33103"/>
    <cellStyle name="Standard 257 3 2 6 4 3 4" xfId="8099"/>
    <cellStyle name="Standard 257 3 2 6 4 3 4 2" xfId="21335"/>
    <cellStyle name="Standard 257 3 2 6 4 3 4 2 2" xfId="47807"/>
    <cellStyle name="Standard 257 3 2 6 4 3 4 3" xfId="34571"/>
    <cellStyle name="Standard 257 3 2 6 4 3 5" xfId="14718"/>
    <cellStyle name="Standard 257 3 2 6 4 3 5 2" xfId="41190"/>
    <cellStyle name="Standard 257 3 2 6 4 3 6" xfId="28691"/>
    <cellStyle name="Standard 257 3 2 6 4 4" xfId="2955"/>
    <cellStyle name="Standard 257 3 2 6 4 4 2" xfId="11777"/>
    <cellStyle name="Standard 257 3 2 6 4 4 2 2" xfId="25013"/>
    <cellStyle name="Standard 257 3 2 6 4 4 2 2 2" xfId="51485"/>
    <cellStyle name="Standard 257 3 2 6 4 4 2 3" xfId="38249"/>
    <cellStyle name="Standard 257 3 2 6 4 4 3" xfId="18396"/>
    <cellStyle name="Standard 257 3 2 6 4 4 3 2" xfId="44868"/>
    <cellStyle name="Standard 257 3 2 6 4 4 4" xfId="29427"/>
    <cellStyle name="Standard 257 3 2 6 4 5" xfId="5160"/>
    <cellStyle name="Standard 257 3 2 6 4 5 2" xfId="9570"/>
    <cellStyle name="Standard 257 3 2 6 4 5 2 2" xfId="22806"/>
    <cellStyle name="Standard 257 3 2 6 4 5 2 2 2" xfId="49278"/>
    <cellStyle name="Standard 257 3 2 6 4 5 2 3" xfId="36042"/>
    <cellStyle name="Standard 257 3 2 6 4 5 3" xfId="16189"/>
    <cellStyle name="Standard 257 3 2 6 4 5 3 2" xfId="42661"/>
    <cellStyle name="Standard 257 3 2 6 4 5 4" xfId="31632"/>
    <cellStyle name="Standard 257 3 2 6 4 6" xfId="7365"/>
    <cellStyle name="Standard 257 3 2 6 4 6 2" xfId="20601"/>
    <cellStyle name="Standard 257 3 2 6 4 6 2 2" xfId="47073"/>
    <cellStyle name="Standard 257 3 2 6 4 6 3" xfId="33837"/>
    <cellStyle name="Standard 257 3 2 6 4 7" xfId="13984"/>
    <cellStyle name="Standard 257 3 2 6 4 7 2" xfId="40456"/>
    <cellStyle name="Standard 257 3 2 6 4 8" xfId="27220"/>
    <cellStyle name="Standard 257 3 2 6 5" xfId="1116"/>
    <cellStyle name="Standard 257 3 2 6 5 2" xfId="4059"/>
    <cellStyle name="Standard 257 3 2 6 5 2 2" xfId="12881"/>
    <cellStyle name="Standard 257 3 2 6 5 2 2 2" xfId="26117"/>
    <cellStyle name="Standard 257 3 2 6 5 2 2 2 2" xfId="52589"/>
    <cellStyle name="Standard 257 3 2 6 5 2 2 3" xfId="39353"/>
    <cellStyle name="Standard 257 3 2 6 5 2 3" xfId="19500"/>
    <cellStyle name="Standard 257 3 2 6 5 2 3 2" xfId="45972"/>
    <cellStyle name="Standard 257 3 2 6 5 2 4" xfId="30531"/>
    <cellStyle name="Standard 257 3 2 6 5 3" xfId="5530"/>
    <cellStyle name="Standard 257 3 2 6 5 3 2" xfId="9940"/>
    <cellStyle name="Standard 257 3 2 6 5 3 2 2" xfId="23176"/>
    <cellStyle name="Standard 257 3 2 6 5 3 2 2 2" xfId="49648"/>
    <cellStyle name="Standard 257 3 2 6 5 3 2 3" xfId="36412"/>
    <cellStyle name="Standard 257 3 2 6 5 3 3" xfId="16559"/>
    <cellStyle name="Standard 257 3 2 6 5 3 3 2" xfId="43031"/>
    <cellStyle name="Standard 257 3 2 6 5 3 4" xfId="32002"/>
    <cellStyle name="Standard 257 3 2 6 5 4" xfId="8469"/>
    <cellStyle name="Standard 257 3 2 6 5 4 2" xfId="21705"/>
    <cellStyle name="Standard 257 3 2 6 5 4 2 2" xfId="48177"/>
    <cellStyle name="Standard 257 3 2 6 5 4 3" xfId="34941"/>
    <cellStyle name="Standard 257 3 2 6 5 5" xfId="15088"/>
    <cellStyle name="Standard 257 3 2 6 5 5 2" xfId="41560"/>
    <cellStyle name="Standard 257 3 2 6 5 6" xfId="27590"/>
    <cellStyle name="Standard 257 3 2 6 6" xfId="1852"/>
    <cellStyle name="Standard 257 3 2 6 6 2" xfId="3323"/>
    <cellStyle name="Standard 257 3 2 6 6 2 2" xfId="12145"/>
    <cellStyle name="Standard 257 3 2 6 6 2 2 2" xfId="25381"/>
    <cellStyle name="Standard 257 3 2 6 6 2 2 2 2" xfId="51853"/>
    <cellStyle name="Standard 257 3 2 6 6 2 2 3" xfId="38617"/>
    <cellStyle name="Standard 257 3 2 6 6 2 3" xfId="18764"/>
    <cellStyle name="Standard 257 3 2 6 6 2 3 2" xfId="45236"/>
    <cellStyle name="Standard 257 3 2 6 6 2 4" xfId="29795"/>
    <cellStyle name="Standard 257 3 2 6 6 3" xfId="6265"/>
    <cellStyle name="Standard 257 3 2 6 6 3 2" xfId="10675"/>
    <cellStyle name="Standard 257 3 2 6 6 3 2 2" xfId="23911"/>
    <cellStyle name="Standard 257 3 2 6 6 3 2 2 2" xfId="50383"/>
    <cellStyle name="Standard 257 3 2 6 6 3 2 3" xfId="37147"/>
    <cellStyle name="Standard 257 3 2 6 6 3 3" xfId="17294"/>
    <cellStyle name="Standard 257 3 2 6 6 3 3 2" xfId="43766"/>
    <cellStyle name="Standard 257 3 2 6 6 3 4" xfId="32737"/>
    <cellStyle name="Standard 257 3 2 6 6 4" xfId="7733"/>
    <cellStyle name="Standard 257 3 2 6 6 4 2" xfId="20969"/>
    <cellStyle name="Standard 257 3 2 6 6 4 2 2" xfId="47441"/>
    <cellStyle name="Standard 257 3 2 6 6 4 3" xfId="34205"/>
    <cellStyle name="Standard 257 3 2 6 6 5" xfId="14352"/>
    <cellStyle name="Standard 257 3 2 6 6 5 2" xfId="40824"/>
    <cellStyle name="Standard 257 3 2 6 6 6" xfId="28325"/>
    <cellStyle name="Standard 257 3 2 6 7" xfId="2589"/>
    <cellStyle name="Standard 257 3 2 6 7 2" xfId="11411"/>
    <cellStyle name="Standard 257 3 2 6 7 2 2" xfId="24647"/>
    <cellStyle name="Standard 257 3 2 6 7 2 2 2" xfId="51119"/>
    <cellStyle name="Standard 257 3 2 6 7 2 3" xfId="37883"/>
    <cellStyle name="Standard 257 3 2 6 7 3" xfId="18030"/>
    <cellStyle name="Standard 257 3 2 6 7 3 2" xfId="44502"/>
    <cellStyle name="Standard 257 3 2 6 7 4" xfId="29061"/>
    <cellStyle name="Standard 257 3 2 6 8" xfId="4794"/>
    <cellStyle name="Standard 257 3 2 6 8 2" xfId="9204"/>
    <cellStyle name="Standard 257 3 2 6 8 2 2" xfId="22440"/>
    <cellStyle name="Standard 257 3 2 6 8 2 2 2" xfId="48912"/>
    <cellStyle name="Standard 257 3 2 6 8 2 3" xfId="35676"/>
    <cellStyle name="Standard 257 3 2 6 8 3" xfId="15823"/>
    <cellStyle name="Standard 257 3 2 6 8 3 2" xfId="42295"/>
    <cellStyle name="Standard 257 3 2 6 8 4" xfId="31266"/>
    <cellStyle name="Standard 257 3 2 6 9" xfId="6999"/>
    <cellStyle name="Standard 257 3 2 6 9 2" xfId="20235"/>
    <cellStyle name="Standard 257 3 2 6 9 2 2" xfId="46707"/>
    <cellStyle name="Standard 257 3 2 6 9 3" xfId="33471"/>
    <cellStyle name="Standard 257 3 2 7" xfId="380"/>
    <cellStyle name="Standard 257 3 2 7 10" xfId="26895"/>
    <cellStyle name="Standard 257 3 2 7 2" xfId="556"/>
    <cellStyle name="Standard 257 3 2 7 2 2" xfId="945"/>
    <cellStyle name="Standard 257 3 2 7 2 2 2" xfId="1694"/>
    <cellStyle name="Standard 257 3 2 7 2 2 2 2" xfId="4637"/>
    <cellStyle name="Standard 257 3 2 7 2 2 2 2 2" xfId="13459"/>
    <cellStyle name="Standard 257 3 2 7 2 2 2 2 2 2" xfId="26695"/>
    <cellStyle name="Standard 257 3 2 7 2 2 2 2 2 2 2" xfId="53167"/>
    <cellStyle name="Standard 257 3 2 7 2 2 2 2 2 3" xfId="39931"/>
    <cellStyle name="Standard 257 3 2 7 2 2 2 2 3" xfId="20078"/>
    <cellStyle name="Standard 257 3 2 7 2 2 2 2 3 2" xfId="46550"/>
    <cellStyle name="Standard 257 3 2 7 2 2 2 2 4" xfId="31109"/>
    <cellStyle name="Standard 257 3 2 7 2 2 2 3" xfId="6108"/>
    <cellStyle name="Standard 257 3 2 7 2 2 2 3 2" xfId="10518"/>
    <cellStyle name="Standard 257 3 2 7 2 2 2 3 2 2" xfId="23754"/>
    <cellStyle name="Standard 257 3 2 7 2 2 2 3 2 2 2" xfId="50226"/>
    <cellStyle name="Standard 257 3 2 7 2 2 2 3 2 3" xfId="36990"/>
    <cellStyle name="Standard 257 3 2 7 2 2 2 3 3" xfId="17137"/>
    <cellStyle name="Standard 257 3 2 7 2 2 2 3 3 2" xfId="43609"/>
    <cellStyle name="Standard 257 3 2 7 2 2 2 3 4" xfId="32580"/>
    <cellStyle name="Standard 257 3 2 7 2 2 2 4" xfId="9047"/>
    <cellStyle name="Standard 257 3 2 7 2 2 2 4 2" xfId="22283"/>
    <cellStyle name="Standard 257 3 2 7 2 2 2 4 2 2" xfId="48755"/>
    <cellStyle name="Standard 257 3 2 7 2 2 2 4 3" xfId="35519"/>
    <cellStyle name="Standard 257 3 2 7 2 2 2 5" xfId="15666"/>
    <cellStyle name="Standard 257 3 2 7 2 2 2 5 2" xfId="42138"/>
    <cellStyle name="Standard 257 3 2 7 2 2 2 6" xfId="28168"/>
    <cellStyle name="Standard 257 3 2 7 2 2 3" xfId="2430"/>
    <cellStyle name="Standard 257 3 2 7 2 2 3 2" xfId="3901"/>
    <cellStyle name="Standard 257 3 2 7 2 2 3 2 2" xfId="12723"/>
    <cellStyle name="Standard 257 3 2 7 2 2 3 2 2 2" xfId="25959"/>
    <cellStyle name="Standard 257 3 2 7 2 2 3 2 2 2 2" xfId="52431"/>
    <cellStyle name="Standard 257 3 2 7 2 2 3 2 2 3" xfId="39195"/>
    <cellStyle name="Standard 257 3 2 7 2 2 3 2 3" xfId="19342"/>
    <cellStyle name="Standard 257 3 2 7 2 2 3 2 3 2" xfId="45814"/>
    <cellStyle name="Standard 257 3 2 7 2 2 3 2 4" xfId="30373"/>
    <cellStyle name="Standard 257 3 2 7 2 2 3 3" xfId="6843"/>
    <cellStyle name="Standard 257 3 2 7 2 2 3 3 2" xfId="11253"/>
    <cellStyle name="Standard 257 3 2 7 2 2 3 3 2 2" xfId="24489"/>
    <cellStyle name="Standard 257 3 2 7 2 2 3 3 2 2 2" xfId="50961"/>
    <cellStyle name="Standard 257 3 2 7 2 2 3 3 2 3" xfId="37725"/>
    <cellStyle name="Standard 257 3 2 7 2 2 3 3 3" xfId="17872"/>
    <cellStyle name="Standard 257 3 2 7 2 2 3 3 3 2" xfId="44344"/>
    <cellStyle name="Standard 257 3 2 7 2 2 3 3 4" xfId="33315"/>
    <cellStyle name="Standard 257 3 2 7 2 2 3 4" xfId="8311"/>
    <cellStyle name="Standard 257 3 2 7 2 2 3 4 2" xfId="21547"/>
    <cellStyle name="Standard 257 3 2 7 2 2 3 4 2 2" xfId="48019"/>
    <cellStyle name="Standard 257 3 2 7 2 2 3 4 3" xfId="34783"/>
    <cellStyle name="Standard 257 3 2 7 2 2 3 5" xfId="14930"/>
    <cellStyle name="Standard 257 3 2 7 2 2 3 5 2" xfId="41402"/>
    <cellStyle name="Standard 257 3 2 7 2 2 3 6" xfId="28903"/>
    <cellStyle name="Standard 257 3 2 7 2 2 4" xfId="3167"/>
    <cellStyle name="Standard 257 3 2 7 2 2 4 2" xfId="11989"/>
    <cellStyle name="Standard 257 3 2 7 2 2 4 2 2" xfId="25225"/>
    <cellStyle name="Standard 257 3 2 7 2 2 4 2 2 2" xfId="51697"/>
    <cellStyle name="Standard 257 3 2 7 2 2 4 2 3" xfId="38461"/>
    <cellStyle name="Standard 257 3 2 7 2 2 4 3" xfId="18608"/>
    <cellStyle name="Standard 257 3 2 7 2 2 4 3 2" xfId="45080"/>
    <cellStyle name="Standard 257 3 2 7 2 2 4 4" xfId="29639"/>
    <cellStyle name="Standard 257 3 2 7 2 2 5" xfId="5372"/>
    <cellStyle name="Standard 257 3 2 7 2 2 5 2" xfId="9782"/>
    <cellStyle name="Standard 257 3 2 7 2 2 5 2 2" xfId="23018"/>
    <cellStyle name="Standard 257 3 2 7 2 2 5 2 2 2" xfId="49490"/>
    <cellStyle name="Standard 257 3 2 7 2 2 5 2 3" xfId="36254"/>
    <cellStyle name="Standard 257 3 2 7 2 2 5 3" xfId="16401"/>
    <cellStyle name="Standard 257 3 2 7 2 2 5 3 2" xfId="42873"/>
    <cellStyle name="Standard 257 3 2 7 2 2 5 4" xfId="31844"/>
    <cellStyle name="Standard 257 3 2 7 2 2 6" xfId="7577"/>
    <cellStyle name="Standard 257 3 2 7 2 2 6 2" xfId="20813"/>
    <cellStyle name="Standard 257 3 2 7 2 2 6 2 2" xfId="47285"/>
    <cellStyle name="Standard 257 3 2 7 2 2 6 3" xfId="34049"/>
    <cellStyle name="Standard 257 3 2 7 2 2 7" xfId="14196"/>
    <cellStyle name="Standard 257 3 2 7 2 2 7 2" xfId="40668"/>
    <cellStyle name="Standard 257 3 2 7 2 2 8" xfId="27432"/>
    <cellStyle name="Standard 257 3 2 7 2 3" xfId="1328"/>
    <cellStyle name="Standard 257 3 2 7 2 3 2" xfId="4271"/>
    <cellStyle name="Standard 257 3 2 7 2 3 2 2" xfId="13093"/>
    <cellStyle name="Standard 257 3 2 7 2 3 2 2 2" xfId="26329"/>
    <cellStyle name="Standard 257 3 2 7 2 3 2 2 2 2" xfId="52801"/>
    <cellStyle name="Standard 257 3 2 7 2 3 2 2 3" xfId="39565"/>
    <cellStyle name="Standard 257 3 2 7 2 3 2 3" xfId="19712"/>
    <cellStyle name="Standard 257 3 2 7 2 3 2 3 2" xfId="46184"/>
    <cellStyle name="Standard 257 3 2 7 2 3 2 4" xfId="30743"/>
    <cellStyle name="Standard 257 3 2 7 2 3 3" xfId="5742"/>
    <cellStyle name="Standard 257 3 2 7 2 3 3 2" xfId="10152"/>
    <cellStyle name="Standard 257 3 2 7 2 3 3 2 2" xfId="23388"/>
    <cellStyle name="Standard 257 3 2 7 2 3 3 2 2 2" xfId="49860"/>
    <cellStyle name="Standard 257 3 2 7 2 3 3 2 3" xfId="36624"/>
    <cellStyle name="Standard 257 3 2 7 2 3 3 3" xfId="16771"/>
    <cellStyle name="Standard 257 3 2 7 2 3 3 3 2" xfId="43243"/>
    <cellStyle name="Standard 257 3 2 7 2 3 3 4" xfId="32214"/>
    <cellStyle name="Standard 257 3 2 7 2 3 4" xfId="8681"/>
    <cellStyle name="Standard 257 3 2 7 2 3 4 2" xfId="21917"/>
    <cellStyle name="Standard 257 3 2 7 2 3 4 2 2" xfId="48389"/>
    <cellStyle name="Standard 257 3 2 7 2 3 4 3" xfId="35153"/>
    <cellStyle name="Standard 257 3 2 7 2 3 5" xfId="15300"/>
    <cellStyle name="Standard 257 3 2 7 2 3 5 2" xfId="41772"/>
    <cellStyle name="Standard 257 3 2 7 2 3 6" xfId="27802"/>
    <cellStyle name="Standard 257 3 2 7 2 4" xfId="2064"/>
    <cellStyle name="Standard 257 3 2 7 2 4 2" xfId="3535"/>
    <cellStyle name="Standard 257 3 2 7 2 4 2 2" xfId="12357"/>
    <cellStyle name="Standard 257 3 2 7 2 4 2 2 2" xfId="25593"/>
    <cellStyle name="Standard 257 3 2 7 2 4 2 2 2 2" xfId="52065"/>
    <cellStyle name="Standard 257 3 2 7 2 4 2 2 3" xfId="38829"/>
    <cellStyle name="Standard 257 3 2 7 2 4 2 3" xfId="18976"/>
    <cellStyle name="Standard 257 3 2 7 2 4 2 3 2" xfId="45448"/>
    <cellStyle name="Standard 257 3 2 7 2 4 2 4" xfId="30007"/>
    <cellStyle name="Standard 257 3 2 7 2 4 3" xfId="6477"/>
    <cellStyle name="Standard 257 3 2 7 2 4 3 2" xfId="10887"/>
    <cellStyle name="Standard 257 3 2 7 2 4 3 2 2" xfId="24123"/>
    <cellStyle name="Standard 257 3 2 7 2 4 3 2 2 2" xfId="50595"/>
    <cellStyle name="Standard 257 3 2 7 2 4 3 2 3" xfId="37359"/>
    <cellStyle name="Standard 257 3 2 7 2 4 3 3" xfId="17506"/>
    <cellStyle name="Standard 257 3 2 7 2 4 3 3 2" xfId="43978"/>
    <cellStyle name="Standard 257 3 2 7 2 4 3 4" xfId="32949"/>
    <cellStyle name="Standard 257 3 2 7 2 4 4" xfId="7945"/>
    <cellStyle name="Standard 257 3 2 7 2 4 4 2" xfId="21181"/>
    <cellStyle name="Standard 257 3 2 7 2 4 4 2 2" xfId="47653"/>
    <cellStyle name="Standard 257 3 2 7 2 4 4 3" xfId="34417"/>
    <cellStyle name="Standard 257 3 2 7 2 4 5" xfId="14564"/>
    <cellStyle name="Standard 257 3 2 7 2 4 5 2" xfId="41036"/>
    <cellStyle name="Standard 257 3 2 7 2 4 6" xfId="28537"/>
    <cellStyle name="Standard 257 3 2 7 2 5" xfId="2801"/>
    <cellStyle name="Standard 257 3 2 7 2 5 2" xfId="11623"/>
    <cellStyle name="Standard 257 3 2 7 2 5 2 2" xfId="24859"/>
    <cellStyle name="Standard 257 3 2 7 2 5 2 2 2" xfId="51331"/>
    <cellStyle name="Standard 257 3 2 7 2 5 2 3" xfId="38095"/>
    <cellStyle name="Standard 257 3 2 7 2 5 3" xfId="18242"/>
    <cellStyle name="Standard 257 3 2 7 2 5 3 2" xfId="44714"/>
    <cellStyle name="Standard 257 3 2 7 2 5 4" xfId="29273"/>
    <cellStyle name="Standard 257 3 2 7 2 6" xfId="5006"/>
    <cellStyle name="Standard 257 3 2 7 2 6 2" xfId="9416"/>
    <cellStyle name="Standard 257 3 2 7 2 6 2 2" xfId="22652"/>
    <cellStyle name="Standard 257 3 2 7 2 6 2 2 2" xfId="49124"/>
    <cellStyle name="Standard 257 3 2 7 2 6 2 3" xfId="35888"/>
    <cellStyle name="Standard 257 3 2 7 2 6 3" xfId="16035"/>
    <cellStyle name="Standard 257 3 2 7 2 6 3 2" xfId="42507"/>
    <cellStyle name="Standard 257 3 2 7 2 6 4" xfId="31478"/>
    <cellStyle name="Standard 257 3 2 7 2 7" xfId="7211"/>
    <cellStyle name="Standard 257 3 2 7 2 7 2" xfId="20447"/>
    <cellStyle name="Standard 257 3 2 7 2 7 2 2" xfId="46919"/>
    <cellStyle name="Standard 257 3 2 7 2 7 3" xfId="33683"/>
    <cellStyle name="Standard 257 3 2 7 2 8" xfId="13830"/>
    <cellStyle name="Standard 257 3 2 7 2 8 2" xfId="40302"/>
    <cellStyle name="Standard 257 3 2 7 2 9" xfId="27066"/>
    <cellStyle name="Standard 257 3 2 7 3" xfId="773"/>
    <cellStyle name="Standard 257 3 2 7 3 2" xfId="1523"/>
    <cellStyle name="Standard 257 3 2 7 3 2 2" xfId="4466"/>
    <cellStyle name="Standard 257 3 2 7 3 2 2 2" xfId="13288"/>
    <cellStyle name="Standard 257 3 2 7 3 2 2 2 2" xfId="26524"/>
    <cellStyle name="Standard 257 3 2 7 3 2 2 2 2 2" xfId="52996"/>
    <cellStyle name="Standard 257 3 2 7 3 2 2 2 3" xfId="39760"/>
    <cellStyle name="Standard 257 3 2 7 3 2 2 3" xfId="19907"/>
    <cellStyle name="Standard 257 3 2 7 3 2 2 3 2" xfId="46379"/>
    <cellStyle name="Standard 257 3 2 7 3 2 2 4" xfId="30938"/>
    <cellStyle name="Standard 257 3 2 7 3 2 3" xfId="5937"/>
    <cellStyle name="Standard 257 3 2 7 3 2 3 2" xfId="10347"/>
    <cellStyle name="Standard 257 3 2 7 3 2 3 2 2" xfId="23583"/>
    <cellStyle name="Standard 257 3 2 7 3 2 3 2 2 2" xfId="50055"/>
    <cellStyle name="Standard 257 3 2 7 3 2 3 2 3" xfId="36819"/>
    <cellStyle name="Standard 257 3 2 7 3 2 3 3" xfId="16966"/>
    <cellStyle name="Standard 257 3 2 7 3 2 3 3 2" xfId="43438"/>
    <cellStyle name="Standard 257 3 2 7 3 2 3 4" xfId="32409"/>
    <cellStyle name="Standard 257 3 2 7 3 2 4" xfId="8876"/>
    <cellStyle name="Standard 257 3 2 7 3 2 4 2" xfId="22112"/>
    <cellStyle name="Standard 257 3 2 7 3 2 4 2 2" xfId="48584"/>
    <cellStyle name="Standard 257 3 2 7 3 2 4 3" xfId="35348"/>
    <cellStyle name="Standard 257 3 2 7 3 2 5" xfId="15495"/>
    <cellStyle name="Standard 257 3 2 7 3 2 5 2" xfId="41967"/>
    <cellStyle name="Standard 257 3 2 7 3 2 6" xfId="27997"/>
    <cellStyle name="Standard 257 3 2 7 3 3" xfId="2259"/>
    <cellStyle name="Standard 257 3 2 7 3 3 2" xfId="3730"/>
    <cellStyle name="Standard 257 3 2 7 3 3 2 2" xfId="12552"/>
    <cellStyle name="Standard 257 3 2 7 3 3 2 2 2" xfId="25788"/>
    <cellStyle name="Standard 257 3 2 7 3 3 2 2 2 2" xfId="52260"/>
    <cellStyle name="Standard 257 3 2 7 3 3 2 2 3" xfId="39024"/>
    <cellStyle name="Standard 257 3 2 7 3 3 2 3" xfId="19171"/>
    <cellStyle name="Standard 257 3 2 7 3 3 2 3 2" xfId="45643"/>
    <cellStyle name="Standard 257 3 2 7 3 3 2 4" xfId="30202"/>
    <cellStyle name="Standard 257 3 2 7 3 3 3" xfId="6672"/>
    <cellStyle name="Standard 257 3 2 7 3 3 3 2" xfId="11082"/>
    <cellStyle name="Standard 257 3 2 7 3 3 3 2 2" xfId="24318"/>
    <cellStyle name="Standard 257 3 2 7 3 3 3 2 2 2" xfId="50790"/>
    <cellStyle name="Standard 257 3 2 7 3 3 3 2 3" xfId="37554"/>
    <cellStyle name="Standard 257 3 2 7 3 3 3 3" xfId="17701"/>
    <cellStyle name="Standard 257 3 2 7 3 3 3 3 2" xfId="44173"/>
    <cellStyle name="Standard 257 3 2 7 3 3 3 4" xfId="33144"/>
    <cellStyle name="Standard 257 3 2 7 3 3 4" xfId="8140"/>
    <cellStyle name="Standard 257 3 2 7 3 3 4 2" xfId="21376"/>
    <cellStyle name="Standard 257 3 2 7 3 3 4 2 2" xfId="47848"/>
    <cellStyle name="Standard 257 3 2 7 3 3 4 3" xfId="34612"/>
    <cellStyle name="Standard 257 3 2 7 3 3 5" xfId="14759"/>
    <cellStyle name="Standard 257 3 2 7 3 3 5 2" xfId="41231"/>
    <cellStyle name="Standard 257 3 2 7 3 3 6" xfId="28732"/>
    <cellStyle name="Standard 257 3 2 7 3 4" xfId="2996"/>
    <cellStyle name="Standard 257 3 2 7 3 4 2" xfId="11818"/>
    <cellStyle name="Standard 257 3 2 7 3 4 2 2" xfId="25054"/>
    <cellStyle name="Standard 257 3 2 7 3 4 2 2 2" xfId="51526"/>
    <cellStyle name="Standard 257 3 2 7 3 4 2 3" xfId="38290"/>
    <cellStyle name="Standard 257 3 2 7 3 4 3" xfId="18437"/>
    <cellStyle name="Standard 257 3 2 7 3 4 3 2" xfId="44909"/>
    <cellStyle name="Standard 257 3 2 7 3 4 4" xfId="29468"/>
    <cellStyle name="Standard 257 3 2 7 3 5" xfId="5201"/>
    <cellStyle name="Standard 257 3 2 7 3 5 2" xfId="9611"/>
    <cellStyle name="Standard 257 3 2 7 3 5 2 2" xfId="22847"/>
    <cellStyle name="Standard 257 3 2 7 3 5 2 2 2" xfId="49319"/>
    <cellStyle name="Standard 257 3 2 7 3 5 2 3" xfId="36083"/>
    <cellStyle name="Standard 257 3 2 7 3 5 3" xfId="16230"/>
    <cellStyle name="Standard 257 3 2 7 3 5 3 2" xfId="42702"/>
    <cellStyle name="Standard 257 3 2 7 3 5 4" xfId="31673"/>
    <cellStyle name="Standard 257 3 2 7 3 6" xfId="7406"/>
    <cellStyle name="Standard 257 3 2 7 3 6 2" xfId="20642"/>
    <cellStyle name="Standard 257 3 2 7 3 6 2 2" xfId="47114"/>
    <cellStyle name="Standard 257 3 2 7 3 6 3" xfId="33878"/>
    <cellStyle name="Standard 257 3 2 7 3 7" xfId="14025"/>
    <cellStyle name="Standard 257 3 2 7 3 7 2" xfId="40497"/>
    <cellStyle name="Standard 257 3 2 7 3 8" xfId="27261"/>
    <cellStyle name="Standard 257 3 2 7 4" xfId="1157"/>
    <cellStyle name="Standard 257 3 2 7 4 2" xfId="4100"/>
    <cellStyle name="Standard 257 3 2 7 4 2 2" xfId="12922"/>
    <cellStyle name="Standard 257 3 2 7 4 2 2 2" xfId="26158"/>
    <cellStyle name="Standard 257 3 2 7 4 2 2 2 2" xfId="52630"/>
    <cellStyle name="Standard 257 3 2 7 4 2 2 3" xfId="39394"/>
    <cellStyle name="Standard 257 3 2 7 4 2 3" xfId="19541"/>
    <cellStyle name="Standard 257 3 2 7 4 2 3 2" xfId="46013"/>
    <cellStyle name="Standard 257 3 2 7 4 2 4" xfId="30572"/>
    <cellStyle name="Standard 257 3 2 7 4 3" xfId="5571"/>
    <cellStyle name="Standard 257 3 2 7 4 3 2" xfId="9981"/>
    <cellStyle name="Standard 257 3 2 7 4 3 2 2" xfId="23217"/>
    <cellStyle name="Standard 257 3 2 7 4 3 2 2 2" xfId="49689"/>
    <cellStyle name="Standard 257 3 2 7 4 3 2 3" xfId="36453"/>
    <cellStyle name="Standard 257 3 2 7 4 3 3" xfId="16600"/>
    <cellStyle name="Standard 257 3 2 7 4 3 3 2" xfId="43072"/>
    <cellStyle name="Standard 257 3 2 7 4 3 4" xfId="32043"/>
    <cellStyle name="Standard 257 3 2 7 4 4" xfId="8510"/>
    <cellStyle name="Standard 257 3 2 7 4 4 2" xfId="21746"/>
    <cellStyle name="Standard 257 3 2 7 4 4 2 2" xfId="48218"/>
    <cellStyle name="Standard 257 3 2 7 4 4 3" xfId="34982"/>
    <cellStyle name="Standard 257 3 2 7 4 5" xfId="15129"/>
    <cellStyle name="Standard 257 3 2 7 4 5 2" xfId="41601"/>
    <cellStyle name="Standard 257 3 2 7 4 6" xfId="27631"/>
    <cellStyle name="Standard 257 3 2 7 5" xfId="1893"/>
    <cellStyle name="Standard 257 3 2 7 5 2" xfId="3364"/>
    <cellStyle name="Standard 257 3 2 7 5 2 2" xfId="12186"/>
    <cellStyle name="Standard 257 3 2 7 5 2 2 2" xfId="25422"/>
    <cellStyle name="Standard 257 3 2 7 5 2 2 2 2" xfId="51894"/>
    <cellStyle name="Standard 257 3 2 7 5 2 2 3" xfId="38658"/>
    <cellStyle name="Standard 257 3 2 7 5 2 3" xfId="18805"/>
    <cellStyle name="Standard 257 3 2 7 5 2 3 2" xfId="45277"/>
    <cellStyle name="Standard 257 3 2 7 5 2 4" xfId="29836"/>
    <cellStyle name="Standard 257 3 2 7 5 3" xfId="6306"/>
    <cellStyle name="Standard 257 3 2 7 5 3 2" xfId="10716"/>
    <cellStyle name="Standard 257 3 2 7 5 3 2 2" xfId="23952"/>
    <cellStyle name="Standard 257 3 2 7 5 3 2 2 2" xfId="50424"/>
    <cellStyle name="Standard 257 3 2 7 5 3 2 3" xfId="37188"/>
    <cellStyle name="Standard 257 3 2 7 5 3 3" xfId="17335"/>
    <cellStyle name="Standard 257 3 2 7 5 3 3 2" xfId="43807"/>
    <cellStyle name="Standard 257 3 2 7 5 3 4" xfId="32778"/>
    <cellStyle name="Standard 257 3 2 7 5 4" xfId="7774"/>
    <cellStyle name="Standard 257 3 2 7 5 4 2" xfId="21010"/>
    <cellStyle name="Standard 257 3 2 7 5 4 2 2" xfId="47482"/>
    <cellStyle name="Standard 257 3 2 7 5 4 3" xfId="34246"/>
    <cellStyle name="Standard 257 3 2 7 5 5" xfId="14393"/>
    <cellStyle name="Standard 257 3 2 7 5 5 2" xfId="40865"/>
    <cellStyle name="Standard 257 3 2 7 5 6" xfId="28366"/>
    <cellStyle name="Standard 257 3 2 7 6" xfId="2630"/>
    <cellStyle name="Standard 257 3 2 7 6 2" xfId="11452"/>
    <cellStyle name="Standard 257 3 2 7 6 2 2" xfId="24688"/>
    <cellStyle name="Standard 257 3 2 7 6 2 2 2" xfId="51160"/>
    <cellStyle name="Standard 257 3 2 7 6 2 3" xfId="37924"/>
    <cellStyle name="Standard 257 3 2 7 6 3" xfId="18071"/>
    <cellStyle name="Standard 257 3 2 7 6 3 2" xfId="44543"/>
    <cellStyle name="Standard 257 3 2 7 6 4" xfId="29102"/>
    <cellStyle name="Standard 257 3 2 7 7" xfId="4835"/>
    <cellStyle name="Standard 257 3 2 7 7 2" xfId="9245"/>
    <cellStyle name="Standard 257 3 2 7 7 2 2" xfId="22481"/>
    <cellStyle name="Standard 257 3 2 7 7 2 2 2" xfId="48953"/>
    <cellStyle name="Standard 257 3 2 7 7 2 3" xfId="35717"/>
    <cellStyle name="Standard 257 3 2 7 7 3" xfId="15864"/>
    <cellStyle name="Standard 257 3 2 7 7 3 2" xfId="42336"/>
    <cellStyle name="Standard 257 3 2 7 7 4" xfId="31307"/>
    <cellStyle name="Standard 257 3 2 7 8" xfId="7040"/>
    <cellStyle name="Standard 257 3 2 7 8 2" xfId="20276"/>
    <cellStyle name="Standard 257 3 2 7 8 2 2" xfId="46748"/>
    <cellStyle name="Standard 257 3 2 7 8 3" xfId="33512"/>
    <cellStyle name="Standard 257 3 2 7 9" xfId="13659"/>
    <cellStyle name="Standard 257 3 2 7 9 2" xfId="40131"/>
    <cellStyle name="Standard 257 3 2 8" xfId="472"/>
    <cellStyle name="Standard 257 3 2 8 2" xfId="862"/>
    <cellStyle name="Standard 257 3 2 8 2 2" xfId="1611"/>
    <cellStyle name="Standard 257 3 2 8 2 2 2" xfId="4554"/>
    <cellStyle name="Standard 257 3 2 8 2 2 2 2" xfId="13376"/>
    <cellStyle name="Standard 257 3 2 8 2 2 2 2 2" xfId="26612"/>
    <cellStyle name="Standard 257 3 2 8 2 2 2 2 2 2" xfId="53084"/>
    <cellStyle name="Standard 257 3 2 8 2 2 2 2 3" xfId="39848"/>
    <cellStyle name="Standard 257 3 2 8 2 2 2 3" xfId="19995"/>
    <cellStyle name="Standard 257 3 2 8 2 2 2 3 2" xfId="46467"/>
    <cellStyle name="Standard 257 3 2 8 2 2 2 4" xfId="31026"/>
    <cellStyle name="Standard 257 3 2 8 2 2 3" xfId="6025"/>
    <cellStyle name="Standard 257 3 2 8 2 2 3 2" xfId="10435"/>
    <cellStyle name="Standard 257 3 2 8 2 2 3 2 2" xfId="23671"/>
    <cellStyle name="Standard 257 3 2 8 2 2 3 2 2 2" xfId="50143"/>
    <cellStyle name="Standard 257 3 2 8 2 2 3 2 3" xfId="36907"/>
    <cellStyle name="Standard 257 3 2 8 2 2 3 3" xfId="17054"/>
    <cellStyle name="Standard 257 3 2 8 2 2 3 3 2" xfId="43526"/>
    <cellStyle name="Standard 257 3 2 8 2 2 3 4" xfId="32497"/>
    <cellStyle name="Standard 257 3 2 8 2 2 4" xfId="8964"/>
    <cellStyle name="Standard 257 3 2 8 2 2 4 2" xfId="22200"/>
    <cellStyle name="Standard 257 3 2 8 2 2 4 2 2" xfId="48672"/>
    <cellStyle name="Standard 257 3 2 8 2 2 4 3" xfId="35436"/>
    <cellStyle name="Standard 257 3 2 8 2 2 5" xfId="15583"/>
    <cellStyle name="Standard 257 3 2 8 2 2 5 2" xfId="42055"/>
    <cellStyle name="Standard 257 3 2 8 2 2 6" xfId="28085"/>
    <cellStyle name="Standard 257 3 2 8 2 3" xfId="2347"/>
    <cellStyle name="Standard 257 3 2 8 2 3 2" xfId="3818"/>
    <cellStyle name="Standard 257 3 2 8 2 3 2 2" xfId="12640"/>
    <cellStyle name="Standard 257 3 2 8 2 3 2 2 2" xfId="25876"/>
    <cellStyle name="Standard 257 3 2 8 2 3 2 2 2 2" xfId="52348"/>
    <cellStyle name="Standard 257 3 2 8 2 3 2 2 3" xfId="39112"/>
    <cellStyle name="Standard 257 3 2 8 2 3 2 3" xfId="19259"/>
    <cellStyle name="Standard 257 3 2 8 2 3 2 3 2" xfId="45731"/>
    <cellStyle name="Standard 257 3 2 8 2 3 2 4" xfId="30290"/>
    <cellStyle name="Standard 257 3 2 8 2 3 3" xfId="6760"/>
    <cellStyle name="Standard 257 3 2 8 2 3 3 2" xfId="11170"/>
    <cellStyle name="Standard 257 3 2 8 2 3 3 2 2" xfId="24406"/>
    <cellStyle name="Standard 257 3 2 8 2 3 3 2 2 2" xfId="50878"/>
    <cellStyle name="Standard 257 3 2 8 2 3 3 2 3" xfId="37642"/>
    <cellStyle name="Standard 257 3 2 8 2 3 3 3" xfId="17789"/>
    <cellStyle name="Standard 257 3 2 8 2 3 3 3 2" xfId="44261"/>
    <cellStyle name="Standard 257 3 2 8 2 3 3 4" xfId="33232"/>
    <cellStyle name="Standard 257 3 2 8 2 3 4" xfId="8228"/>
    <cellStyle name="Standard 257 3 2 8 2 3 4 2" xfId="21464"/>
    <cellStyle name="Standard 257 3 2 8 2 3 4 2 2" xfId="47936"/>
    <cellStyle name="Standard 257 3 2 8 2 3 4 3" xfId="34700"/>
    <cellStyle name="Standard 257 3 2 8 2 3 5" xfId="14847"/>
    <cellStyle name="Standard 257 3 2 8 2 3 5 2" xfId="41319"/>
    <cellStyle name="Standard 257 3 2 8 2 3 6" xfId="28820"/>
    <cellStyle name="Standard 257 3 2 8 2 4" xfId="3084"/>
    <cellStyle name="Standard 257 3 2 8 2 4 2" xfId="11906"/>
    <cellStyle name="Standard 257 3 2 8 2 4 2 2" xfId="25142"/>
    <cellStyle name="Standard 257 3 2 8 2 4 2 2 2" xfId="51614"/>
    <cellStyle name="Standard 257 3 2 8 2 4 2 3" xfId="38378"/>
    <cellStyle name="Standard 257 3 2 8 2 4 3" xfId="18525"/>
    <cellStyle name="Standard 257 3 2 8 2 4 3 2" xfId="44997"/>
    <cellStyle name="Standard 257 3 2 8 2 4 4" xfId="29556"/>
    <cellStyle name="Standard 257 3 2 8 2 5" xfId="5289"/>
    <cellStyle name="Standard 257 3 2 8 2 5 2" xfId="9699"/>
    <cellStyle name="Standard 257 3 2 8 2 5 2 2" xfId="22935"/>
    <cellStyle name="Standard 257 3 2 8 2 5 2 2 2" xfId="49407"/>
    <cellStyle name="Standard 257 3 2 8 2 5 2 3" xfId="36171"/>
    <cellStyle name="Standard 257 3 2 8 2 5 3" xfId="16318"/>
    <cellStyle name="Standard 257 3 2 8 2 5 3 2" xfId="42790"/>
    <cellStyle name="Standard 257 3 2 8 2 5 4" xfId="31761"/>
    <cellStyle name="Standard 257 3 2 8 2 6" xfId="7494"/>
    <cellStyle name="Standard 257 3 2 8 2 6 2" xfId="20730"/>
    <cellStyle name="Standard 257 3 2 8 2 6 2 2" xfId="47202"/>
    <cellStyle name="Standard 257 3 2 8 2 6 3" xfId="33966"/>
    <cellStyle name="Standard 257 3 2 8 2 7" xfId="14113"/>
    <cellStyle name="Standard 257 3 2 8 2 7 2" xfId="40585"/>
    <cellStyle name="Standard 257 3 2 8 2 8" xfId="27349"/>
    <cellStyle name="Standard 257 3 2 8 3" xfId="1245"/>
    <cellStyle name="Standard 257 3 2 8 3 2" xfId="4188"/>
    <cellStyle name="Standard 257 3 2 8 3 2 2" xfId="13010"/>
    <cellStyle name="Standard 257 3 2 8 3 2 2 2" xfId="26246"/>
    <cellStyle name="Standard 257 3 2 8 3 2 2 2 2" xfId="52718"/>
    <cellStyle name="Standard 257 3 2 8 3 2 2 3" xfId="39482"/>
    <cellStyle name="Standard 257 3 2 8 3 2 3" xfId="19629"/>
    <cellStyle name="Standard 257 3 2 8 3 2 3 2" xfId="46101"/>
    <cellStyle name="Standard 257 3 2 8 3 2 4" xfId="30660"/>
    <cellStyle name="Standard 257 3 2 8 3 3" xfId="5659"/>
    <cellStyle name="Standard 257 3 2 8 3 3 2" xfId="10069"/>
    <cellStyle name="Standard 257 3 2 8 3 3 2 2" xfId="23305"/>
    <cellStyle name="Standard 257 3 2 8 3 3 2 2 2" xfId="49777"/>
    <cellStyle name="Standard 257 3 2 8 3 3 2 3" xfId="36541"/>
    <cellStyle name="Standard 257 3 2 8 3 3 3" xfId="16688"/>
    <cellStyle name="Standard 257 3 2 8 3 3 3 2" xfId="43160"/>
    <cellStyle name="Standard 257 3 2 8 3 3 4" xfId="32131"/>
    <cellStyle name="Standard 257 3 2 8 3 4" xfId="8598"/>
    <cellStyle name="Standard 257 3 2 8 3 4 2" xfId="21834"/>
    <cellStyle name="Standard 257 3 2 8 3 4 2 2" xfId="48306"/>
    <cellStyle name="Standard 257 3 2 8 3 4 3" xfId="35070"/>
    <cellStyle name="Standard 257 3 2 8 3 5" xfId="15217"/>
    <cellStyle name="Standard 257 3 2 8 3 5 2" xfId="41689"/>
    <cellStyle name="Standard 257 3 2 8 3 6" xfId="27719"/>
    <cellStyle name="Standard 257 3 2 8 4" xfId="1981"/>
    <cellStyle name="Standard 257 3 2 8 4 2" xfId="3452"/>
    <cellStyle name="Standard 257 3 2 8 4 2 2" xfId="12274"/>
    <cellStyle name="Standard 257 3 2 8 4 2 2 2" xfId="25510"/>
    <cellStyle name="Standard 257 3 2 8 4 2 2 2 2" xfId="51982"/>
    <cellStyle name="Standard 257 3 2 8 4 2 2 3" xfId="38746"/>
    <cellStyle name="Standard 257 3 2 8 4 2 3" xfId="18893"/>
    <cellStyle name="Standard 257 3 2 8 4 2 3 2" xfId="45365"/>
    <cellStyle name="Standard 257 3 2 8 4 2 4" xfId="29924"/>
    <cellStyle name="Standard 257 3 2 8 4 3" xfId="6394"/>
    <cellStyle name="Standard 257 3 2 8 4 3 2" xfId="10804"/>
    <cellStyle name="Standard 257 3 2 8 4 3 2 2" xfId="24040"/>
    <cellStyle name="Standard 257 3 2 8 4 3 2 2 2" xfId="50512"/>
    <cellStyle name="Standard 257 3 2 8 4 3 2 3" xfId="37276"/>
    <cellStyle name="Standard 257 3 2 8 4 3 3" xfId="17423"/>
    <cellStyle name="Standard 257 3 2 8 4 3 3 2" xfId="43895"/>
    <cellStyle name="Standard 257 3 2 8 4 3 4" xfId="32866"/>
    <cellStyle name="Standard 257 3 2 8 4 4" xfId="7862"/>
    <cellStyle name="Standard 257 3 2 8 4 4 2" xfId="21098"/>
    <cellStyle name="Standard 257 3 2 8 4 4 2 2" xfId="47570"/>
    <cellStyle name="Standard 257 3 2 8 4 4 3" xfId="34334"/>
    <cellStyle name="Standard 257 3 2 8 4 5" xfId="14481"/>
    <cellStyle name="Standard 257 3 2 8 4 5 2" xfId="40953"/>
    <cellStyle name="Standard 257 3 2 8 4 6" xfId="28454"/>
    <cellStyle name="Standard 257 3 2 8 5" xfId="2718"/>
    <cellStyle name="Standard 257 3 2 8 5 2" xfId="11540"/>
    <cellStyle name="Standard 257 3 2 8 5 2 2" xfId="24776"/>
    <cellStyle name="Standard 257 3 2 8 5 2 2 2" xfId="51248"/>
    <cellStyle name="Standard 257 3 2 8 5 2 3" xfId="38012"/>
    <cellStyle name="Standard 257 3 2 8 5 3" xfId="18159"/>
    <cellStyle name="Standard 257 3 2 8 5 3 2" xfId="44631"/>
    <cellStyle name="Standard 257 3 2 8 5 4" xfId="29190"/>
    <cellStyle name="Standard 257 3 2 8 6" xfId="4923"/>
    <cellStyle name="Standard 257 3 2 8 6 2" xfId="9333"/>
    <cellStyle name="Standard 257 3 2 8 6 2 2" xfId="22569"/>
    <cellStyle name="Standard 257 3 2 8 6 2 2 2" xfId="49041"/>
    <cellStyle name="Standard 257 3 2 8 6 2 3" xfId="35805"/>
    <cellStyle name="Standard 257 3 2 8 6 3" xfId="15952"/>
    <cellStyle name="Standard 257 3 2 8 6 3 2" xfId="42424"/>
    <cellStyle name="Standard 257 3 2 8 6 4" xfId="31395"/>
    <cellStyle name="Standard 257 3 2 8 7" xfId="7128"/>
    <cellStyle name="Standard 257 3 2 8 7 2" xfId="20364"/>
    <cellStyle name="Standard 257 3 2 8 7 2 2" xfId="46836"/>
    <cellStyle name="Standard 257 3 2 8 7 3" xfId="33600"/>
    <cellStyle name="Standard 257 3 2 8 8" xfId="13747"/>
    <cellStyle name="Standard 257 3 2 8 8 2" xfId="40219"/>
    <cellStyle name="Standard 257 3 2 8 9" xfId="26983"/>
    <cellStyle name="Standard 257 3 2 9" xfId="660"/>
    <cellStyle name="Standard 257 3 2 9 2" xfId="1048"/>
    <cellStyle name="Standard 257 3 2 9 2 2" xfId="1791"/>
    <cellStyle name="Standard 257 3 2 9 2 2 2" xfId="4734"/>
    <cellStyle name="Standard 257 3 2 9 2 2 2 2" xfId="13556"/>
    <cellStyle name="Standard 257 3 2 9 2 2 2 2 2" xfId="26792"/>
    <cellStyle name="Standard 257 3 2 9 2 2 2 2 2 2" xfId="53264"/>
    <cellStyle name="Standard 257 3 2 9 2 2 2 2 3" xfId="40028"/>
    <cellStyle name="Standard 257 3 2 9 2 2 2 3" xfId="20175"/>
    <cellStyle name="Standard 257 3 2 9 2 2 2 3 2" xfId="46647"/>
    <cellStyle name="Standard 257 3 2 9 2 2 2 4" xfId="31206"/>
    <cellStyle name="Standard 257 3 2 9 2 2 3" xfId="6205"/>
    <cellStyle name="Standard 257 3 2 9 2 2 3 2" xfId="10615"/>
    <cellStyle name="Standard 257 3 2 9 2 2 3 2 2" xfId="23851"/>
    <cellStyle name="Standard 257 3 2 9 2 2 3 2 2 2" xfId="50323"/>
    <cellStyle name="Standard 257 3 2 9 2 2 3 2 3" xfId="37087"/>
    <cellStyle name="Standard 257 3 2 9 2 2 3 3" xfId="17234"/>
    <cellStyle name="Standard 257 3 2 9 2 2 3 3 2" xfId="43706"/>
    <cellStyle name="Standard 257 3 2 9 2 2 3 4" xfId="32677"/>
    <cellStyle name="Standard 257 3 2 9 2 2 4" xfId="9144"/>
    <cellStyle name="Standard 257 3 2 9 2 2 4 2" xfId="22380"/>
    <cellStyle name="Standard 257 3 2 9 2 2 4 2 2" xfId="48852"/>
    <cellStyle name="Standard 257 3 2 9 2 2 4 3" xfId="35616"/>
    <cellStyle name="Standard 257 3 2 9 2 2 5" xfId="15763"/>
    <cellStyle name="Standard 257 3 2 9 2 2 5 2" xfId="42235"/>
    <cellStyle name="Standard 257 3 2 9 2 2 6" xfId="28265"/>
    <cellStyle name="Standard 257 3 2 9 2 3" xfId="2527"/>
    <cellStyle name="Standard 257 3 2 9 2 3 2" xfId="3998"/>
    <cellStyle name="Standard 257 3 2 9 2 3 2 2" xfId="12820"/>
    <cellStyle name="Standard 257 3 2 9 2 3 2 2 2" xfId="26056"/>
    <cellStyle name="Standard 257 3 2 9 2 3 2 2 2 2" xfId="52528"/>
    <cellStyle name="Standard 257 3 2 9 2 3 2 2 3" xfId="39292"/>
    <cellStyle name="Standard 257 3 2 9 2 3 2 3" xfId="19439"/>
    <cellStyle name="Standard 257 3 2 9 2 3 2 3 2" xfId="45911"/>
    <cellStyle name="Standard 257 3 2 9 2 3 2 4" xfId="30470"/>
    <cellStyle name="Standard 257 3 2 9 2 3 3" xfId="6940"/>
    <cellStyle name="Standard 257 3 2 9 2 3 3 2" xfId="11350"/>
    <cellStyle name="Standard 257 3 2 9 2 3 3 2 2" xfId="24586"/>
    <cellStyle name="Standard 257 3 2 9 2 3 3 2 2 2" xfId="51058"/>
    <cellStyle name="Standard 257 3 2 9 2 3 3 2 3" xfId="37822"/>
    <cellStyle name="Standard 257 3 2 9 2 3 3 3" xfId="17969"/>
    <cellStyle name="Standard 257 3 2 9 2 3 3 3 2" xfId="44441"/>
    <cellStyle name="Standard 257 3 2 9 2 3 3 4" xfId="33412"/>
    <cellStyle name="Standard 257 3 2 9 2 3 4" xfId="8408"/>
    <cellStyle name="Standard 257 3 2 9 2 3 4 2" xfId="21644"/>
    <cellStyle name="Standard 257 3 2 9 2 3 4 2 2" xfId="48116"/>
    <cellStyle name="Standard 257 3 2 9 2 3 4 3" xfId="34880"/>
    <cellStyle name="Standard 257 3 2 9 2 3 5" xfId="15027"/>
    <cellStyle name="Standard 257 3 2 9 2 3 5 2" xfId="41499"/>
    <cellStyle name="Standard 257 3 2 9 2 3 6" xfId="29000"/>
    <cellStyle name="Standard 257 3 2 9 2 4" xfId="3264"/>
    <cellStyle name="Standard 257 3 2 9 2 4 2" xfId="12086"/>
    <cellStyle name="Standard 257 3 2 9 2 4 2 2" xfId="25322"/>
    <cellStyle name="Standard 257 3 2 9 2 4 2 2 2" xfId="51794"/>
    <cellStyle name="Standard 257 3 2 9 2 4 2 3" xfId="38558"/>
    <cellStyle name="Standard 257 3 2 9 2 4 3" xfId="18705"/>
    <cellStyle name="Standard 257 3 2 9 2 4 3 2" xfId="45177"/>
    <cellStyle name="Standard 257 3 2 9 2 4 4" xfId="29736"/>
    <cellStyle name="Standard 257 3 2 9 2 5" xfId="5469"/>
    <cellStyle name="Standard 257 3 2 9 2 5 2" xfId="9879"/>
    <cellStyle name="Standard 257 3 2 9 2 5 2 2" xfId="23115"/>
    <cellStyle name="Standard 257 3 2 9 2 5 2 2 2" xfId="49587"/>
    <cellStyle name="Standard 257 3 2 9 2 5 2 3" xfId="36351"/>
    <cellStyle name="Standard 257 3 2 9 2 5 3" xfId="16498"/>
    <cellStyle name="Standard 257 3 2 9 2 5 3 2" xfId="42970"/>
    <cellStyle name="Standard 257 3 2 9 2 5 4" xfId="31941"/>
    <cellStyle name="Standard 257 3 2 9 2 6" xfId="7674"/>
    <cellStyle name="Standard 257 3 2 9 2 6 2" xfId="20910"/>
    <cellStyle name="Standard 257 3 2 9 2 6 2 2" xfId="47382"/>
    <cellStyle name="Standard 257 3 2 9 2 6 3" xfId="34146"/>
    <cellStyle name="Standard 257 3 2 9 2 7" xfId="14293"/>
    <cellStyle name="Standard 257 3 2 9 2 7 2" xfId="40765"/>
    <cellStyle name="Standard 257 3 2 9 2 8" xfId="27529"/>
    <cellStyle name="Standard 257 3 2 9 3" xfId="1425"/>
    <cellStyle name="Standard 257 3 2 9 3 2" xfId="4368"/>
    <cellStyle name="Standard 257 3 2 9 3 2 2" xfId="13190"/>
    <cellStyle name="Standard 257 3 2 9 3 2 2 2" xfId="26426"/>
    <cellStyle name="Standard 257 3 2 9 3 2 2 2 2" xfId="52898"/>
    <cellStyle name="Standard 257 3 2 9 3 2 2 3" xfId="39662"/>
    <cellStyle name="Standard 257 3 2 9 3 2 3" xfId="19809"/>
    <cellStyle name="Standard 257 3 2 9 3 2 3 2" xfId="46281"/>
    <cellStyle name="Standard 257 3 2 9 3 2 4" xfId="30840"/>
    <cellStyle name="Standard 257 3 2 9 3 3" xfId="5839"/>
    <cellStyle name="Standard 257 3 2 9 3 3 2" xfId="10249"/>
    <cellStyle name="Standard 257 3 2 9 3 3 2 2" xfId="23485"/>
    <cellStyle name="Standard 257 3 2 9 3 3 2 2 2" xfId="49957"/>
    <cellStyle name="Standard 257 3 2 9 3 3 2 3" xfId="36721"/>
    <cellStyle name="Standard 257 3 2 9 3 3 3" xfId="16868"/>
    <cellStyle name="Standard 257 3 2 9 3 3 3 2" xfId="43340"/>
    <cellStyle name="Standard 257 3 2 9 3 3 4" xfId="32311"/>
    <cellStyle name="Standard 257 3 2 9 3 4" xfId="8778"/>
    <cellStyle name="Standard 257 3 2 9 3 4 2" xfId="22014"/>
    <cellStyle name="Standard 257 3 2 9 3 4 2 2" xfId="48486"/>
    <cellStyle name="Standard 257 3 2 9 3 4 3" xfId="35250"/>
    <cellStyle name="Standard 257 3 2 9 3 5" xfId="15397"/>
    <cellStyle name="Standard 257 3 2 9 3 5 2" xfId="41869"/>
    <cellStyle name="Standard 257 3 2 9 3 6" xfId="27899"/>
    <cellStyle name="Standard 257 3 2 9 4" xfId="2161"/>
    <cellStyle name="Standard 257 3 2 9 4 2" xfId="3632"/>
    <cellStyle name="Standard 257 3 2 9 4 2 2" xfId="12454"/>
    <cellStyle name="Standard 257 3 2 9 4 2 2 2" xfId="25690"/>
    <cellStyle name="Standard 257 3 2 9 4 2 2 2 2" xfId="52162"/>
    <cellStyle name="Standard 257 3 2 9 4 2 2 3" xfId="38926"/>
    <cellStyle name="Standard 257 3 2 9 4 2 3" xfId="19073"/>
    <cellStyle name="Standard 257 3 2 9 4 2 3 2" xfId="45545"/>
    <cellStyle name="Standard 257 3 2 9 4 2 4" xfId="30104"/>
    <cellStyle name="Standard 257 3 2 9 4 3" xfId="6574"/>
    <cellStyle name="Standard 257 3 2 9 4 3 2" xfId="10984"/>
    <cellStyle name="Standard 257 3 2 9 4 3 2 2" xfId="24220"/>
    <cellStyle name="Standard 257 3 2 9 4 3 2 2 2" xfId="50692"/>
    <cellStyle name="Standard 257 3 2 9 4 3 2 3" xfId="37456"/>
    <cellStyle name="Standard 257 3 2 9 4 3 3" xfId="17603"/>
    <cellStyle name="Standard 257 3 2 9 4 3 3 2" xfId="44075"/>
    <cellStyle name="Standard 257 3 2 9 4 3 4" xfId="33046"/>
    <cellStyle name="Standard 257 3 2 9 4 4" xfId="8042"/>
    <cellStyle name="Standard 257 3 2 9 4 4 2" xfId="21278"/>
    <cellStyle name="Standard 257 3 2 9 4 4 2 2" xfId="47750"/>
    <cellStyle name="Standard 257 3 2 9 4 4 3" xfId="34514"/>
    <cellStyle name="Standard 257 3 2 9 4 5" xfId="14661"/>
    <cellStyle name="Standard 257 3 2 9 4 5 2" xfId="41133"/>
    <cellStyle name="Standard 257 3 2 9 4 6" xfId="28634"/>
    <cellStyle name="Standard 257 3 2 9 5" xfId="2898"/>
    <cellStyle name="Standard 257 3 2 9 5 2" xfId="11720"/>
    <cellStyle name="Standard 257 3 2 9 5 2 2" xfId="24956"/>
    <cellStyle name="Standard 257 3 2 9 5 2 2 2" xfId="51428"/>
    <cellStyle name="Standard 257 3 2 9 5 2 3" xfId="38192"/>
    <cellStyle name="Standard 257 3 2 9 5 3" xfId="18339"/>
    <cellStyle name="Standard 257 3 2 9 5 3 2" xfId="44811"/>
    <cellStyle name="Standard 257 3 2 9 5 4" xfId="29370"/>
    <cellStyle name="Standard 257 3 2 9 6" xfId="5103"/>
    <cellStyle name="Standard 257 3 2 9 6 2" xfId="9513"/>
    <cellStyle name="Standard 257 3 2 9 6 2 2" xfId="22749"/>
    <cellStyle name="Standard 257 3 2 9 6 2 2 2" xfId="49221"/>
    <cellStyle name="Standard 257 3 2 9 6 2 3" xfId="35985"/>
    <cellStyle name="Standard 257 3 2 9 6 3" xfId="16132"/>
    <cellStyle name="Standard 257 3 2 9 6 3 2" xfId="42604"/>
    <cellStyle name="Standard 257 3 2 9 6 4" xfId="31575"/>
    <cellStyle name="Standard 257 3 2 9 7" xfId="7308"/>
    <cellStyle name="Standard 257 3 2 9 7 2" xfId="20544"/>
    <cellStyle name="Standard 257 3 2 9 7 2 2" xfId="47016"/>
    <cellStyle name="Standard 257 3 2 9 7 3" xfId="33780"/>
    <cellStyle name="Standard 257 3 2 9 8" xfId="13927"/>
    <cellStyle name="Standard 257 3 2 9 8 2" xfId="40399"/>
    <cellStyle name="Standard 257 3 2 9 9" xfId="27163"/>
    <cellStyle name="Standard 257 3 3" xfId="305"/>
    <cellStyle name="Standard 257 3 3 10" xfId="4777"/>
    <cellStyle name="Standard 257 3 3 10 2" xfId="9187"/>
    <cellStyle name="Standard 257 3 3 10 2 2" xfId="22423"/>
    <cellStyle name="Standard 257 3 3 10 2 2 2" xfId="48895"/>
    <cellStyle name="Standard 257 3 3 10 2 3" xfId="35659"/>
    <cellStyle name="Standard 257 3 3 10 3" xfId="15806"/>
    <cellStyle name="Standard 257 3 3 10 3 2" xfId="42278"/>
    <cellStyle name="Standard 257 3 3 10 4" xfId="31249"/>
    <cellStyle name="Standard 257 3 3 11" xfId="6982"/>
    <cellStyle name="Standard 257 3 3 11 2" xfId="20218"/>
    <cellStyle name="Standard 257 3 3 11 2 2" xfId="46690"/>
    <cellStyle name="Standard 257 3 3 11 3" xfId="33454"/>
    <cellStyle name="Standard 257 3 3 12" xfId="13601"/>
    <cellStyle name="Standard 257 3 3 12 2" xfId="40073"/>
    <cellStyle name="Standard 257 3 3 13" xfId="26837"/>
    <cellStyle name="Standard 257 3 3 2" xfId="355"/>
    <cellStyle name="Standard 257 3 3 2 10" xfId="13641"/>
    <cellStyle name="Standard 257 3 3 2 10 2" xfId="40113"/>
    <cellStyle name="Standard 257 3 3 2 11" xfId="26877"/>
    <cellStyle name="Standard 257 3 3 2 2" xfId="443"/>
    <cellStyle name="Standard 257 3 3 2 2 10" xfId="26958"/>
    <cellStyle name="Standard 257 3 3 2 2 2" xfId="619"/>
    <cellStyle name="Standard 257 3 3 2 2 2 2" xfId="1008"/>
    <cellStyle name="Standard 257 3 3 2 2 2 2 2" xfId="1757"/>
    <cellStyle name="Standard 257 3 3 2 2 2 2 2 2" xfId="4700"/>
    <cellStyle name="Standard 257 3 3 2 2 2 2 2 2 2" xfId="13522"/>
    <cellStyle name="Standard 257 3 3 2 2 2 2 2 2 2 2" xfId="26758"/>
    <cellStyle name="Standard 257 3 3 2 2 2 2 2 2 2 2 2" xfId="53230"/>
    <cellStyle name="Standard 257 3 3 2 2 2 2 2 2 2 3" xfId="39994"/>
    <cellStyle name="Standard 257 3 3 2 2 2 2 2 2 3" xfId="20141"/>
    <cellStyle name="Standard 257 3 3 2 2 2 2 2 2 3 2" xfId="46613"/>
    <cellStyle name="Standard 257 3 3 2 2 2 2 2 2 4" xfId="31172"/>
    <cellStyle name="Standard 257 3 3 2 2 2 2 2 3" xfId="6171"/>
    <cellStyle name="Standard 257 3 3 2 2 2 2 2 3 2" xfId="10581"/>
    <cellStyle name="Standard 257 3 3 2 2 2 2 2 3 2 2" xfId="23817"/>
    <cellStyle name="Standard 257 3 3 2 2 2 2 2 3 2 2 2" xfId="50289"/>
    <cellStyle name="Standard 257 3 3 2 2 2 2 2 3 2 3" xfId="37053"/>
    <cellStyle name="Standard 257 3 3 2 2 2 2 2 3 3" xfId="17200"/>
    <cellStyle name="Standard 257 3 3 2 2 2 2 2 3 3 2" xfId="43672"/>
    <cellStyle name="Standard 257 3 3 2 2 2 2 2 3 4" xfId="32643"/>
    <cellStyle name="Standard 257 3 3 2 2 2 2 2 4" xfId="9110"/>
    <cellStyle name="Standard 257 3 3 2 2 2 2 2 4 2" xfId="22346"/>
    <cellStyle name="Standard 257 3 3 2 2 2 2 2 4 2 2" xfId="48818"/>
    <cellStyle name="Standard 257 3 3 2 2 2 2 2 4 3" xfId="35582"/>
    <cellStyle name="Standard 257 3 3 2 2 2 2 2 5" xfId="15729"/>
    <cellStyle name="Standard 257 3 3 2 2 2 2 2 5 2" xfId="42201"/>
    <cellStyle name="Standard 257 3 3 2 2 2 2 2 6" xfId="28231"/>
    <cellStyle name="Standard 257 3 3 2 2 2 2 3" xfId="2493"/>
    <cellStyle name="Standard 257 3 3 2 2 2 2 3 2" xfId="3964"/>
    <cellStyle name="Standard 257 3 3 2 2 2 2 3 2 2" xfId="12786"/>
    <cellStyle name="Standard 257 3 3 2 2 2 2 3 2 2 2" xfId="26022"/>
    <cellStyle name="Standard 257 3 3 2 2 2 2 3 2 2 2 2" xfId="52494"/>
    <cellStyle name="Standard 257 3 3 2 2 2 2 3 2 2 3" xfId="39258"/>
    <cellStyle name="Standard 257 3 3 2 2 2 2 3 2 3" xfId="19405"/>
    <cellStyle name="Standard 257 3 3 2 2 2 2 3 2 3 2" xfId="45877"/>
    <cellStyle name="Standard 257 3 3 2 2 2 2 3 2 4" xfId="30436"/>
    <cellStyle name="Standard 257 3 3 2 2 2 2 3 3" xfId="6906"/>
    <cellStyle name="Standard 257 3 3 2 2 2 2 3 3 2" xfId="11316"/>
    <cellStyle name="Standard 257 3 3 2 2 2 2 3 3 2 2" xfId="24552"/>
    <cellStyle name="Standard 257 3 3 2 2 2 2 3 3 2 2 2" xfId="51024"/>
    <cellStyle name="Standard 257 3 3 2 2 2 2 3 3 2 3" xfId="37788"/>
    <cellStyle name="Standard 257 3 3 2 2 2 2 3 3 3" xfId="17935"/>
    <cellStyle name="Standard 257 3 3 2 2 2 2 3 3 3 2" xfId="44407"/>
    <cellStyle name="Standard 257 3 3 2 2 2 2 3 3 4" xfId="33378"/>
    <cellStyle name="Standard 257 3 3 2 2 2 2 3 4" xfId="8374"/>
    <cellStyle name="Standard 257 3 3 2 2 2 2 3 4 2" xfId="21610"/>
    <cellStyle name="Standard 257 3 3 2 2 2 2 3 4 2 2" xfId="48082"/>
    <cellStyle name="Standard 257 3 3 2 2 2 2 3 4 3" xfId="34846"/>
    <cellStyle name="Standard 257 3 3 2 2 2 2 3 5" xfId="14993"/>
    <cellStyle name="Standard 257 3 3 2 2 2 2 3 5 2" xfId="41465"/>
    <cellStyle name="Standard 257 3 3 2 2 2 2 3 6" xfId="28966"/>
    <cellStyle name="Standard 257 3 3 2 2 2 2 4" xfId="3230"/>
    <cellStyle name="Standard 257 3 3 2 2 2 2 4 2" xfId="12052"/>
    <cellStyle name="Standard 257 3 3 2 2 2 2 4 2 2" xfId="25288"/>
    <cellStyle name="Standard 257 3 3 2 2 2 2 4 2 2 2" xfId="51760"/>
    <cellStyle name="Standard 257 3 3 2 2 2 2 4 2 3" xfId="38524"/>
    <cellStyle name="Standard 257 3 3 2 2 2 2 4 3" xfId="18671"/>
    <cellStyle name="Standard 257 3 3 2 2 2 2 4 3 2" xfId="45143"/>
    <cellStyle name="Standard 257 3 3 2 2 2 2 4 4" xfId="29702"/>
    <cellStyle name="Standard 257 3 3 2 2 2 2 5" xfId="5435"/>
    <cellStyle name="Standard 257 3 3 2 2 2 2 5 2" xfId="9845"/>
    <cellStyle name="Standard 257 3 3 2 2 2 2 5 2 2" xfId="23081"/>
    <cellStyle name="Standard 257 3 3 2 2 2 2 5 2 2 2" xfId="49553"/>
    <cellStyle name="Standard 257 3 3 2 2 2 2 5 2 3" xfId="36317"/>
    <cellStyle name="Standard 257 3 3 2 2 2 2 5 3" xfId="16464"/>
    <cellStyle name="Standard 257 3 3 2 2 2 2 5 3 2" xfId="42936"/>
    <cellStyle name="Standard 257 3 3 2 2 2 2 5 4" xfId="31907"/>
    <cellStyle name="Standard 257 3 3 2 2 2 2 6" xfId="7640"/>
    <cellStyle name="Standard 257 3 3 2 2 2 2 6 2" xfId="20876"/>
    <cellStyle name="Standard 257 3 3 2 2 2 2 6 2 2" xfId="47348"/>
    <cellStyle name="Standard 257 3 3 2 2 2 2 6 3" xfId="34112"/>
    <cellStyle name="Standard 257 3 3 2 2 2 2 7" xfId="14259"/>
    <cellStyle name="Standard 257 3 3 2 2 2 2 7 2" xfId="40731"/>
    <cellStyle name="Standard 257 3 3 2 2 2 2 8" xfId="27495"/>
    <cellStyle name="Standard 257 3 3 2 2 2 3" xfId="1391"/>
    <cellStyle name="Standard 257 3 3 2 2 2 3 2" xfId="4334"/>
    <cellStyle name="Standard 257 3 3 2 2 2 3 2 2" xfId="13156"/>
    <cellStyle name="Standard 257 3 3 2 2 2 3 2 2 2" xfId="26392"/>
    <cellStyle name="Standard 257 3 3 2 2 2 3 2 2 2 2" xfId="52864"/>
    <cellStyle name="Standard 257 3 3 2 2 2 3 2 2 3" xfId="39628"/>
    <cellStyle name="Standard 257 3 3 2 2 2 3 2 3" xfId="19775"/>
    <cellStyle name="Standard 257 3 3 2 2 2 3 2 3 2" xfId="46247"/>
    <cellStyle name="Standard 257 3 3 2 2 2 3 2 4" xfId="30806"/>
    <cellStyle name="Standard 257 3 3 2 2 2 3 3" xfId="5805"/>
    <cellStyle name="Standard 257 3 3 2 2 2 3 3 2" xfId="10215"/>
    <cellStyle name="Standard 257 3 3 2 2 2 3 3 2 2" xfId="23451"/>
    <cellStyle name="Standard 257 3 3 2 2 2 3 3 2 2 2" xfId="49923"/>
    <cellStyle name="Standard 257 3 3 2 2 2 3 3 2 3" xfId="36687"/>
    <cellStyle name="Standard 257 3 3 2 2 2 3 3 3" xfId="16834"/>
    <cellStyle name="Standard 257 3 3 2 2 2 3 3 3 2" xfId="43306"/>
    <cellStyle name="Standard 257 3 3 2 2 2 3 3 4" xfId="32277"/>
    <cellStyle name="Standard 257 3 3 2 2 2 3 4" xfId="8744"/>
    <cellStyle name="Standard 257 3 3 2 2 2 3 4 2" xfId="21980"/>
    <cellStyle name="Standard 257 3 3 2 2 2 3 4 2 2" xfId="48452"/>
    <cellStyle name="Standard 257 3 3 2 2 2 3 4 3" xfId="35216"/>
    <cellStyle name="Standard 257 3 3 2 2 2 3 5" xfId="15363"/>
    <cellStyle name="Standard 257 3 3 2 2 2 3 5 2" xfId="41835"/>
    <cellStyle name="Standard 257 3 3 2 2 2 3 6" xfId="27865"/>
    <cellStyle name="Standard 257 3 3 2 2 2 4" xfId="2127"/>
    <cellStyle name="Standard 257 3 3 2 2 2 4 2" xfId="3598"/>
    <cellStyle name="Standard 257 3 3 2 2 2 4 2 2" xfId="12420"/>
    <cellStyle name="Standard 257 3 3 2 2 2 4 2 2 2" xfId="25656"/>
    <cellStyle name="Standard 257 3 3 2 2 2 4 2 2 2 2" xfId="52128"/>
    <cellStyle name="Standard 257 3 3 2 2 2 4 2 2 3" xfId="38892"/>
    <cellStyle name="Standard 257 3 3 2 2 2 4 2 3" xfId="19039"/>
    <cellStyle name="Standard 257 3 3 2 2 2 4 2 3 2" xfId="45511"/>
    <cellStyle name="Standard 257 3 3 2 2 2 4 2 4" xfId="30070"/>
    <cellStyle name="Standard 257 3 3 2 2 2 4 3" xfId="6540"/>
    <cellStyle name="Standard 257 3 3 2 2 2 4 3 2" xfId="10950"/>
    <cellStyle name="Standard 257 3 3 2 2 2 4 3 2 2" xfId="24186"/>
    <cellStyle name="Standard 257 3 3 2 2 2 4 3 2 2 2" xfId="50658"/>
    <cellStyle name="Standard 257 3 3 2 2 2 4 3 2 3" xfId="37422"/>
    <cellStyle name="Standard 257 3 3 2 2 2 4 3 3" xfId="17569"/>
    <cellStyle name="Standard 257 3 3 2 2 2 4 3 3 2" xfId="44041"/>
    <cellStyle name="Standard 257 3 3 2 2 2 4 3 4" xfId="33012"/>
    <cellStyle name="Standard 257 3 3 2 2 2 4 4" xfId="8008"/>
    <cellStyle name="Standard 257 3 3 2 2 2 4 4 2" xfId="21244"/>
    <cellStyle name="Standard 257 3 3 2 2 2 4 4 2 2" xfId="47716"/>
    <cellStyle name="Standard 257 3 3 2 2 2 4 4 3" xfId="34480"/>
    <cellStyle name="Standard 257 3 3 2 2 2 4 5" xfId="14627"/>
    <cellStyle name="Standard 257 3 3 2 2 2 4 5 2" xfId="41099"/>
    <cellStyle name="Standard 257 3 3 2 2 2 4 6" xfId="28600"/>
    <cellStyle name="Standard 257 3 3 2 2 2 5" xfId="2864"/>
    <cellStyle name="Standard 257 3 3 2 2 2 5 2" xfId="11686"/>
    <cellStyle name="Standard 257 3 3 2 2 2 5 2 2" xfId="24922"/>
    <cellStyle name="Standard 257 3 3 2 2 2 5 2 2 2" xfId="51394"/>
    <cellStyle name="Standard 257 3 3 2 2 2 5 2 3" xfId="38158"/>
    <cellStyle name="Standard 257 3 3 2 2 2 5 3" xfId="18305"/>
    <cellStyle name="Standard 257 3 3 2 2 2 5 3 2" xfId="44777"/>
    <cellStyle name="Standard 257 3 3 2 2 2 5 4" xfId="29336"/>
    <cellStyle name="Standard 257 3 3 2 2 2 6" xfId="5069"/>
    <cellStyle name="Standard 257 3 3 2 2 2 6 2" xfId="9479"/>
    <cellStyle name="Standard 257 3 3 2 2 2 6 2 2" xfId="22715"/>
    <cellStyle name="Standard 257 3 3 2 2 2 6 2 2 2" xfId="49187"/>
    <cellStyle name="Standard 257 3 3 2 2 2 6 2 3" xfId="35951"/>
    <cellStyle name="Standard 257 3 3 2 2 2 6 3" xfId="16098"/>
    <cellStyle name="Standard 257 3 3 2 2 2 6 3 2" xfId="42570"/>
    <cellStyle name="Standard 257 3 3 2 2 2 6 4" xfId="31541"/>
    <cellStyle name="Standard 257 3 3 2 2 2 7" xfId="7274"/>
    <cellStyle name="Standard 257 3 3 2 2 2 7 2" xfId="20510"/>
    <cellStyle name="Standard 257 3 3 2 2 2 7 2 2" xfId="46982"/>
    <cellStyle name="Standard 257 3 3 2 2 2 7 3" xfId="33746"/>
    <cellStyle name="Standard 257 3 3 2 2 2 8" xfId="13893"/>
    <cellStyle name="Standard 257 3 3 2 2 2 8 2" xfId="40365"/>
    <cellStyle name="Standard 257 3 3 2 2 2 9" xfId="27129"/>
    <cellStyle name="Standard 257 3 3 2 2 3" xfId="836"/>
    <cellStyle name="Standard 257 3 3 2 2 3 2" xfId="1586"/>
    <cellStyle name="Standard 257 3 3 2 2 3 2 2" xfId="4529"/>
    <cellStyle name="Standard 257 3 3 2 2 3 2 2 2" xfId="13351"/>
    <cellStyle name="Standard 257 3 3 2 2 3 2 2 2 2" xfId="26587"/>
    <cellStyle name="Standard 257 3 3 2 2 3 2 2 2 2 2" xfId="53059"/>
    <cellStyle name="Standard 257 3 3 2 2 3 2 2 2 3" xfId="39823"/>
    <cellStyle name="Standard 257 3 3 2 2 3 2 2 3" xfId="19970"/>
    <cellStyle name="Standard 257 3 3 2 2 3 2 2 3 2" xfId="46442"/>
    <cellStyle name="Standard 257 3 3 2 2 3 2 2 4" xfId="31001"/>
    <cellStyle name="Standard 257 3 3 2 2 3 2 3" xfId="6000"/>
    <cellStyle name="Standard 257 3 3 2 2 3 2 3 2" xfId="10410"/>
    <cellStyle name="Standard 257 3 3 2 2 3 2 3 2 2" xfId="23646"/>
    <cellStyle name="Standard 257 3 3 2 2 3 2 3 2 2 2" xfId="50118"/>
    <cellStyle name="Standard 257 3 3 2 2 3 2 3 2 3" xfId="36882"/>
    <cellStyle name="Standard 257 3 3 2 2 3 2 3 3" xfId="17029"/>
    <cellStyle name="Standard 257 3 3 2 2 3 2 3 3 2" xfId="43501"/>
    <cellStyle name="Standard 257 3 3 2 2 3 2 3 4" xfId="32472"/>
    <cellStyle name="Standard 257 3 3 2 2 3 2 4" xfId="8939"/>
    <cellStyle name="Standard 257 3 3 2 2 3 2 4 2" xfId="22175"/>
    <cellStyle name="Standard 257 3 3 2 2 3 2 4 2 2" xfId="48647"/>
    <cellStyle name="Standard 257 3 3 2 2 3 2 4 3" xfId="35411"/>
    <cellStyle name="Standard 257 3 3 2 2 3 2 5" xfId="15558"/>
    <cellStyle name="Standard 257 3 3 2 2 3 2 5 2" xfId="42030"/>
    <cellStyle name="Standard 257 3 3 2 2 3 2 6" xfId="28060"/>
    <cellStyle name="Standard 257 3 3 2 2 3 3" xfId="2322"/>
    <cellStyle name="Standard 257 3 3 2 2 3 3 2" xfId="3793"/>
    <cellStyle name="Standard 257 3 3 2 2 3 3 2 2" xfId="12615"/>
    <cellStyle name="Standard 257 3 3 2 2 3 3 2 2 2" xfId="25851"/>
    <cellStyle name="Standard 257 3 3 2 2 3 3 2 2 2 2" xfId="52323"/>
    <cellStyle name="Standard 257 3 3 2 2 3 3 2 2 3" xfId="39087"/>
    <cellStyle name="Standard 257 3 3 2 2 3 3 2 3" xfId="19234"/>
    <cellStyle name="Standard 257 3 3 2 2 3 3 2 3 2" xfId="45706"/>
    <cellStyle name="Standard 257 3 3 2 2 3 3 2 4" xfId="30265"/>
    <cellStyle name="Standard 257 3 3 2 2 3 3 3" xfId="6735"/>
    <cellStyle name="Standard 257 3 3 2 2 3 3 3 2" xfId="11145"/>
    <cellStyle name="Standard 257 3 3 2 2 3 3 3 2 2" xfId="24381"/>
    <cellStyle name="Standard 257 3 3 2 2 3 3 3 2 2 2" xfId="50853"/>
    <cellStyle name="Standard 257 3 3 2 2 3 3 3 2 3" xfId="37617"/>
    <cellStyle name="Standard 257 3 3 2 2 3 3 3 3" xfId="17764"/>
    <cellStyle name="Standard 257 3 3 2 2 3 3 3 3 2" xfId="44236"/>
    <cellStyle name="Standard 257 3 3 2 2 3 3 3 4" xfId="33207"/>
    <cellStyle name="Standard 257 3 3 2 2 3 3 4" xfId="8203"/>
    <cellStyle name="Standard 257 3 3 2 2 3 3 4 2" xfId="21439"/>
    <cellStyle name="Standard 257 3 3 2 2 3 3 4 2 2" xfId="47911"/>
    <cellStyle name="Standard 257 3 3 2 2 3 3 4 3" xfId="34675"/>
    <cellStyle name="Standard 257 3 3 2 2 3 3 5" xfId="14822"/>
    <cellStyle name="Standard 257 3 3 2 2 3 3 5 2" xfId="41294"/>
    <cellStyle name="Standard 257 3 3 2 2 3 3 6" xfId="28795"/>
    <cellStyle name="Standard 257 3 3 2 2 3 4" xfId="3059"/>
    <cellStyle name="Standard 257 3 3 2 2 3 4 2" xfId="11881"/>
    <cellStyle name="Standard 257 3 3 2 2 3 4 2 2" xfId="25117"/>
    <cellStyle name="Standard 257 3 3 2 2 3 4 2 2 2" xfId="51589"/>
    <cellStyle name="Standard 257 3 3 2 2 3 4 2 3" xfId="38353"/>
    <cellStyle name="Standard 257 3 3 2 2 3 4 3" xfId="18500"/>
    <cellStyle name="Standard 257 3 3 2 2 3 4 3 2" xfId="44972"/>
    <cellStyle name="Standard 257 3 3 2 2 3 4 4" xfId="29531"/>
    <cellStyle name="Standard 257 3 3 2 2 3 5" xfId="5264"/>
    <cellStyle name="Standard 257 3 3 2 2 3 5 2" xfId="9674"/>
    <cellStyle name="Standard 257 3 3 2 2 3 5 2 2" xfId="22910"/>
    <cellStyle name="Standard 257 3 3 2 2 3 5 2 2 2" xfId="49382"/>
    <cellStyle name="Standard 257 3 3 2 2 3 5 2 3" xfId="36146"/>
    <cellStyle name="Standard 257 3 3 2 2 3 5 3" xfId="16293"/>
    <cellStyle name="Standard 257 3 3 2 2 3 5 3 2" xfId="42765"/>
    <cellStyle name="Standard 257 3 3 2 2 3 5 4" xfId="31736"/>
    <cellStyle name="Standard 257 3 3 2 2 3 6" xfId="7469"/>
    <cellStyle name="Standard 257 3 3 2 2 3 6 2" xfId="20705"/>
    <cellStyle name="Standard 257 3 3 2 2 3 6 2 2" xfId="47177"/>
    <cellStyle name="Standard 257 3 3 2 2 3 6 3" xfId="33941"/>
    <cellStyle name="Standard 257 3 3 2 2 3 7" xfId="14088"/>
    <cellStyle name="Standard 257 3 3 2 2 3 7 2" xfId="40560"/>
    <cellStyle name="Standard 257 3 3 2 2 3 8" xfId="27324"/>
    <cellStyle name="Standard 257 3 3 2 2 4" xfId="1220"/>
    <cellStyle name="Standard 257 3 3 2 2 4 2" xfId="4163"/>
    <cellStyle name="Standard 257 3 3 2 2 4 2 2" xfId="12985"/>
    <cellStyle name="Standard 257 3 3 2 2 4 2 2 2" xfId="26221"/>
    <cellStyle name="Standard 257 3 3 2 2 4 2 2 2 2" xfId="52693"/>
    <cellStyle name="Standard 257 3 3 2 2 4 2 2 3" xfId="39457"/>
    <cellStyle name="Standard 257 3 3 2 2 4 2 3" xfId="19604"/>
    <cellStyle name="Standard 257 3 3 2 2 4 2 3 2" xfId="46076"/>
    <cellStyle name="Standard 257 3 3 2 2 4 2 4" xfId="30635"/>
    <cellStyle name="Standard 257 3 3 2 2 4 3" xfId="5634"/>
    <cellStyle name="Standard 257 3 3 2 2 4 3 2" xfId="10044"/>
    <cellStyle name="Standard 257 3 3 2 2 4 3 2 2" xfId="23280"/>
    <cellStyle name="Standard 257 3 3 2 2 4 3 2 2 2" xfId="49752"/>
    <cellStyle name="Standard 257 3 3 2 2 4 3 2 3" xfId="36516"/>
    <cellStyle name="Standard 257 3 3 2 2 4 3 3" xfId="16663"/>
    <cellStyle name="Standard 257 3 3 2 2 4 3 3 2" xfId="43135"/>
    <cellStyle name="Standard 257 3 3 2 2 4 3 4" xfId="32106"/>
    <cellStyle name="Standard 257 3 3 2 2 4 4" xfId="8573"/>
    <cellStyle name="Standard 257 3 3 2 2 4 4 2" xfId="21809"/>
    <cellStyle name="Standard 257 3 3 2 2 4 4 2 2" xfId="48281"/>
    <cellStyle name="Standard 257 3 3 2 2 4 4 3" xfId="35045"/>
    <cellStyle name="Standard 257 3 3 2 2 4 5" xfId="15192"/>
    <cellStyle name="Standard 257 3 3 2 2 4 5 2" xfId="41664"/>
    <cellStyle name="Standard 257 3 3 2 2 4 6" xfId="27694"/>
    <cellStyle name="Standard 257 3 3 2 2 5" xfId="1956"/>
    <cellStyle name="Standard 257 3 3 2 2 5 2" xfId="3427"/>
    <cellStyle name="Standard 257 3 3 2 2 5 2 2" xfId="12249"/>
    <cellStyle name="Standard 257 3 3 2 2 5 2 2 2" xfId="25485"/>
    <cellStyle name="Standard 257 3 3 2 2 5 2 2 2 2" xfId="51957"/>
    <cellStyle name="Standard 257 3 3 2 2 5 2 2 3" xfId="38721"/>
    <cellStyle name="Standard 257 3 3 2 2 5 2 3" xfId="18868"/>
    <cellStyle name="Standard 257 3 3 2 2 5 2 3 2" xfId="45340"/>
    <cellStyle name="Standard 257 3 3 2 2 5 2 4" xfId="29899"/>
    <cellStyle name="Standard 257 3 3 2 2 5 3" xfId="6369"/>
    <cellStyle name="Standard 257 3 3 2 2 5 3 2" xfId="10779"/>
    <cellStyle name="Standard 257 3 3 2 2 5 3 2 2" xfId="24015"/>
    <cellStyle name="Standard 257 3 3 2 2 5 3 2 2 2" xfId="50487"/>
    <cellStyle name="Standard 257 3 3 2 2 5 3 2 3" xfId="37251"/>
    <cellStyle name="Standard 257 3 3 2 2 5 3 3" xfId="17398"/>
    <cellStyle name="Standard 257 3 3 2 2 5 3 3 2" xfId="43870"/>
    <cellStyle name="Standard 257 3 3 2 2 5 3 4" xfId="32841"/>
    <cellStyle name="Standard 257 3 3 2 2 5 4" xfId="7837"/>
    <cellStyle name="Standard 257 3 3 2 2 5 4 2" xfId="21073"/>
    <cellStyle name="Standard 257 3 3 2 2 5 4 2 2" xfId="47545"/>
    <cellStyle name="Standard 257 3 3 2 2 5 4 3" xfId="34309"/>
    <cellStyle name="Standard 257 3 3 2 2 5 5" xfId="14456"/>
    <cellStyle name="Standard 257 3 3 2 2 5 5 2" xfId="40928"/>
    <cellStyle name="Standard 257 3 3 2 2 5 6" xfId="28429"/>
    <cellStyle name="Standard 257 3 3 2 2 6" xfId="2693"/>
    <cellStyle name="Standard 257 3 3 2 2 6 2" xfId="11515"/>
    <cellStyle name="Standard 257 3 3 2 2 6 2 2" xfId="24751"/>
    <cellStyle name="Standard 257 3 3 2 2 6 2 2 2" xfId="51223"/>
    <cellStyle name="Standard 257 3 3 2 2 6 2 3" xfId="37987"/>
    <cellStyle name="Standard 257 3 3 2 2 6 3" xfId="18134"/>
    <cellStyle name="Standard 257 3 3 2 2 6 3 2" xfId="44606"/>
    <cellStyle name="Standard 257 3 3 2 2 6 4" xfId="29165"/>
    <cellStyle name="Standard 257 3 3 2 2 7" xfId="4898"/>
    <cellStyle name="Standard 257 3 3 2 2 7 2" xfId="9308"/>
    <cellStyle name="Standard 257 3 3 2 2 7 2 2" xfId="22544"/>
    <cellStyle name="Standard 257 3 3 2 2 7 2 2 2" xfId="49016"/>
    <cellStyle name="Standard 257 3 3 2 2 7 2 3" xfId="35780"/>
    <cellStyle name="Standard 257 3 3 2 2 7 3" xfId="15927"/>
    <cellStyle name="Standard 257 3 3 2 2 7 3 2" xfId="42399"/>
    <cellStyle name="Standard 257 3 3 2 2 7 4" xfId="31370"/>
    <cellStyle name="Standard 257 3 3 2 2 8" xfId="7103"/>
    <cellStyle name="Standard 257 3 3 2 2 8 2" xfId="20339"/>
    <cellStyle name="Standard 257 3 3 2 2 8 2 2" xfId="46811"/>
    <cellStyle name="Standard 257 3 3 2 2 8 3" xfId="33575"/>
    <cellStyle name="Standard 257 3 3 2 2 9" xfId="13722"/>
    <cellStyle name="Standard 257 3 3 2 2 9 2" xfId="40194"/>
    <cellStyle name="Standard 257 3 3 2 3" xfId="538"/>
    <cellStyle name="Standard 257 3 3 2 3 2" xfId="927"/>
    <cellStyle name="Standard 257 3 3 2 3 2 2" xfId="1676"/>
    <cellStyle name="Standard 257 3 3 2 3 2 2 2" xfId="4619"/>
    <cellStyle name="Standard 257 3 3 2 3 2 2 2 2" xfId="13441"/>
    <cellStyle name="Standard 257 3 3 2 3 2 2 2 2 2" xfId="26677"/>
    <cellStyle name="Standard 257 3 3 2 3 2 2 2 2 2 2" xfId="53149"/>
    <cellStyle name="Standard 257 3 3 2 3 2 2 2 2 3" xfId="39913"/>
    <cellStyle name="Standard 257 3 3 2 3 2 2 2 3" xfId="20060"/>
    <cellStyle name="Standard 257 3 3 2 3 2 2 2 3 2" xfId="46532"/>
    <cellStyle name="Standard 257 3 3 2 3 2 2 2 4" xfId="31091"/>
    <cellStyle name="Standard 257 3 3 2 3 2 2 3" xfId="6090"/>
    <cellStyle name="Standard 257 3 3 2 3 2 2 3 2" xfId="10500"/>
    <cellStyle name="Standard 257 3 3 2 3 2 2 3 2 2" xfId="23736"/>
    <cellStyle name="Standard 257 3 3 2 3 2 2 3 2 2 2" xfId="50208"/>
    <cellStyle name="Standard 257 3 3 2 3 2 2 3 2 3" xfId="36972"/>
    <cellStyle name="Standard 257 3 3 2 3 2 2 3 3" xfId="17119"/>
    <cellStyle name="Standard 257 3 3 2 3 2 2 3 3 2" xfId="43591"/>
    <cellStyle name="Standard 257 3 3 2 3 2 2 3 4" xfId="32562"/>
    <cellStyle name="Standard 257 3 3 2 3 2 2 4" xfId="9029"/>
    <cellStyle name="Standard 257 3 3 2 3 2 2 4 2" xfId="22265"/>
    <cellStyle name="Standard 257 3 3 2 3 2 2 4 2 2" xfId="48737"/>
    <cellStyle name="Standard 257 3 3 2 3 2 2 4 3" xfId="35501"/>
    <cellStyle name="Standard 257 3 3 2 3 2 2 5" xfId="15648"/>
    <cellStyle name="Standard 257 3 3 2 3 2 2 5 2" xfId="42120"/>
    <cellStyle name="Standard 257 3 3 2 3 2 2 6" xfId="28150"/>
    <cellStyle name="Standard 257 3 3 2 3 2 3" xfId="2412"/>
    <cellStyle name="Standard 257 3 3 2 3 2 3 2" xfId="3883"/>
    <cellStyle name="Standard 257 3 3 2 3 2 3 2 2" xfId="12705"/>
    <cellStyle name="Standard 257 3 3 2 3 2 3 2 2 2" xfId="25941"/>
    <cellStyle name="Standard 257 3 3 2 3 2 3 2 2 2 2" xfId="52413"/>
    <cellStyle name="Standard 257 3 3 2 3 2 3 2 2 3" xfId="39177"/>
    <cellStyle name="Standard 257 3 3 2 3 2 3 2 3" xfId="19324"/>
    <cellStyle name="Standard 257 3 3 2 3 2 3 2 3 2" xfId="45796"/>
    <cellStyle name="Standard 257 3 3 2 3 2 3 2 4" xfId="30355"/>
    <cellStyle name="Standard 257 3 3 2 3 2 3 3" xfId="6825"/>
    <cellStyle name="Standard 257 3 3 2 3 2 3 3 2" xfId="11235"/>
    <cellStyle name="Standard 257 3 3 2 3 2 3 3 2 2" xfId="24471"/>
    <cellStyle name="Standard 257 3 3 2 3 2 3 3 2 2 2" xfId="50943"/>
    <cellStyle name="Standard 257 3 3 2 3 2 3 3 2 3" xfId="37707"/>
    <cellStyle name="Standard 257 3 3 2 3 2 3 3 3" xfId="17854"/>
    <cellStyle name="Standard 257 3 3 2 3 2 3 3 3 2" xfId="44326"/>
    <cellStyle name="Standard 257 3 3 2 3 2 3 3 4" xfId="33297"/>
    <cellStyle name="Standard 257 3 3 2 3 2 3 4" xfId="8293"/>
    <cellStyle name="Standard 257 3 3 2 3 2 3 4 2" xfId="21529"/>
    <cellStyle name="Standard 257 3 3 2 3 2 3 4 2 2" xfId="48001"/>
    <cellStyle name="Standard 257 3 3 2 3 2 3 4 3" xfId="34765"/>
    <cellStyle name="Standard 257 3 3 2 3 2 3 5" xfId="14912"/>
    <cellStyle name="Standard 257 3 3 2 3 2 3 5 2" xfId="41384"/>
    <cellStyle name="Standard 257 3 3 2 3 2 3 6" xfId="28885"/>
    <cellStyle name="Standard 257 3 3 2 3 2 4" xfId="3149"/>
    <cellStyle name="Standard 257 3 3 2 3 2 4 2" xfId="11971"/>
    <cellStyle name="Standard 257 3 3 2 3 2 4 2 2" xfId="25207"/>
    <cellStyle name="Standard 257 3 3 2 3 2 4 2 2 2" xfId="51679"/>
    <cellStyle name="Standard 257 3 3 2 3 2 4 2 3" xfId="38443"/>
    <cellStyle name="Standard 257 3 3 2 3 2 4 3" xfId="18590"/>
    <cellStyle name="Standard 257 3 3 2 3 2 4 3 2" xfId="45062"/>
    <cellStyle name="Standard 257 3 3 2 3 2 4 4" xfId="29621"/>
    <cellStyle name="Standard 257 3 3 2 3 2 5" xfId="5354"/>
    <cellStyle name="Standard 257 3 3 2 3 2 5 2" xfId="9764"/>
    <cellStyle name="Standard 257 3 3 2 3 2 5 2 2" xfId="23000"/>
    <cellStyle name="Standard 257 3 3 2 3 2 5 2 2 2" xfId="49472"/>
    <cellStyle name="Standard 257 3 3 2 3 2 5 2 3" xfId="36236"/>
    <cellStyle name="Standard 257 3 3 2 3 2 5 3" xfId="16383"/>
    <cellStyle name="Standard 257 3 3 2 3 2 5 3 2" xfId="42855"/>
    <cellStyle name="Standard 257 3 3 2 3 2 5 4" xfId="31826"/>
    <cellStyle name="Standard 257 3 3 2 3 2 6" xfId="7559"/>
    <cellStyle name="Standard 257 3 3 2 3 2 6 2" xfId="20795"/>
    <cellStyle name="Standard 257 3 3 2 3 2 6 2 2" xfId="47267"/>
    <cellStyle name="Standard 257 3 3 2 3 2 6 3" xfId="34031"/>
    <cellStyle name="Standard 257 3 3 2 3 2 7" xfId="14178"/>
    <cellStyle name="Standard 257 3 3 2 3 2 7 2" xfId="40650"/>
    <cellStyle name="Standard 257 3 3 2 3 2 8" xfId="27414"/>
    <cellStyle name="Standard 257 3 3 2 3 3" xfId="1310"/>
    <cellStyle name="Standard 257 3 3 2 3 3 2" xfId="4253"/>
    <cellStyle name="Standard 257 3 3 2 3 3 2 2" xfId="13075"/>
    <cellStyle name="Standard 257 3 3 2 3 3 2 2 2" xfId="26311"/>
    <cellStyle name="Standard 257 3 3 2 3 3 2 2 2 2" xfId="52783"/>
    <cellStyle name="Standard 257 3 3 2 3 3 2 2 3" xfId="39547"/>
    <cellStyle name="Standard 257 3 3 2 3 3 2 3" xfId="19694"/>
    <cellStyle name="Standard 257 3 3 2 3 3 2 3 2" xfId="46166"/>
    <cellStyle name="Standard 257 3 3 2 3 3 2 4" xfId="30725"/>
    <cellStyle name="Standard 257 3 3 2 3 3 3" xfId="5724"/>
    <cellStyle name="Standard 257 3 3 2 3 3 3 2" xfId="10134"/>
    <cellStyle name="Standard 257 3 3 2 3 3 3 2 2" xfId="23370"/>
    <cellStyle name="Standard 257 3 3 2 3 3 3 2 2 2" xfId="49842"/>
    <cellStyle name="Standard 257 3 3 2 3 3 3 2 3" xfId="36606"/>
    <cellStyle name="Standard 257 3 3 2 3 3 3 3" xfId="16753"/>
    <cellStyle name="Standard 257 3 3 2 3 3 3 3 2" xfId="43225"/>
    <cellStyle name="Standard 257 3 3 2 3 3 3 4" xfId="32196"/>
    <cellStyle name="Standard 257 3 3 2 3 3 4" xfId="8663"/>
    <cellStyle name="Standard 257 3 3 2 3 3 4 2" xfId="21899"/>
    <cellStyle name="Standard 257 3 3 2 3 3 4 2 2" xfId="48371"/>
    <cellStyle name="Standard 257 3 3 2 3 3 4 3" xfId="35135"/>
    <cellStyle name="Standard 257 3 3 2 3 3 5" xfId="15282"/>
    <cellStyle name="Standard 257 3 3 2 3 3 5 2" xfId="41754"/>
    <cellStyle name="Standard 257 3 3 2 3 3 6" xfId="27784"/>
    <cellStyle name="Standard 257 3 3 2 3 4" xfId="2046"/>
    <cellStyle name="Standard 257 3 3 2 3 4 2" xfId="3517"/>
    <cellStyle name="Standard 257 3 3 2 3 4 2 2" xfId="12339"/>
    <cellStyle name="Standard 257 3 3 2 3 4 2 2 2" xfId="25575"/>
    <cellStyle name="Standard 257 3 3 2 3 4 2 2 2 2" xfId="52047"/>
    <cellStyle name="Standard 257 3 3 2 3 4 2 2 3" xfId="38811"/>
    <cellStyle name="Standard 257 3 3 2 3 4 2 3" xfId="18958"/>
    <cellStyle name="Standard 257 3 3 2 3 4 2 3 2" xfId="45430"/>
    <cellStyle name="Standard 257 3 3 2 3 4 2 4" xfId="29989"/>
    <cellStyle name="Standard 257 3 3 2 3 4 3" xfId="6459"/>
    <cellStyle name="Standard 257 3 3 2 3 4 3 2" xfId="10869"/>
    <cellStyle name="Standard 257 3 3 2 3 4 3 2 2" xfId="24105"/>
    <cellStyle name="Standard 257 3 3 2 3 4 3 2 2 2" xfId="50577"/>
    <cellStyle name="Standard 257 3 3 2 3 4 3 2 3" xfId="37341"/>
    <cellStyle name="Standard 257 3 3 2 3 4 3 3" xfId="17488"/>
    <cellStyle name="Standard 257 3 3 2 3 4 3 3 2" xfId="43960"/>
    <cellStyle name="Standard 257 3 3 2 3 4 3 4" xfId="32931"/>
    <cellStyle name="Standard 257 3 3 2 3 4 4" xfId="7927"/>
    <cellStyle name="Standard 257 3 3 2 3 4 4 2" xfId="21163"/>
    <cellStyle name="Standard 257 3 3 2 3 4 4 2 2" xfId="47635"/>
    <cellStyle name="Standard 257 3 3 2 3 4 4 3" xfId="34399"/>
    <cellStyle name="Standard 257 3 3 2 3 4 5" xfId="14546"/>
    <cellStyle name="Standard 257 3 3 2 3 4 5 2" xfId="41018"/>
    <cellStyle name="Standard 257 3 3 2 3 4 6" xfId="28519"/>
    <cellStyle name="Standard 257 3 3 2 3 5" xfId="2783"/>
    <cellStyle name="Standard 257 3 3 2 3 5 2" xfId="11605"/>
    <cellStyle name="Standard 257 3 3 2 3 5 2 2" xfId="24841"/>
    <cellStyle name="Standard 257 3 3 2 3 5 2 2 2" xfId="51313"/>
    <cellStyle name="Standard 257 3 3 2 3 5 2 3" xfId="38077"/>
    <cellStyle name="Standard 257 3 3 2 3 5 3" xfId="18224"/>
    <cellStyle name="Standard 257 3 3 2 3 5 3 2" xfId="44696"/>
    <cellStyle name="Standard 257 3 3 2 3 5 4" xfId="29255"/>
    <cellStyle name="Standard 257 3 3 2 3 6" xfId="4988"/>
    <cellStyle name="Standard 257 3 3 2 3 6 2" xfId="9398"/>
    <cellStyle name="Standard 257 3 3 2 3 6 2 2" xfId="22634"/>
    <cellStyle name="Standard 257 3 3 2 3 6 2 2 2" xfId="49106"/>
    <cellStyle name="Standard 257 3 3 2 3 6 2 3" xfId="35870"/>
    <cellStyle name="Standard 257 3 3 2 3 6 3" xfId="16017"/>
    <cellStyle name="Standard 257 3 3 2 3 6 3 2" xfId="42489"/>
    <cellStyle name="Standard 257 3 3 2 3 6 4" xfId="31460"/>
    <cellStyle name="Standard 257 3 3 2 3 7" xfId="7193"/>
    <cellStyle name="Standard 257 3 3 2 3 7 2" xfId="20429"/>
    <cellStyle name="Standard 257 3 3 2 3 7 2 2" xfId="46901"/>
    <cellStyle name="Standard 257 3 3 2 3 7 3" xfId="33665"/>
    <cellStyle name="Standard 257 3 3 2 3 8" xfId="13812"/>
    <cellStyle name="Standard 257 3 3 2 3 8 2" xfId="40284"/>
    <cellStyle name="Standard 257 3 3 2 3 9" xfId="27048"/>
    <cellStyle name="Standard 257 3 3 2 4" xfId="755"/>
    <cellStyle name="Standard 257 3 3 2 4 2" xfId="1505"/>
    <cellStyle name="Standard 257 3 3 2 4 2 2" xfId="4448"/>
    <cellStyle name="Standard 257 3 3 2 4 2 2 2" xfId="13270"/>
    <cellStyle name="Standard 257 3 3 2 4 2 2 2 2" xfId="26506"/>
    <cellStyle name="Standard 257 3 3 2 4 2 2 2 2 2" xfId="52978"/>
    <cellStyle name="Standard 257 3 3 2 4 2 2 2 3" xfId="39742"/>
    <cellStyle name="Standard 257 3 3 2 4 2 2 3" xfId="19889"/>
    <cellStyle name="Standard 257 3 3 2 4 2 2 3 2" xfId="46361"/>
    <cellStyle name="Standard 257 3 3 2 4 2 2 4" xfId="30920"/>
    <cellStyle name="Standard 257 3 3 2 4 2 3" xfId="5919"/>
    <cellStyle name="Standard 257 3 3 2 4 2 3 2" xfId="10329"/>
    <cellStyle name="Standard 257 3 3 2 4 2 3 2 2" xfId="23565"/>
    <cellStyle name="Standard 257 3 3 2 4 2 3 2 2 2" xfId="50037"/>
    <cellStyle name="Standard 257 3 3 2 4 2 3 2 3" xfId="36801"/>
    <cellStyle name="Standard 257 3 3 2 4 2 3 3" xfId="16948"/>
    <cellStyle name="Standard 257 3 3 2 4 2 3 3 2" xfId="43420"/>
    <cellStyle name="Standard 257 3 3 2 4 2 3 4" xfId="32391"/>
    <cellStyle name="Standard 257 3 3 2 4 2 4" xfId="8858"/>
    <cellStyle name="Standard 257 3 3 2 4 2 4 2" xfId="22094"/>
    <cellStyle name="Standard 257 3 3 2 4 2 4 2 2" xfId="48566"/>
    <cellStyle name="Standard 257 3 3 2 4 2 4 3" xfId="35330"/>
    <cellStyle name="Standard 257 3 3 2 4 2 5" xfId="15477"/>
    <cellStyle name="Standard 257 3 3 2 4 2 5 2" xfId="41949"/>
    <cellStyle name="Standard 257 3 3 2 4 2 6" xfId="27979"/>
    <cellStyle name="Standard 257 3 3 2 4 3" xfId="2241"/>
    <cellStyle name="Standard 257 3 3 2 4 3 2" xfId="3712"/>
    <cellStyle name="Standard 257 3 3 2 4 3 2 2" xfId="12534"/>
    <cellStyle name="Standard 257 3 3 2 4 3 2 2 2" xfId="25770"/>
    <cellStyle name="Standard 257 3 3 2 4 3 2 2 2 2" xfId="52242"/>
    <cellStyle name="Standard 257 3 3 2 4 3 2 2 3" xfId="39006"/>
    <cellStyle name="Standard 257 3 3 2 4 3 2 3" xfId="19153"/>
    <cellStyle name="Standard 257 3 3 2 4 3 2 3 2" xfId="45625"/>
    <cellStyle name="Standard 257 3 3 2 4 3 2 4" xfId="30184"/>
    <cellStyle name="Standard 257 3 3 2 4 3 3" xfId="6654"/>
    <cellStyle name="Standard 257 3 3 2 4 3 3 2" xfId="11064"/>
    <cellStyle name="Standard 257 3 3 2 4 3 3 2 2" xfId="24300"/>
    <cellStyle name="Standard 257 3 3 2 4 3 3 2 2 2" xfId="50772"/>
    <cellStyle name="Standard 257 3 3 2 4 3 3 2 3" xfId="37536"/>
    <cellStyle name="Standard 257 3 3 2 4 3 3 3" xfId="17683"/>
    <cellStyle name="Standard 257 3 3 2 4 3 3 3 2" xfId="44155"/>
    <cellStyle name="Standard 257 3 3 2 4 3 3 4" xfId="33126"/>
    <cellStyle name="Standard 257 3 3 2 4 3 4" xfId="8122"/>
    <cellStyle name="Standard 257 3 3 2 4 3 4 2" xfId="21358"/>
    <cellStyle name="Standard 257 3 3 2 4 3 4 2 2" xfId="47830"/>
    <cellStyle name="Standard 257 3 3 2 4 3 4 3" xfId="34594"/>
    <cellStyle name="Standard 257 3 3 2 4 3 5" xfId="14741"/>
    <cellStyle name="Standard 257 3 3 2 4 3 5 2" xfId="41213"/>
    <cellStyle name="Standard 257 3 3 2 4 3 6" xfId="28714"/>
    <cellStyle name="Standard 257 3 3 2 4 4" xfId="2978"/>
    <cellStyle name="Standard 257 3 3 2 4 4 2" xfId="11800"/>
    <cellStyle name="Standard 257 3 3 2 4 4 2 2" xfId="25036"/>
    <cellStyle name="Standard 257 3 3 2 4 4 2 2 2" xfId="51508"/>
    <cellStyle name="Standard 257 3 3 2 4 4 2 3" xfId="38272"/>
    <cellStyle name="Standard 257 3 3 2 4 4 3" xfId="18419"/>
    <cellStyle name="Standard 257 3 3 2 4 4 3 2" xfId="44891"/>
    <cellStyle name="Standard 257 3 3 2 4 4 4" xfId="29450"/>
    <cellStyle name="Standard 257 3 3 2 4 5" xfId="5183"/>
    <cellStyle name="Standard 257 3 3 2 4 5 2" xfId="9593"/>
    <cellStyle name="Standard 257 3 3 2 4 5 2 2" xfId="22829"/>
    <cellStyle name="Standard 257 3 3 2 4 5 2 2 2" xfId="49301"/>
    <cellStyle name="Standard 257 3 3 2 4 5 2 3" xfId="36065"/>
    <cellStyle name="Standard 257 3 3 2 4 5 3" xfId="16212"/>
    <cellStyle name="Standard 257 3 3 2 4 5 3 2" xfId="42684"/>
    <cellStyle name="Standard 257 3 3 2 4 5 4" xfId="31655"/>
    <cellStyle name="Standard 257 3 3 2 4 6" xfId="7388"/>
    <cellStyle name="Standard 257 3 3 2 4 6 2" xfId="20624"/>
    <cellStyle name="Standard 257 3 3 2 4 6 2 2" xfId="47096"/>
    <cellStyle name="Standard 257 3 3 2 4 6 3" xfId="33860"/>
    <cellStyle name="Standard 257 3 3 2 4 7" xfId="14007"/>
    <cellStyle name="Standard 257 3 3 2 4 7 2" xfId="40479"/>
    <cellStyle name="Standard 257 3 3 2 4 8" xfId="27243"/>
    <cellStyle name="Standard 257 3 3 2 5" xfId="1139"/>
    <cellStyle name="Standard 257 3 3 2 5 2" xfId="4082"/>
    <cellStyle name="Standard 257 3 3 2 5 2 2" xfId="12904"/>
    <cellStyle name="Standard 257 3 3 2 5 2 2 2" xfId="26140"/>
    <cellStyle name="Standard 257 3 3 2 5 2 2 2 2" xfId="52612"/>
    <cellStyle name="Standard 257 3 3 2 5 2 2 3" xfId="39376"/>
    <cellStyle name="Standard 257 3 3 2 5 2 3" xfId="19523"/>
    <cellStyle name="Standard 257 3 3 2 5 2 3 2" xfId="45995"/>
    <cellStyle name="Standard 257 3 3 2 5 2 4" xfId="30554"/>
    <cellStyle name="Standard 257 3 3 2 5 3" xfId="5553"/>
    <cellStyle name="Standard 257 3 3 2 5 3 2" xfId="9963"/>
    <cellStyle name="Standard 257 3 3 2 5 3 2 2" xfId="23199"/>
    <cellStyle name="Standard 257 3 3 2 5 3 2 2 2" xfId="49671"/>
    <cellStyle name="Standard 257 3 3 2 5 3 2 3" xfId="36435"/>
    <cellStyle name="Standard 257 3 3 2 5 3 3" xfId="16582"/>
    <cellStyle name="Standard 257 3 3 2 5 3 3 2" xfId="43054"/>
    <cellStyle name="Standard 257 3 3 2 5 3 4" xfId="32025"/>
    <cellStyle name="Standard 257 3 3 2 5 4" xfId="8492"/>
    <cellStyle name="Standard 257 3 3 2 5 4 2" xfId="21728"/>
    <cellStyle name="Standard 257 3 3 2 5 4 2 2" xfId="48200"/>
    <cellStyle name="Standard 257 3 3 2 5 4 3" xfId="34964"/>
    <cellStyle name="Standard 257 3 3 2 5 5" xfId="15111"/>
    <cellStyle name="Standard 257 3 3 2 5 5 2" xfId="41583"/>
    <cellStyle name="Standard 257 3 3 2 5 6" xfId="27613"/>
    <cellStyle name="Standard 257 3 3 2 6" xfId="1875"/>
    <cellStyle name="Standard 257 3 3 2 6 2" xfId="3346"/>
    <cellStyle name="Standard 257 3 3 2 6 2 2" xfId="12168"/>
    <cellStyle name="Standard 257 3 3 2 6 2 2 2" xfId="25404"/>
    <cellStyle name="Standard 257 3 3 2 6 2 2 2 2" xfId="51876"/>
    <cellStyle name="Standard 257 3 3 2 6 2 2 3" xfId="38640"/>
    <cellStyle name="Standard 257 3 3 2 6 2 3" xfId="18787"/>
    <cellStyle name="Standard 257 3 3 2 6 2 3 2" xfId="45259"/>
    <cellStyle name="Standard 257 3 3 2 6 2 4" xfId="29818"/>
    <cellStyle name="Standard 257 3 3 2 6 3" xfId="6288"/>
    <cellStyle name="Standard 257 3 3 2 6 3 2" xfId="10698"/>
    <cellStyle name="Standard 257 3 3 2 6 3 2 2" xfId="23934"/>
    <cellStyle name="Standard 257 3 3 2 6 3 2 2 2" xfId="50406"/>
    <cellStyle name="Standard 257 3 3 2 6 3 2 3" xfId="37170"/>
    <cellStyle name="Standard 257 3 3 2 6 3 3" xfId="17317"/>
    <cellStyle name="Standard 257 3 3 2 6 3 3 2" xfId="43789"/>
    <cellStyle name="Standard 257 3 3 2 6 3 4" xfId="32760"/>
    <cellStyle name="Standard 257 3 3 2 6 4" xfId="7756"/>
    <cellStyle name="Standard 257 3 3 2 6 4 2" xfId="20992"/>
    <cellStyle name="Standard 257 3 3 2 6 4 2 2" xfId="47464"/>
    <cellStyle name="Standard 257 3 3 2 6 4 3" xfId="34228"/>
    <cellStyle name="Standard 257 3 3 2 6 5" xfId="14375"/>
    <cellStyle name="Standard 257 3 3 2 6 5 2" xfId="40847"/>
    <cellStyle name="Standard 257 3 3 2 6 6" xfId="28348"/>
    <cellStyle name="Standard 257 3 3 2 7" xfId="2612"/>
    <cellStyle name="Standard 257 3 3 2 7 2" xfId="11434"/>
    <cellStyle name="Standard 257 3 3 2 7 2 2" xfId="24670"/>
    <cellStyle name="Standard 257 3 3 2 7 2 2 2" xfId="51142"/>
    <cellStyle name="Standard 257 3 3 2 7 2 3" xfId="37906"/>
    <cellStyle name="Standard 257 3 3 2 7 3" xfId="18053"/>
    <cellStyle name="Standard 257 3 3 2 7 3 2" xfId="44525"/>
    <cellStyle name="Standard 257 3 3 2 7 4" xfId="29084"/>
    <cellStyle name="Standard 257 3 3 2 8" xfId="4817"/>
    <cellStyle name="Standard 257 3 3 2 8 2" xfId="9227"/>
    <cellStyle name="Standard 257 3 3 2 8 2 2" xfId="22463"/>
    <cellStyle name="Standard 257 3 3 2 8 2 2 2" xfId="48935"/>
    <cellStyle name="Standard 257 3 3 2 8 2 3" xfId="35699"/>
    <cellStyle name="Standard 257 3 3 2 8 3" xfId="15846"/>
    <cellStyle name="Standard 257 3 3 2 8 3 2" xfId="42318"/>
    <cellStyle name="Standard 257 3 3 2 8 4" xfId="31289"/>
    <cellStyle name="Standard 257 3 3 2 9" xfId="7022"/>
    <cellStyle name="Standard 257 3 3 2 9 2" xfId="20258"/>
    <cellStyle name="Standard 257 3 3 2 9 2 2" xfId="46730"/>
    <cellStyle name="Standard 257 3 3 2 9 3" xfId="33494"/>
    <cellStyle name="Standard 257 3 3 3" xfId="403"/>
    <cellStyle name="Standard 257 3 3 3 10" xfId="26918"/>
    <cellStyle name="Standard 257 3 3 3 2" xfId="579"/>
    <cellStyle name="Standard 257 3 3 3 2 2" xfId="968"/>
    <cellStyle name="Standard 257 3 3 3 2 2 2" xfId="1717"/>
    <cellStyle name="Standard 257 3 3 3 2 2 2 2" xfId="4660"/>
    <cellStyle name="Standard 257 3 3 3 2 2 2 2 2" xfId="13482"/>
    <cellStyle name="Standard 257 3 3 3 2 2 2 2 2 2" xfId="26718"/>
    <cellStyle name="Standard 257 3 3 3 2 2 2 2 2 2 2" xfId="53190"/>
    <cellStyle name="Standard 257 3 3 3 2 2 2 2 2 3" xfId="39954"/>
    <cellStyle name="Standard 257 3 3 3 2 2 2 2 3" xfId="20101"/>
    <cellStyle name="Standard 257 3 3 3 2 2 2 2 3 2" xfId="46573"/>
    <cellStyle name="Standard 257 3 3 3 2 2 2 2 4" xfId="31132"/>
    <cellStyle name="Standard 257 3 3 3 2 2 2 3" xfId="6131"/>
    <cellStyle name="Standard 257 3 3 3 2 2 2 3 2" xfId="10541"/>
    <cellStyle name="Standard 257 3 3 3 2 2 2 3 2 2" xfId="23777"/>
    <cellStyle name="Standard 257 3 3 3 2 2 2 3 2 2 2" xfId="50249"/>
    <cellStyle name="Standard 257 3 3 3 2 2 2 3 2 3" xfId="37013"/>
    <cellStyle name="Standard 257 3 3 3 2 2 2 3 3" xfId="17160"/>
    <cellStyle name="Standard 257 3 3 3 2 2 2 3 3 2" xfId="43632"/>
    <cellStyle name="Standard 257 3 3 3 2 2 2 3 4" xfId="32603"/>
    <cellStyle name="Standard 257 3 3 3 2 2 2 4" xfId="9070"/>
    <cellStyle name="Standard 257 3 3 3 2 2 2 4 2" xfId="22306"/>
    <cellStyle name="Standard 257 3 3 3 2 2 2 4 2 2" xfId="48778"/>
    <cellStyle name="Standard 257 3 3 3 2 2 2 4 3" xfId="35542"/>
    <cellStyle name="Standard 257 3 3 3 2 2 2 5" xfId="15689"/>
    <cellStyle name="Standard 257 3 3 3 2 2 2 5 2" xfId="42161"/>
    <cellStyle name="Standard 257 3 3 3 2 2 2 6" xfId="28191"/>
    <cellStyle name="Standard 257 3 3 3 2 2 3" xfId="2453"/>
    <cellStyle name="Standard 257 3 3 3 2 2 3 2" xfId="3924"/>
    <cellStyle name="Standard 257 3 3 3 2 2 3 2 2" xfId="12746"/>
    <cellStyle name="Standard 257 3 3 3 2 2 3 2 2 2" xfId="25982"/>
    <cellStyle name="Standard 257 3 3 3 2 2 3 2 2 2 2" xfId="52454"/>
    <cellStyle name="Standard 257 3 3 3 2 2 3 2 2 3" xfId="39218"/>
    <cellStyle name="Standard 257 3 3 3 2 2 3 2 3" xfId="19365"/>
    <cellStyle name="Standard 257 3 3 3 2 2 3 2 3 2" xfId="45837"/>
    <cellStyle name="Standard 257 3 3 3 2 2 3 2 4" xfId="30396"/>
    <cellStyle name="Standard 257 3 3 3 2 2 3 3" xfId="6866"/>
    <cellStyle name="Standard 257 3 3 3 2 2 3 3 2" xfId="11276"/>
    <cellStyle name="Standard 257 3 3 3 2 2 3 3 2 2" xfId="24512"/>
    <cellStyle name="Standard 257 3 3 3 2 2 3 3 2 2 2" xfId="50984"/>
    <cellStyle name="Standard 257 3 3 3 2 2 3 3 2 3" xfId="37748"/>
    <cellStyle name="Standard 257 3 3 3 2 2 3 3 3" xfId="17895"/>
    <cellStyle name="Standard 257 3 3 3 2 2 3 3 3 2" xfId="44367"/>
    <cellStyle name="Standard 257 3 3 3 2 2 3 3 4" xfId="33338"/>
    <cellStyle name="Standard 257 3 3 3 2 2 3 4" xfId="8334"/>
    <cellStyle name="Standard 257 3 3 3 2 2 3 4 2" xfId="21570"/>
    <cellStyle name="Standard 257 3 3 3 2 2 3 4 2 2" xfId="48042"/>
    <cellStyle name="Standard 257 3 3 3 2 2 3 4 3" xfId="34806"/>
    <cellStyle name="Standard 257 3 3 3 2 2 3 5" xfId="14953"/>
    <cellStyle name="Standard 257 3 3 3 2 2 3 5 2" xfId="41425"/>
    <cellStyle name="Standard 257 3 3 3 2 2 3 6" xfId="28926"/>
    <cellStyle name="Standard 257 3 3 3 2 2 4" xfId="3190"/>
    <cellStyle name="Standard 257 3 3 3 2 2 4 2" xfId="12012"/>
    <cellStyle name="Standard 257 3 3 3 2 2 4 2 2" xfId="25248"/>
    <cellStyle name="Standard 257 3 3 3 2 2 4 2 2 2" xfId="51720"/>
    <cellStyle name="Standard 257 3 3 3 2 2 4 2 3" xfId="38484"/>
    <cellStyle name="Standard 257 3 3 3 2 2 4 3" xfId="18631"/>
    <cellStyle name="Standard 257 3 3 3 2 2 4 3 2" xfId="45103"/>
    <cellStyle name="Standard 257 3 3 3 2 2 4 4" xfId="29662"/>
    <cellStyle name="Standard 257 3 3 3 2 2 5" xfId="5395"/>
    <cellStyle name="Standard 257 3 3 3 2 2 5 2" xfId="9805"/>
    <cellStyle name="Standard 257 3 3 3 2 2 5 2 2" xfId="23041"/>
    <cellStyle name="Standard 257 3 3 3 2 2 5 2 2 2" xfId="49513"/>
    <cellStyle name="Standard 257 3 3 3 2 2 5 2 3" xfId="36277"/>
    <cellStyle name="Standard 257 3 3 3 2 2 5 3" xfId="16424"/>
    <cellStyle name="Standard 257 3 3 3 2 2 5 3 2" xfId="42896"/>
    <cellStyle name="Standard 257 3 3 3 2 2 5 4" xfId="31867"/>
    <cellStyle name="Standard 257 3 3 3 2 2 6" xfId="7600"/>
    <cellStyle name="Standard 257 3 3 3 2 2 6 2" xfId="20836"/>
    <cellStyle name="Standard 257 3 3 3 2 2 6 2 2" xfId="47308"/>
    <cellStyle name="Standard 257 3 3 3 2 2 6 3" xfId="34072"/>
    <cellStyle name="Standard 257 3 3 3 2 2 7" xfId="14219"/>
    <cellStyle name="Standard 257 3 3 3 2 2 7 2" xfId="40691"/>
    <cellStyle name="Standard 257 3 3 3 2 2 8" xfId="27455"/>
    <cellStyle name="Standard 257 3 3 3 2 3" xfId="1351"/>
    <cellStyle name="Standard 257 3 3 3 2 3 2" xfId="4294"/>
    <cellStyle name="Standard 257 3 3 3 2 3 2 2" xfId="13116"/>
    <cellStyle name="Standard 257 3 3 3 2 3 2 2 2" xfId="26352"/>
    <cellStyle name="Standard 257 3 3 3 2 3 2 2 2 2" xfId="52824"/>
    <cellStyle name="Standard 257 3 3 3 2 3 2 2 3" xfId="39588"/>
    <cellStyle name="Standard 257 3 3 3 2 3 2 3" xfId="19735"/>
    <cellStyle name="Standard 257 3 3 3 2 3 2 3 2" xfId="46207"/>
    <cellStyle name="Standard 257 3 3 3 2 3 2 4" xfId="30766"/>
    <cellStyle name="Standard 257 3 3 3 2 3 3" xfId="5765"/>
    <cellStyle name="Standard 257 3 3 3 2 3 3 2" xfId="10175"/>
    <cellStyle name="Standard 257 3 3 3 2 3 3 2 2" xfId="23411"/>
    <cellStyle name="Standard 257 3 3 3 2 3 3 2 2 2" xfId="49883"/>
    <cellStyle name="Standard 257 3 3 3 2 3 3 2 3" xfId="36647"/>
    <cellStyle name="Standard 257 3 3 3 2 3 3 3" xfId="16794"/>
    <cellStyle name="Standard 257 3 3 3 2 3 3 3 2" xfId="43266"/>
    <cellStyle name="Standard 257 3 3 3 2 3 3 4" xfId="32237"/>
    <cellStyle name="Standard 257 3 3 3 2 3 4" xfId="8704"/>
    <cellStyle name="Standard 257 3 3 3 2 3 4 2" xfId="21940"/>
    <cellStyle name="Standard 257 3 3 3 2 3 4 2 2" xfId="48412"/>
    <cellStyle name="Standard 257 3 3 3 2 3 4 3" xfId="35176"/>
    <cellStyle name="Standard 257 3 3 3 2 3 5" xfId="15323"/>
    <cellStyle name="Standard 257 3 3 3 2 3 5 2" xfId="41795"/>
    <cellStyle name="Standard 257 3 3 3 2 3 6" xfId="27825"/>
    <cellStyle name="Standard 257 3 3 3 2 4" xfId="2087"/>
    <cellStyle name="Standard 257 3 3 3 2 4 2" xfId="3558"/>
    <cellStyle name="Standard 257 3 3 3 2 4 2 2" xfId="12380"/>
    <cellStyle name="Standard 257 3 3 3 2 4 2 2 2" xfId="25616"/>
    <cellStyle name="Standard 257 3 3 3 2 4 2 2 2 2" xfId="52088"/>
    <cellStyle name="Standard 257 3 3 3 2 4 2 2 3" xfId="38852"/>
    <cellStyle name="Standard 257 3 3 3 2 4 2 3" xfId="18999"/>
    <cellStyle name="Standard 257 3 3 3 2 4 2 3 2" xfId="45471"/>
    <cellStyle name="Standard 257 3 3 3 2 4 2 4" xfId="30030"/>
    <cellStyle name="Standard 257 3 3 3 2 4 3" xfId="6500"/>
    <cellStyle name="Standard 257 3 3 3 2 4 3 2" xfId="10910"/>
    <cellStyle name="Standard 257 3 3 3 2 4 3 2 2" xfId="24146"/>
    <cellStyle name="Standard 257 3 3 3 2 4 3 2 2 2" xfId="50618"/>
    <cellStyle name="Standard 257 3 3 3 2 4 3 2 3" xfId="37382"/>
    <cellStyle name="Standard 257 3 3 3 2 4 3 3" xfId="17529"/>
    <cellStyle name="Standard 257 3 3 3 2 4 3 3 2" xfId="44001"/>
    <cellStyle name="Standard 257 3 3 3 2 4 3 4" xfId="32972"/>
    <cellStyle name="Standard 257 3 3 3 2 4 4" xfId="7968"/>
    <cellStyle name="Standard 257 3 3 3 2 4 4 2" xfId="21204"/>
    <cellStyle name="Standard 257 3 3 3 2 4 4 2 2" xfId="47676"/>
    <cellStyle name="Standard 257 3 3 3 2 4 4 3" xfId="34440"/>
    <cellStyle name="Standard 257 3 3 3 2 4 5" xfId="14587"/>
    <cellStyle name="Standard 257 3 3 3 2 4 5 2" xfId="41059"/>
    <cellStyle name="Standard 257 3 3 3 2 4 6" xfId="28560"/>
    <cellStyle name="Standard 257 3 3 3 2 5" xfId="2824"/>
    <cellStyle name="Standard 257 3 3 3 2 5 2" xfId="11646"/>
    <cellStyle name="Standard 257 3 3 3 2 5 2 2" xfId="24882"/>
    <cellStyle name="Standard 257 3 3 3 2 5 2 2 2" xfId="51354"/>
    <cellStyle name="Standard 257 3 3 3 2 5 2 3" xfId="38118"/>
    <cellStyle name="Standard 257 3 3 3 2 5 3" xfId="18265"/>
    <cellStyle name="Standard 257 3 3 3 2 5 3 2" xfId="44737"/>
    <cellStyle name="Standard 257 3 3 3 2 5 4" xfId="29296"/>
    <cellStyle name="Standard 257 3 3 3 2 6" xfId="5029"/>
    <cellStyle name="Standard 257 3 3 3 2 6 2" xfId="9439"/>
    <cellStyle name="Standard 257 3 3 3 2 6 2 2" xfId="22675"/>
    <cellStyle name="Standard 257 3 3 3 2 6 2 2 2" xfId="49147"/>
    <cellStyle name="Standard 257 3 3 3 2 6 2 3" xfId="35911"/>
    <cellStyle name="Standard 257 3 3 3 2 6 3" xfId="16058"/>
    <cellStyle name="Standard 257 3 3 3 2 6 3 2" xfId="42530"/>
    <cellStyle name="Standard 257 3 3 3 2 6 4" xfId="31501"/>
    <cellStyle name="Standard 257 3 3 3 2 7" xfId="7234"/>
    <cellStyle name="Standard 257 3 3 3 2 7 2" xfId="20470"/>
    <cellStyle name="Standard 257 3 3 3 2 7 2 2" xfId="46942"/>
    <cellStyle name="Standard 257 3 3 3 2 7 3" xfId="33706"/>
    <cellStyle name="Standard 257 3 3 3 2 8" xfId="13853"/>
    <cellStyle name="Standard 257 3 3 3 2 8 2" xfId="40325"/>
    <cellStyle name="Standard 257 3 3 3 2 9" xfId="27089"/>
    <cellStyle name="Standard 257 3 3 3 3" xfId="796"/>
    <cellStyle name="Standard 257 3 3 3 3 2" xfId="1546"/>
    <cellStyle name="Standard 257 3 3 3 3 2 2" xfId="4489"/>
    <cellStyle name="Standard 257 3 3 3 3 2 2 2" xfId="13311"/>
    <cellStyle name="Standard 257 3 3 3 3 2 2 2 2" xfId="26547"/>
    <cellStyle name="Standard 257 3 3 3 3 2 2 2 2 2" xfId="53019"/>
    <cellStyle name="Standard 257 3 3 3 3 2 2 2 3" xfId="39783"/>
    <cellStyle name="Standard 257 3 3 3 3 2 2 3" xfId="19930"/>
    <cellStyle name="Standard 257 3 3 3 3 2 2 3 2" xfId="46402"/>
    <cellStyle name="Standard 257 3 3 3 3 2 2 4" xfId="30961"/>
    <cellStyle name="Standard 257 3 3 3 3 2 3" xfId="5960"/>
    <cellStyle name="Standard 257 3 3 3 3 2 3 2" xfId="10370"/>
    <cellStyle name="Standard 257 3 3 3 3 2 3 2 2" xfId="23606"/>
    <cellStyle name="Standard 257 3 3 3 3 2 3 2 2 2" xfId="50078"/>
    <cellStyle name="Standard 257 3 3 3 3 2 3 2 3" xfId="36842"/>
    <cellStyle name="Standard 257 3 3 3 3 2 3 3" xfId="16989"/>
    <cellStyle name="Standard 257 3 3 3 3 2 3 3 2" xfId="43461"/>
    <cellStyle name="Standard 257 3 3 3 3 2 3 4" xfId="32432"/>
    <cellStyle name="Standard 257 3 3 3 3 2 4" xfId="8899"/>
    <cellStyle name="Standard 257 3 3 3 3 2 4 2" xfId="22135"/>
    <cellStyle name="Standard 257 3 3 3 3 2 4 2 2" xfId="48607"/>
    <cellStyle name="Standard 257 3 3 3 3 2 4 3" xfId="35371"/>
    <cellStyle name="Standard 257 3 3 3 3 2 5" xfId="15518"/>
    <cellStyle name="Standard 257 3 3 3 3 2 5 2" xfId="41990"/>
    <cellStyle name="Standard 257 3 3 3 3 2 6" xfId="28020"/>
    <cellStyle name="Standard 257 3 3 3 3 3" xfId="2282"/>
    <cellStyle name="Standard 257 3 3 3 3 3 2" xfId="3753"/>
    <cellStyle name="Standard 257 3 3 3 3 3 2 2" xfId="12575"/>
    <cellStyle name="Standard 257 3 3 3 3 3 2 2 2" xfId="25811"/>
    <cellStyle name="Standard 257 3 3 3 3 3 2 2 2 2" xfId="52283"/>
    <cellStyle name="Standard 257 3 3 3 3 3 2 2 3" xfId="39047"/>
    <cellStyle name="Standard 257 3 3 3 3 3 2 3" xfId="19194"/>
    <cellStyle name="Standard 257 3 3 3 3 3 2 3 2" xfId="45666"/>
    <cellStyle name="Standard 257 3 3 3 3 3 2 4" xfId="30225"/>
    <cellStyle name="Standard 257 3 3 3 3 3 3" xfId="6695"/>
    <cellStyle name="Standard 257 3 3 3 3 3 3 2" xfId="11105"/>
    <cellStyle name="Standard 257 3 3 3 3 3 3 2 2" xfId="24341"/>
    <cellStyle name="Standard 257 3 3 3 3 3 3 2 2 2" xfId="50813"/>
    <cellStyle name="Standard 257 3 3 3 3 3 3 2 3" xfId="37577"/>
    <cellStyle name="Standard 257 3 3 3 3 3 3 3" xfId="17724"/>
    <cellStyle name="Standard 257 3 3 3 3 3 3 3 2" xfId="44196"/>
    <cellStyle name="Standard 257 3 3 3 3 3 3 4" xfId="33167"/>
    <cellStyle name="Standard 257 3 3 3 3 3 4" xfId="8163"/>
    <cellStyle name="Standard 257 3 3 3 3 3 4 2" xfId="21399"/>
    <cellStyle name="Standard 257 3 3 3 3 3 4 2 2" xfId="47871"/>
    <cellStyle name="Standard 257 3 3 3 3 3 4 3" xfId="34635"/>
    <cellStyle name="Standard 257 3 3 3 3 3 5" xfId="14782"/>
    <cellStyle name="Standard 257 3 3 3 3 3 5 2" xfId="41254"/>
    <cellStyle name="Standard 257 3 3 3 3 3 6" xfId="28755"/>
    <cellStyle name="Standard 257 3 3 3 3 4" xfId="3019"/>
    <cellStyle name="Standard 257 3 3 3 3 4 2" xfId="11841"/>
    <cellStyle name="Standard 257 3 3 3 3 4 2 2" xfId="25077"/>
    <cellStyle name="Standard 257 3 3 3 3 4 2 2 2" xfId="51549"/>
    <cellStyle name="Standard 257 3 3 3 3 4 2 3" xfId="38313"/>
    <cellStyle name="Standard 257 3 3 3 3 4 3" xfId="18460"/>
    <cellStyle name="Standard 257 3 3 3 3 4 3 2" xfId="44932"/>
    <cellStyle name="Standard 257 3 3 3 3 4 4" xfId="29491"/>
    <cellStyle name="Standard 257 3 3 3 3 5" xfId="5224"/>
    <cellStyle name="Standard 257 3 3 3 3 5 2" xfId="9634"/>
    <cellStyle name="Standard 257 3 3 3 3 5 2 2" xfId="22870"/>
    <cellStyle name="Standard 257 3 3 3 3 5 2 2 2" xfId="49342"/>
    <cellStyle name="Standard 257 3 3 3 3 5 2 3" xfId="36106"/>
    <cellStyle name="Standard 257 3 3 3 3 5 3" xfId="16253"/>
    <cellStyle name="Standard 257 3 3 3 3 5 3 2" xfId="42725"/>
    <cellStyle name="Standard 257 3 3 3 3 5 4" xfId="31696"/>
    <cellStyle name="Standard 257 3 3 3 3 6" xfId="7429"/>
    <cellStyle name="Standard 257 3 3 3 3 6 2" xfId="20665"/>
    <cellStyle name="Standard 257 3 3 3 3 6 2 2" xfId="47137"/>
    <cellStyle name="Standard 257 3 3 3 3 6 3" xfId="33901"/>
    <cellStyle name="Standard 257 3 3 3 3 7" xfId="14048"/>
    <cellStyle name="Standard 257 3 3 3 3 7 2" xfId="40520"/>
    <cellStyle name="Standard 257 3 3 3 3 8" xfId="27284"/>
    <cellStyle name="Standard 257 3 3 3 4" xfId="1180"/>
    <cellStyle name="Standard 257 3 3 3 4 2" xfId="4123"/>
    <cellStyle name="Standard 257 3 3 3 4 2 2" xfId="12945"/>
    <cellStyle name="Standard 257 3 3 3 4 2 2 2" xfId="26181"/>
    <cellStyle name="Standard 257 3 3 3 4 2 2 2 2" xfId="52653"/>
    <cellStyle name="Standard 257 3 3 3 4 2 2 3" xfId="39417"/>
    <cellStyle name="Standard 257 3 3 3 4 2 3" xfId="19564"/>
    <cellStyle name="Standard 257 3 3 3 4 2 3 2" xfId="46036"/>
    <cellStyle name="Standard 257 3 3 3 4 2 4" xfId="30595"/>
    <cellStyle name="Standard 257 3 3 3 4 3" xfId="5594"/>
    <cellStyle name="Standard 257 3 3 3 4 3 2" xfId="10004"/>
    <cellStyle name="Standard 257 3 3 3 4 3 2 2" xfId="23240"/>
    <cellStyle name="Standard 257 3 3 3 4 3 2 2 2" xfId="49712"/>
    <cellStyle name="Standard 257 3 3 3 4 3 2 3" xfId="36476"/>
    <cellStyle name="Standard 257 3 3 3 4 3 3" xfId="16623"/>
    <cellStyle name="Standard 257 3 3 3 4 3 3 2" xfId="43095"/>
    <cellStyle name="Standard 257 3 3 3 4 3 4" xfId="32066"/>
    <cellStyle name="Standard 257 3 3 3 4 4" xfId="8533"/>
    <cellStyle name="Standard 257 3 3 3 4 4 2" xfId="21769"/>
    <cellStyle name="Standard 257 3 3 3 4 4 2 2" xfId="48241"/>
    <cellStyle name="Standard 257 3 3 3 4 4 3" xfId="35005"/>
    <cellStyle name="Standard 257 3 3 3 4 5" xfId="15152"/>
    <cellStyle name="Standard 257 3 3 3 4 5 2" xfId="41624"/>
    <cellStyle name="Standard 257 3 3 3 4 6" xfId="27654"/>
    <cellStyle name="Standard 257 3 3 3 5" xfId="1916"/>
    <cellStyle name="Standard 257 3 3 3 5 2" xfId="3387"/>
    <cellStyle name="Standard 257 3 3 3 5 2 2" xfId="12209"/>
    <cellStyle name="Standard 257 3 3 3 5 2 2 2" xfId="25445"/>
    <cellStyle name="Standard 257 3 3 3 5 2 2 2 2" xfId="51917"/>
    <cellStyle name="Standard 257 3 3 3 5 2 2 3" xfId="38681"/>
    <cellStyle name="Standard 257 3 3 3 5 2 3" xfId="18828"/>
    <cellStyle name="Standard 257 3 3 3 5 2 3 2" xfId="45300"/>
    <cellStyle name="Standard 257 3 3 3 5 2 4" xfId="29859"/>
    <cellStyle name="Standard 257 3 3 3 5 3" xfId="6329"/>
    <cellStyle name="Standard 257 3 3 3 5 3 2" xfId="10739"/>
    <cellStyle name="Standard 257 3 3 3 5 3 2 2" xfId="23975"/>
    <cellStyle name="Standard 257 3 3 3 5 3 2 2 2" xfId="50447"/>
    <cellStyle name="Standard 257 3 3 3 5 3 2 3" xfId="37211"/>
    <cellStyle name="Standard 257 3 3 3 5 3 3" xfId="17358"/>
    <cellStyle name="Standard 257 3 3 3 5 3 3 2" xfId="43830"/>
    <cellStyle name="Standard 257 3 3 3 5 3 4" xfId="32801"/>
    <cellStyle name="Standard 257 3 3 3 5 4" xfId="7797"/>
    <cellStyle name="Standard 257 3 3 3 5 4 2" xfId="21033"/>
    <cellStyle name="Standard 257 3 3 3 5 4 2 2" xfId="47505"/>
    <cellStyle name="Standard 257 3 3 3 5 4 3" xfId="34269"/>
    <cellStyle name="Standard 257 3 3 3 5 5" xfId="14416"/>
    <cellStyle name="Standard 257 3 3 3 5 5 2" xfId="40888"/>
    <cellStyle name="Standard 257 3 3 3 5 6" xfId="28389"/>
    <cellStyle name="Standard 257 3 3 3 6" xfId="2653"/>
    <cellStyle name="Standard 257 3 3 3 6 2" xfId="11475"/>
    <cellStyle name="Standard 257 3 3 3 6 2 2" xfId="24711"/>
    <cellStyle name="Standard 257 3 3 3 6 2 2 2" xfId="51183"/>
    <cellStyle name="Standard 257 3 3 3 6 2 3" xfId="37947"/>
    <cellStyle name="Standard 257 3 3 3 6 3" xfId="18094"/>
    <cellStyle name="Standard 257 3 3 3 6 3 2" xfId="44566"/>
    <cellStyle name="Standard 257 3 3 3 6 4" xfId="29125"/>
    <cellStyle name="Standard 257 3 3 3 7" xfId="4858"/>
    <cellStyle name="Standard 257 3 3 3 7 2" xfId="9268"/>
    <cellStyle name="Standard 257 3 3 3 7 2 2" xfId="22504"/>
    <cellStyle name="Standard 257 3 3 3 7 2 2 2" xfId="48976"/>
    <cellStyle name="Standard 257 3 3 3 7 2 3" xfId="35740"/>
    <cellStyle name="Standard 257 3 3 3 7 3" xfId="15887"/>
    <cellStyle name="Standard 257 3 3 3 7 3 2" xfId="42359"/>
    <cellStyle name="Standard 257 3 3 3 7 4" xfId="31330"/>
    <cellStyle name="Standard 257 3 3 3 8" xfId="7063"/>
    <cellStyle name="Standard 257 3 3 3 8 2" xfId="20299"/>
    <cellStyle name="Standard 257 3 3 3 8 2 2" xfId="46771"/>
    <cellStyle name="Standard 257 3 3 3 8 3" xfId="33535"/>
    <cellStyle name="Standard 257 3 3 3 9" xfId="13682"/>
    <cellStyle name="Standard 257 3 3 3 9 2" xfId="40154"/>
    <cellStyle name="Standard 257 3 3 4" xfId="497"/>
    <cellStyle name="Standard 257 3 3 4 2" xfId="886"/>
    <cellStyle name="Standard 257 3 3 4 2 2" xfId="1635"/>
    <cellStyle name="Standard 257 3 3 4 2 2 2" xfId="4578"/>
    <cellStyle name="Standard 257 3 3 4 2 2 2 2" xfId="13400"/>
    <cellStyle name="Standard 257 3 3 4 2 2 2 2 2" xfId="26636"/>
    <cellStyle name="Standard 257 3 3 4 2 2 2 2 2 2" xfId="53108"/>
    <cellStyle name="Standard 257 3 3 4 2 2 2 2 3" xfId="39872"/>
    <cellStyle name="Standard 257 3 3 4 2 2 2 3" xfId="20019"/>
    <cellStyle name="Standard 257 3 3 4 2 2 2 3 2" xfId="46491"/>
    <cellStyle name="Standard 257 3 3 4 2 2 2 4" xfId="31050"/>
    <cellStyle name="Standard 257 3 3 4 2 2 3" xfId="6049"/>
    <cellStyle name="Standard 257 3 3 4 2 2 3 2" xfId="10459"/>
    <cellStyle name="Standard 257 3 3 4 2 2 3 2 2" xfId="23695"/>
    <cellStyle name="Standard 257 3 3 4 2 2 3 2 2 2" xfId="50167"/>
    <cellStyle name="Standard 257 3 3 4 2 2 3 2 3" xfId="36931"/>
    <cellStyle name="Standard 257 3 3 4 2 2 3 3" xfId="17078"/>
    <cellStyle name="Standard 257 3 3 4 2 2 3 3 2" xfId="43550"/>
    <cellStyle name="Standard 257 3 3 4 2 2 3 4" xfId="32521"/>
    <cellStyle name="Standard 257 3 3 4 2 2 4" xfId="8988"/>
    <cellStyle name="Standard 257 3 3 4 2 2 4 2" xfId="22224"/>
    <cellStyle name="Standard 257 3 3 4 2 2 4 2 2" xfId="48696"/>
    <cellStyle name="Standard 257 3 3 4 2 2 4 3" xfId="35460"/>
    <cellStyle name="Standard 257 3 3 4 2 2 5" xfId="15607"/>
    <cellStyle name="Standard 257 3 3 4 2 2 5 2" xfId="42079"/>
    <cellStyle name="Standard 257 3 3 4 2 2 6" xfId="28109"/>
    <cellStyle name="Standard 257 3 3 4 2 3" xfId="2371"/>
    <cellStyle name="Standard 257 3 3 4 2 3 2" xfId="3842"/>
    <cellStyle name="Standard 257 3 3 4 2 3 2 2" xfId="12664"/>
    <cellStyle name="Standard 257 3 3 4 2 3 2 2 2" xfId="25900"/>
    <cellStyle name="Standard 257 3 3 4 2 3 2 2 2 2" xfId="52372"/>
    <cellStyle name="Standard 257 3 3 4 2 3 2 2 3" xfId="39136"/>
    <cellStyle name="Standard 257 3 3 4 2 3 2 3" xfId="19283"/>
    <cellStyle name="Standard 257 3 3 4 2 3 2 3 2" xfId="45755"/>
    <cellStyle name="Standard 257 3 3 4 2 3 2 4" xfId="30314"/>
    <cellStyle name="Standard 257 3 3 4 2 3 3" xfId="6784"/>
    <cellStyle name="Standard 257 3 3 4 2 3 3 2" xfId="11194"/>
    <cellStyle name="Standard 257 3 3 4 2 3 3 2 2" xfId="24430"/>
    <cellStyle name="Standard 257 3 3 4 2 3 3 2 2 2" xfId="50902"/>
    <cellStyle name="Standard 257 3 3 4 2 3 3 2 3" xfId="37666"/>
    <cellStyle name="Standard 257 3 3 4 2 3 3 3" xfId="17813"/>
    <cellStyle name="Standard 257 3 3 4 2 3 3 3 2" xfId="44285"/>
    <cellStyle name="Standard 257 3 3 4 2 3 3 4" xfId="33256"/>
    <cellStyle name="Standard 257 3 3 4 2 3 4" xfId="8252"/>
    <cellStyle name="Standard 257 3 3 4 2 3 4 2" xfId="21488"/>
    <cellStyle name="Standard 257 3 3 4 2 3 4 2 2" xfId="47960"/>
    <cellStyle name="Standard 257 3 3 4 2 3 4 3" xfId="34724"/>
    <cellStyle name="Standard 257 3 3 4 2 3 5" xfId="14871"/>
    <cellStyle name="Standard 257 3 3 4 2 3 5 2" xfId="41343"/>
    <cellStyle name="Standard 257 3 3 4 2 3 6" xfId="28844"/>
    <cellStyle name="Standard 257 3 3 4 2 4" xfId="3108"/>
    <cellStyle name="Standard 257 3 3 4 2 4 2" xfId="11930"/>
    <cellStyle name="Standard 257 3 3 4 2 4 2 2" xfId="25166"/>
    <cellStyle name="Standard 257 3 3 4 2 4 2 2 2" xfId="51638"/>
    <cellStyle name="Standard 257 3 3 4 2 4 2 3" xfId="38402"/>
    <cellStyle name="Standard 257 3 3 4 2 4 3" xfId="18549"/>
    <cellStyle name="Standard 257 3 3 4 2 4 3 2" xfId="45021"/>
    <cellStyle name="Standard 257 3 3 4 2 4 4" xfId="29580"/>
    <cellStyle name="Standard 257 3 3 4 2 5" xfId="5313"/>
    <cellStyle name="Standard 257 3 3 4 2 5 2" xfId="9723"/>
    <cellStyle name="Standard 257 3 3 4 2 5 2 2" xfId="22959"/>
    <cellStyle name="Standard 257 3 3 4 2 5 2 2 2" xfId="49431"/>
    <cellStyle name="Standard 257 3 3 4 2 5 2 3" xfId="36195"/>
    <cellStyle name="Standard 257 3 3 4 2 5 3" xfId="16342"/>
    <cellStyle name="Standard 257 3 3 4 2 5 3 2" xfId="42814"/>
    <cellStyle name="Standard 257 3 3 4 2 5 4" xfId="31785"/>
    <cellStyle name="Standard 257 3 3 4 2 6" xfId="7518"/>
    <cellStyle name="Standard 257 3 3 4 2 6 2" xfId="20754"/>
    <cellStyle name="Standard 257 3 3 4 2 6 2 2" xfId="47226"/>
    <cellStyle name="Standard 257 3 3 4 2 6 3" xfId="33990"/>
    <cellStyle name="Standard 257 3 3 4 2 7" xfId="14137"/>
    <cellStyle name="Standard 257 3 3 4 2 7 2" xfId="40609"/>
    <cellStyle name="Standard 257 3 3 4 2 8" xfId="27373"/>
    <cellStyle name="Standard 257 3 3 4 3" xfId="1269"/>
    <cellStyle name="Standard 257 3 3 4 3 2" xfId="4212"/>
    <cellStyle name="Standard 257 3 3 4 3 2 2" xfId="13034"/>
    <cellStyle name="Standard 257 3 3 4 3 2 2 2" xfId="26270"/>
    <cellStyle name="Standard 257 3 3 4 3 2 2 2 2" xfId="52742"/>
    <cellStyle name="Standard 257 3 3 4 3 2 2 3" xfId="39506"/>
    <cellStyle name="Standard 257 3 3 4 3 2 3" xfId="19653"/>
    <cellStyle name="Standard 257 3 3 4 3 2 3 2" xfId="46125"/>
    <cellStyle name="Standard 257 3 3 4 3 2 4" xfId="30684"/>
    <cellStyle name="Standard 257 3 3 4 3 3" xfId="5683"/>
    <cellStyle name="Standard 257 3 3 4 3 3 2" xfId="10093"/>
    <cellStyle name="Standard 257 3 3 4 3 3 2 2" xfId="23329"/>
    <cellStyle name="Standard 257 3 3 4 3 3 2 2 2" xfId="49801"/>
    <cellStyle name="Standard 257 3 3 4 3 3 2 3" xfId="36565"/>
    <cellStyle name="Standard 257 3 3 4 3 3 3" xfId="16712"/>
    <cellStyle name="Standard 257 3 3 4 3 3 3 2" xfId="43184"/>
    <cellStyle name="Standard 257 3 3 4 3 3 4" xfId="32155"/>
    <cellStyle name="Standard 257 3 3 4 3 4" xfId="8622"/>
    <cellStyle name="Standard 257 3 3 4 3 4 2" xfId="21858"/>
    <cellStyle name="Standard 257 3 3 4 3 4 2 2" xfId="48330"/>
    <cellStyle name="Standard 257 3 3 4 3 4 3" xfId="35094"/>
    <cellStyle name="Standard 257 3 3 4 3 5" xfId="15241"/>
    <cellStyle name="Standard 257 3 3 4 3 5 2" xfId="41713"/>
    <cellStyle name="Standard 257 3 3 4 3 6" xfId="27743"/>
    <cellStyle name="Standard 257 3 3 4 4" xfId="2005"/>
    <cellStyle name="Standard 257 3 3 4 4 2" xfId="3476"/>
    <cellStyle name="Standard 257 3 3 4 4 2 2" xfId="12298"/>
    <cellStyle name="Standard 257 3 3 4 4 2 2 2" xfId="25534"/>
    <cellStyle name="Standard 257 3 3 4 4 2 2 2 2" xfId="52006"/>
    <cellStyle name="Standard 257 3 3 4 4 2 2 3" xfId="38770"/>
    <cellStyle name="Standard 257 3 3 4 4 2 3" xfId="18917"/>
    <cellStyle name="Standard 257 3 3 4 4 2 3 2" xfId="45389"/>
    <cellStyle name="Standard 257 3 3 4 4 2 4" xfId="29948"/>
    <cellStyle name="Standard 257 3 3 4 4 3" xfId="6418"/>
    <cellStyle name="Standard 257 3 3 4 4 3 2" xfId="10828"/>
    <cellStyle name="Standard 257 3 3 4 4 3 2 2" xfId="24064"/>
    <cellStyle name="Standard 257 3 3 4 4 3 2 2 2" xfId="50536"/>
    <cellStyle name="Standard 257 3 3 4 4 3 2 3" xfId="37300"/>
    <cellStyle name="Standard 257 3 3 4 4 3 3" xfId="17447"/>
    <cellStyle name="Standard 257 3 3 4 4 3 3 2" xfId="43919"/>
    <cellStyle name="Standard 257 3 3 4 4 3 4" xfId="32890"/>
    <cellStyle name="Standard 257 3 3 4 4 4" xfId="7886"/>
    <cellStyle name="Standard 257 3 3 4 4 4 2" xfId="21122"/>
    <cellStyle name="Standard 257 3 3 4 4 4 2 2" xfId="47594"/>
    <cellStyle name="Standard 257 3 3 4 4 4 3" xfId="34358"/>
    <cellStyle name="Standard 257 3 3 4 4 5" xfId="14505"/>
    <cellStyle name="Standard 257 3 3 4 4 5 2" xfId="40977"/>
    <cellStyle name="Standard 257 3 3 4 4 6" xfId="28478"/>
    <cellStyle name="Standard 257 3 3 4 5" xfId="2742"/>
    <cellStyle name="Standard 257 3 3 4 5 2" xfId="11564"/>
    <cellStyle name="Standard 257 3 3 4 5 2 2" xfId="24800"/>
    <cellStyle name="Standard 257 3 3 4 5 2 2 2" xfId="51272"/>
    <cellStyle name="Standard 257 3 3 4 5 2 3" xfId="38036"/>
    <cellStyle name="Standard 257 3 3 4 5 3" xfId="18183"/>
    <cellStyle name="Standard 257 3 3 4 5 3 2" xfId="44655"/>
    <cellStyle name="Standard 257 3 3 4 5 4" xfId="29214"/>
    <cellStyle name="Standard 257 3 3 4 6" xfId="4947"/>
    <cellStyle name="Standard 257 3 3 4 6 2" xfId="9357"/>
    <cellStyle name="Standard 257 3 3 4 6 2 2" xfId="22593"/>
    <cellStyle name="Standard 257 3 3 4 6 2 2 2" xfId="49065"/>
    <cellStyle name="Standard 257 3 3 4 6 2 3" xfId="35829"/>
    <cellStyle name="Standard 257 3 3 4 6 3" xfId="15976"/>
    <cellStyle name="Standard 257 3 3 4 6 3 2" xfId="42448"/>
    <cellStyle name="Standard 257 3 3 4 6 4" xfId="31419"/>
    <cellStyle name="Standard 257 3 3 4 7" xfId="7152"/>
    <cellStyle name="Standard 257 3 3 4 7 2" xfId="20388"/>
    <cellStyle name="Standard 257 3 3 4 7 2 2" xfId="46860"/>
    <cellStyle name="Standard 257 3 3 4 7 3" xfId="33624"/>
    <cellStyle name="Standard 257 3 3 4 8" xfId="13771"/>
    <cellStyle name="Standard 257 3 3 4 8 2" xfId="40243"/>
    <cellStyle name="Standard 257 3 3 4 9" xfId="27007"/>
    <cellStyle name="Standard 257 3 3 5" xfId="633"/>
    <cellStyle name="Standard 257 3 3 5 2" xfId="1022"/>
    <cellStyle name="Standard 257 3 3 5 2 2" xfId="1771"/>
    <cellStyle name="Standard 257 3 3 5 2 2 2" xfId="4714"/>
    <cellStyle name="Standard 257 3 3 5 2 2 2 2" xfId="13536"/>
    <cellStyle name="Standard 257 3 3 5 2 2 2 2 2" xfId="26772"/>
    <cellStyle name="Standard 257 3 3 5 2 2 2 2 2 2" xfId="53244"/>
    <cellStyle name="Standard 257 3 3 5 2 2 2 2 3" xfId="40008"/>
    <cellStyle name="Standard 257 3 3 5 2 2 2 3" xfId="20155"/>
    <cellStyle name="Standard 257 3 3 5 2 2 2 3 2" xfId="46627"/>
    <cellStyle name="Standard 257 3 3 5 2 2 2 4" xfId="31186"/>
    <cellStyle name="Standard 257 3 3 5 2 2 3" xfId="6185"/>
    <cellStyle name="Standard 257 3 3 5 2 2 3 2" xfId="10595"/>
    <cellStyle name="Standard 257 3 3 5 2 2 3 2 2" xfId="23831"/>
    <cellStyle name="Standard 257 3 3 5 2 2 3 2 2 2" xfId="50303"/>
    <cellStyle name="Standard 257 3 3 5 2 2 3 2 3" xfId="37067"/>
    <cellStyle name="Standard 257 3 3 5 2 2 3 3" xfId="17214"/>
    <cellStyle name="Standard 257 3 3 5 2 2 3 3 2" xfId="43686"/>
    <cellStyle name="Standard 257 3 3 5 2 2 3 4" xfId="32657"/>
    <cellStyle name="Standard 257 3 3 5 2 2 4" xfId="9124"/>
    <cellStyle name="Standard 257 3 3 5 2 2 4 2" xfId="22360"/>
    <cellStyle name="Standard 257 3 3 5 2 2 4 2 2" xfId="48832"/>
    <cellStyle name="Standard 257 3 3 5 2 2 4 3" xfId="35596"/>
    <cellStyle name="Standard 257 3 3 5 2 2 5" xfId="15743"/>
    <cellStyle name="Standard 257 3 3 5 2 2 5 2" xfId="42215"/>
    <cellStyle name="Standard 257 3 3 5 2 2 6" xfId="28245"/>
    <cellStyle name="Standard 257 3 3 5 2 3" xfId="2507"/>
    <cellStyle name="Standard 257 3 3 5 2 3 2" xfId="3978"/>
    <cellStyle name="Standard 257 3 3 5 2 3 2 2" xfId="12800"/>
    <cellStyle name="Standard 257 3 3 5 2 3 2 2 2" xfId="26036"/>
    <cellStyle name="Standard 257 3 3 5 2 3 2 2 2 2" xfId="52508"/>
    <cellStyle name="Standard 257 3 3 5 2 3 2 2 3" xfId="39272"/>
    <cellStyle name="Standard 257 3 3 5 2 3 2 3" xfId="19419"/>
    <cellStyle name="Standard 257 3 3 5 2 3 2 3 2" xfId="45891"/>
    <cellStyle name="Standard 257 3 3 5 2 3 2 4" xfId="30450"/>
    <cellStyle name="Standard 257 3 3 5 2 3 3" xfId="6920"/>
    <cellStyle name="Standard 257 3 3 5 2 3 3 2" xfId="11330"/>
    <cellStyle name="Standard 257 3 3 5 2 3 3 2 2" xfId="24566"/>
    <cellStyle name="Standard 257 3 3 5 2 3 3 2 2 2" xfId="51038"/>
    <cellStyle name="Standard 257 3 3 5 2 3 3 2 3" xfId="37802"/>
    <cellStyle name="Standard 257 3 3 5 2 3 3 3" xfId="17949"/>
    <cellStyle name="Standard 257 3 3 5 2 3 3 3 2" xfId="44421"/>
    <cellStyle name="Standard 257 3 3 5 2 3 3 4" xfId="33392"/>
    <cellStyle name="Standard 257 3 3 5 2 3 4" xfId="8388"/>
    <cellStyle name="Standard 257 3 3 5 2 3 4 2" xfId="21624"/>
    <cellStyle name="Standard 257 3 3 5 2 3 4 2 2" xfId="48096"/>
    <cellStyle name="Standard 257 3 3 5 2 3 4 3" xfId="34860"/>
    <cellStyle name="Standard 257 3 3 5 2 3 5" xfId="15007"/>
    <cellStyle name="Standard 257 3 3 5 2 3 5 2" xfId="41479"/>
    <cellStyle name="Standard 257 3 3 5 2 3 6" xfId="28980"/>
    <cellStyle name="Standard 257 3 3 5 2 4" xfId="3244"/>
    <cellStyle name="Standard 257 3 3 5 2 4 2" xfId="12066"/>
    <cellStyle name="Standard 257 3 3 5 2 4 2 2" xfId="25302"/>
    <cellStyle name="Standard 257 3 3 5 2 4 2 2 2" xfId="51774"/>
    <cellStyle name="Standard 257 3 3 5 2 4 2 3" xfId="38538"/>
    <cellStyle name="Standard 257 3 3 5 2 4 3" xfId="18685"/>
    <cellStyle name="Standard 257 3 3 5 2 4 3 2" xfId="45157"/>
    <cellStyle name="Standard 257 3 3 5 2 4 4" xfId="29716"/>
    <cellStyle name="Standard 257 3 3 5 2 5" xfId="5449"/>
    <cellStyle name="Standard 257 3 3 5 2 5 2" xfId="9859"/>
    <cellStyle name="Standard 257 3 3 5 2 5 2 2" xfId="23095"/>
    <cellStyle name="Standard 257 3 3 5 2 5 2 2 2" xfId="49567"/>
    <cellStyle name="Standard 257 3 3 5 2 5 2 3" xfId="36331"/>
    <cellStyle name="Standard 257 3 3 5 2 5 3" xfId="16478"/>
    <cellStyle name="Standard 257 3 3 5 2 5 3 2" xfId="42950"/>
    <cellStyle name="Standard 257 3 3 5 2 5 4" xfId="31921"/>
    <cellStyle name="Standard 257 3 3 5 2 6" xfId="7654"/>
    <cellStyle name="Standard 257 3 3 5 2 6 2" xfId="20890"/>
    <cellStyle name="Standard 257 3 3 5 2 6 2 2" xfId="47362"/>
    <cellStyle name="Standard 257 3 3 5 2 6 3" xfId="34126"/>
    <cellStyle name="Standard 257 3 3 5 2 7" xfId="14273"/>
    <cellStyle name="Standard 257 3 3 5 2 7 2" xfId="40745"/>
    <cellStyle name="Standard 257 3 3 5 2 8" xfId="27509"/>
    <cellStyle name="Standard 257 3 3 5 3" xfId="1405"/>
    <cellStyle name="Standard 257 3 3 5 3 2" xfId="4348"/>
    <cellStyle name="Standard 257 3 3 5 3 2 2" xfId="13170"/>
    <cellStyle name="Standard 257 3 3 5 3 2 2 2" xfId="26406"/>
    <cellStyle name="Standard 257 3 3 5 3 2 2 2 2" xfId="52878"/>
    <cellStyle name="Standard 257 3 3 5 3 2 2 3" xfId="39642"/>
    <cellStyle name="Standard 257 3 3 5 3 2 3" xfId="19789"/>
    <cellStyle name="Standard 257 3 3 5 3 2 3 2" xfId="46261"/>
    <cellStyle name="Standard 257 3 3 5 3 2 4" xfId="30820"/>
    <cellStyle name="Standard 257 3 3 5 3 3" xfId="5819"/>
    <cellStyle name="Standard 257 3 3 5 3 3 2" xfId="10229"/>
    <cellStyle name="Standard 257 3 3 5 3 3 2 2" xfId="23465"/>
    <cellStyle name="Standard 257 3 3 5 3 3 2 2 2" xfId="49937"/>
    <cellStyle name="Standard 257 3 3 5 3 3 2 3" xfId="36701"/>
    <cellStyle name="Standard 257 3 3 5 3 3 3" xfId="16848"/>
    <cellStyle name="Standard 257 3 3 5 3 3 3 2" xfId="43320"/>
    <cellStyle name="Standard 257 3 3 5 3 3 4" xfId="32291"/>
    <cellStyle name="Standard 257 3 3 5 3 4" xfId="8758"/>
    <cellStyle name="Standard 257 3 3 5 3 4 2" xfId="21994"/>
    <cellStyle name="Standard 257 3 3 5 3 4 2 2" xfId="48466"/>
    <cellStyle name="Standard 257 3 3 5 3 4 3" xfId="35230"/>
    <cellStyle name="Standard 257 3 3 5 3 5" xfId="15377"/>
    <cellStyle name="Standard 257 3 3 5 3 5 2" xfId="41849"/>
    <cellStyle name="Standard 257 3 3 5 3 6" xfId="27879"/>
    <cellStyle name="Standard 257 3 3 5 4" xfId="2141"/>
    <cellStyle name="Standard 257 3 3 5 4 2" xfId="3612"/>
    <cellStyle name="Standard 257 3 3 5 4 2 2" xfId="12434"/>
    <cellStyle name="Standard 257 3 3 5 4 2 2 2" xfId="25670"/>
    <cellStyle name="Standard 257 3 3 5 4 2 2 2 2" xfId="52142"/>
    <cellStyle name="Standard 257 3 3 5 4 2 2 3" xfId="38906"/>
    <cellStyle name="Standard 257 3 3 5 4 2 3" xfId="19053"/>
    <cellStyle name="Standard 257 3 3 5 4 2 3 2" xfId="45525"/>
    <cellStyle name="Standard 257 3 3 5 4 2 4" xfId="30084"/>
    <cellStyle name="Standard 257 3 3 5 4 3" xfId="6554"/>
    <cellStyle name="Standard 257 3 3 5 4 3 2" xfId="10964"/>
    <cellStyle name="Standard 257 3 3 5 4 3 2 2" xfId="24200"/>
    <cellStyle name="Standard 257 3 3 5 4 3 2 2 2" xfId="50672"/>
    <cellStyle name="Standard 257 3 3 5 4 3 2 3" xfId="37436"/>
    <cellStyle name="Standard 257 3 3 5 4 3 3" xfId="17583"/>
    <cellStyle name="Standard 257 3 3 5 4 3 3 2" xfId="44055"/>
    <cellStyle name="Standard 257 3 3 5 4 3 4" xfId="33026"/>
    <cellStyle name="Standard 257 3 3 5 4 4" xfId="8022"/>
    <cellStyle name="Standard 257 3 3 5 4 4 2" xfId="21258"/>
    <cellStyle name="Standard 257 3 3 5 4 4 2 2" xfId="47730"/>
    <cellStyle name="Standard 257 3 3 5 4 4 3" xfId="34494"/>
    <cellStyle name="Standard 257 3 3 5 4 5" xfId="14641"/>
    <cellStyle name="Standard 257 3 3 5 4 5 2" xfId="41113"/>
    <cellStyle name="Standard 257 3 3 5 4 6" xfId="28614"/>
    <cellStyle name="Standard 257 3 3 5 5" xfId="2878"/>
    <cellStyle name="Standard 257 3 3 5 5 2" xfId="11700"/>
    <cellStyle name="Standard 257 3 3 5 5 2 2" xfId="24936"/>
    <cellStyle name="Standard 257 3 3 5 5 2 2 2" xfId="51408"/>
    <cellStyle name="Standard 257 3 3 5 5 2 3" xfId="38172"/>
    <cellStyle name="Standard 257 3 3 5 5 3" xfId="18319"/>
    <cellStyle name="Standard 257 3 3 5 5 3 2" xfId="44791"/>
    <cellStyle name="Standard 257 3 3 5 5 4" xfId="29350"/>
    <cellStyle name="Standard 257 3 3 5 6" xfId="5083"/>
    <cellStyle name="Standard 257 3 3 5 6 2" xfId="9493"/>
    <cellStyle name="Standard 257 3 3 5 6 2 2" xfId="22729"/>
    <cellStyle name="Standard 257 3 3 5 6 2 2 2" xfId="49201"/>
    <cellStyle name="Standard 257 3 3 5 6 2 3" xfId="35965"/>
    <cellStyle name="Standard 257 3 3 5 6 3" xfId="16112"/>
    <cellStyle name="Standard 257 3 3 5 6 3 2" xfId="42584"/>
    <cellStyle name="Standard 257 3 3 5 6 4" xfId="31555"/>
    <cellStyle name="Standard 257 3 3 5 7" xfId="7288"/>
    <cellStyle name="Standard 257 3 3 5 7 2" xfId="20524"/>
    <cellStyle name="Standard 257 3 3 5 7 2 2" xfId="46996"/>
    <cellStyle name="Standard 257 3 3 5 7 3" xfId="33760"/>
    <cellStyle name="Standard 257 3 3 5 8" xfId="13907"/>
    <cellStyle name="Standard 257 3 3 5 8 2" xfId="40379"/>
    <cellStyle name="Standard 257 3 3 5 9" xfId="27143"/>
    <cellStyle name="Standard 257 3 3 6" xfId="715"/>
    <cellStyle name="Standard 257 3 3 6 2" xfId="1465"/>
    <cellStyle name="Standard 257 3 3 6 2 2" xfId="4408"/>
    <cellStyle name="Standard 257 3 3 6 2 2 2" xfId="13230"/>
    <cellStyle name="Standard 257 3 3 6 2 2 2 2" xfId="26466"/>
    <cellStyle name="Standard 257 3 3 6 2 2 2 2 2" xfId="52938"/>
    <cellStyle name="Standard 257 3 3 6 2 2 2 3" xfId="39702"/>
    <cellStyle name="Standard 257 3 3 6 2 2 3" xfId="19849"/>
    <cellStyle name="Standard 257 3 3 6 2 2 3 2" xfId="46321"/>
    <cellStyle name="Standard 257 3 3 6 2 2 4" xfId="30880"/>
    <cellStyle name="Standard 257 3 3 6 2 3" xfId="5879"/>
    <cellStyle name="Standard 257 3 3 6 2 3 2" xfId="10289"/>
    <cellStyle name="Standard 257 3 3 6 2 3 2 2" xfId="23525"/>
    <cellStyle name="Standard 257 3 3 6 2 3 2 2 2" xfId="49997"/>
    <cellStyle name="Standard 257 3 3 6 2 3 2 3" xfId="36761"/>
    <cellStyle name="Standard 257 3 3 6 2 3 3" xfId="16908"/>
    <cellStyle name="Standard 257 3 3 6 2 3 3 2" xfId="43380"/>
    <cellStyle name="Standard 257 3 3 6 2 3 4" xfId="32351"/>
    <cellStyle name="Standard 257 3 3 6 2 4" xfId="8818"/>
    <cellStyle name="Standard 257 3 3 6 2 4 2" xfId="22054"/>
    <cellStyle name="Standard 257 3 3 6 2 4 2 2" xfId="48526"/>
    <cellStyle name="Standard 257 3 3 6 2 4 3" xfId="35290"/>
    <cellStyle name="Standard 257 3 3 6 2 5" xfId="15437"/>
    <cellStyle name="Standard 257 3 3 6 2 5 2" xfId="41909"/>
    <cellStyle name="Standard 257 3 3 6 2 6" xfId="27939"/>
    <cellStyle name="Standard 257 3 3 6 3" xfId="2201"/>
    <cellStyle name="Standard 257 3 3 6 3 2" xfId="3672"/>
    <cellStyle name="Standard 257 3 3 6 3 2 2" xfId="12494"/>
    <cellStyle name="Standard 257 3 3 6 3 2 2 2" xfId="25730"/>
    <cellStyle name="Standard 257 3 3 6 3 2 2 2 2" xfId="52202"/>
    <cellStyle name="Standard 257 3 3 6 3 2 2 3" xfId="38966"/>
    <cellStyle name="Standard 257 3 3 6 3 2 3" xfId="19113"/>
    <cellStyle name="Standard 257 3 3 6 3 2 3 2" xfId="45585"/>
    <cellStyle name="Standard 257 3 3 6 3 2 4" xfId="30144"/>
    <cellStyle name="Standard 257 3 3 6 3 3" xfId="6614"/>
    <cellStyle name="Standard 257 3 3 6 3 3 2" xfId="11024"/>
    <cellStyle name="Standard 257 3 3 6 3 3 2 2" xfId="24260"/>
    <cellStyle name="Standard 257 3 3 6 3 3 2 2 2" xfId="50732"/>
    <cellStyle name="Standard 257 3 3 6 3 3 2 3" xfId="37496"/>
    <cellStyle name="Standard 257 3 3 6 3 3 3" xfId="17643"/>
    <cellStyle name="Standard 257 3 3 6 3 3 3 2" xfId="44115"/>
    <cellStyle name="Standard 257 3 3 6 3 3 4" xfId="33086"/>
    <cellStyle name="Standard 257 3 3 6 3 4" xfId="8082"/>
    <cellStyle name="Standard 257 3 3 6 3 4 2" xfId="21318"/>
    <cellStyle name="Standard 257 3 3 6 3 4 2 2" xfId="47790"/>
    <cellStyle name="Standard 257 3 3 6 3 4 3" xfId="34554"/>
    <cellStyle name="Standard 257 3 3 6 3 5" xfId="14701"/>
    <cellStyle name="Standard 257 3 3 6 3 5 2" xfId="41173"/>
    <cellStyle name="Standard 257 3 3 6 3 6" xfId="28674"/>
    <cellStyle name="Standard 257 3 3 6 4" xfId="2938"/>
    <cellStyle name="Standard 257 3 3 6 4 2" xfId="11760"/>
    <cellStyle name="Standard 257 3 3 6 4 2 2" xfId="24996"/>
    <cellStyle name="Standard 257 3 3 6 4 2 2 2" xfId="51468"/>
    <cellStyle name="Standard 257 3 3 6 4 2 3" xfId="38232"/>
    <cellStyle name="Standard 257 3 3 6 4 3" xfId="18379"/>
    <cellStyle name="Standard 257 3 3 6 4 3 2" xfId="44851"/>
    <cellStyle name="Standard 257 3 3 6 4 4" xfId="29410"/>
    <cellStyle name="Standard 257 3 3 6 5" xfId="5143"/>
    <cellStyle name="Standard 257 3 3 6 5 2" xfId="9553"/>
    <cellStyle name="Standard 257 3 3 6 5 2 2" xfId="22789"/>
    <cellStyle name="Standard 257 3 3 6 5 2 2 2" xfId="49261"/>
    <cellStyle name="Standard 257 3 3 6 5 2 3" xfId="36025"/>
    <cellStyle name="Standard 257 3 3 6 5 3" xfId="16172"/>
    <cellStyle name="Standard 257 3 3 6 5 3 2" xfId="42644"/>
    <cellStyle name="Standard 257 3 3 6 5 4" xfId="31615"/>
    <cellStyle name="Standard 257 3 3 6 6" xfId="7348"/>
    <cellStyle name="Standard 257 3 3 6 6 2" xfId="20584"/>
    <cellStyle name="Standard 257 3 3 6 6 2 2" xfId="47056"/>
    <cellStyle name="Standard 257 3 3 6 6 3" xfId="33820"/>
    <cellStyle name="Standard 257 3 3 6 7" xfId="13967"/>
    <cellStyle name="Standard 257 3 3 6 7 2" xfId="40439"/>
    <cellStyle name="Standard 257 3 3 6 8" xfId="27203"/>
    <cellStyle name="Standard 257 3 3 7" xfId="1099"/>
    <cellStyle name="Standard 257 3 3 7 2" xfId="4042"/>
    <cellStyle name="Standard 257 3 3 7 2 2" xfId="12864"/>
    <cellStyle name="Standard 257 3 3 7 2 2 2" xfId="26100"/>
    <cellStyle name="Standard 257 3 3 7 2 2 2 2" xfId="52572"/>
    <cellStyle name="Standard 257 3 3 7 2 2 3" xfId="39336"/>
    <cellStyle name="Standard 257 3 3 7 2 3" xfId="19483"/>
    <cellStyle name="Standard 257 3 3 7 2 3 2" xfId="45955"/>
    <cellStyle name="Standard 257 3 3 7 2 4" xfId="30514"/>
    <cellStyle name="Standard 257 3 3 7 3" xfId="5513"/>
    <cellStyle name="Standard 257 3 3 7 3 2" xfId="9923"/>
    <cellStyle name="Standard 257 3 3 7 3 2 2" xfId="23159"/>
    <cellStyle name="Standard 257 3 3 7 3 2 2 2" xfId="49631"/>
    <cellStyle name="Standard 257 3 3 7 3 2 3" xfId="36395"/>
    <cellStyle name="Standard 257 3 3 7 3 3" xfId="16542"/>
    <cellStyle name="Standard 257 3 3 7 3 3 2" xfId="43014"/>
    <cellStyle name="Standard 257 3 3 7 3 4" xfId="31985"/>
    <cellStyle name="Standard 257 3 3 7 4" xfId="8452"/>
    <cellStyle name="Standard 257 3 3 7 4 2" xfId="21688"/>
    <cellStyle name="Standard 257 3 3 7 4 2 2" xfId="48160"/>
    <cellStyle name="Standard 257 3 3 7 4 3" xfId="34924"/>
    <cellStyle name="Standard 257 3 3 7 5" xfId="15071"/>
    <cellStyle name="Standard 257 3 3 7 5 2" xfId="41543"/>
    <cellStyle name="Standard 257 3 3 7 6" xfId="27573"/>
    <cellStyle name="Standard 257 3 3 8" xfId="1835"/>
    <cellStyle name="Standard 257 3 3 8 2" xfId="3306"/>
    <cellStyle name="Standard 257 3 3 8 2 2" xfId="12128"/>
    <cellStyle name="Standard 257 3 3 8 2 2 2" xfId="25364"/>
    <cellStyle name="Standard 257 3 3 8 2 2 2 2" xfId="51836"/>
    <cellStyle name="Standard 257 3 3 8 2 2 3" xfId="38600"/>
    <cellStyle name="Standard 257 3 3 8 2 3" xfId="18747"/>
    <cellStyle name="Standard 257 3 3 8 2 3 2" xfId="45219"/>
    <cellStyle name="Standard 257 3 3 8 2 4" xfId="29778"/>
    <cellStyle name="Standard 257 3 3 8 3" xfId="6248"/>
    <cellStyle name="Standard 257 3 3 8 3 2" xfId="10658"/>
    <cellStyle name="Standard 257 3 3 8 3 2 2" xfId="23894"/>
    <cellStyle name="Standard 257 3 3 8 3 2 2 2" xfId="50366"/>
    <cellStyle name="Standard 257 3 3 8 3 2 3" xfId="37130"/>
    <cellStyle name="Standard 257 3 3 8 3 3" xfId="17277"/>
    <cellStyle name="Standard 257 3 3 8 3 3 2" xfId="43749"/>
    <cellStyle name="Standard 257 3 3 8 3 4" xfId="32720"/>
    <cellStyle name="Standard 257 3 3 8 4" xfId="7716"/>
    <cellStyle name="Standard 257 3 3 8 4 2" xfId="20952"/>
    <cellStyle name="Standard 257 3 3 8 4 2 2" xfId="47424"/>
    <cellStyle name="Standard 257 3 3 8 4 3" xfId="34188"/>
    <cellStyle name="Standard 257 3 3 8 5" xfId="14335"/>
    <cellStyle name="Standard 257 3 3 8 5 2" xfId="40807"/>
    <cellStyle name="Standard 257 3 3 8 6" xfId="28308"/>
    <cellStyle name="Standard 257 3 3 9" xfId="2572"/>
    <cellStyle name="Standard 257 3 3 9 2" xfId="11394"/>
    <cellStyle name="Standard 257 3 3 9 2 2" xfId="24630"/>
    <cellStyle name="Standard 257 3 3 9 2 2 2" xfId="51102"/>
    <cellStyle name="Standard 257 3 3 9 2 3" xfId="37866"/>
    <cellStyle name="Standard 257 3 3 9 3" xfId="18013"/>
    <cellStyle name="Standard 257 3 3 9 3 2" xfId="44485"/>
    <cellStyle name="Standard 257 3 3 9 4" xfId="29044"/>
    <cellStyle name="Standard 257 3 4" xfId="284"/>
    <cellStyle name="Standard 257 3 4 10" xfId="4767"/>
    <cellStyle name="Standard 257 3 4 10 2" xfId="9177"/>
    <cellStyle name="Standard 257 3 4 10 2 2" xfId="22413"/>
    <cellStyle name="Standard 257 3 4 10 2 2 2" xfId="48885"/>
    <cellStyle name="Standard 257 3 4 10 2 3" xfId="35649"/>
    <cellStyle name="Standard 257 3 4 10 3" xfId="15796"/>
    <cellStyle name="Standard 257 3 4 10 3 2" xfId="42268"/>
    <cellStyle name="Standard 257 3 4 10 4" xfId="31239"/>
    <cellStyle name="Standard 257 3 4 11" xfId="6972"/>
    <cellStyle name="Standard 257 3 4 11 2" xfId="20208"/>
    <cellStyle name="Standard 257 3 4 11 2 2" xfId="46680"/>
    <cellStyle name="Standard 257 3 4 11 3" xfId="33444"/>
    <cellStyle name="Standard 257 3 4 12" xfId="13591"/>
    <cellStyle name="Standard 257 3 4 12 2" xfId="40063"/>
    <cellStyle name="Standard 257 3 4 13" xfId="26827"/>
    <cellStyle name="Standard 257 3 4 2" xfId="345"/>
    <cellStyle name="Standard 257 3 4 2 10" xfId="13631"/>
    <cellStyle name="Standard 257 3 4 2 10 2" xfId="40103"/>
    <cellStyle name="Standard 257 3 4 2 11" xfId="26867"/>
    <cellStyle name="Standard 257 3 4 2 2" xfId="433"/>
    <cellStyle name="Standard 257 3 4 2 2 10" xfId="26948"/>
    <cellStyle name="Standard 257 3 4 2 2 2" xfId="609"/>
    <cellStyle name="Standard 257 3 4 2 2 2 2" xfId="998"/>
    <cellStyle name="Standard 257 3 4 2 2 2 2 2" xfId="1747"/>
    <cellStyle name="Standard 257 3 4 2 2 2 2 2 2" xfId="4690"/>
    <cellStyle name="Standard 257 3 4 2 2 2 2 2 2 2" xfId="13512"/>
    <cellStyle name="Standard 257 3 4 2 2 2 2 2 2 2 2" xfId="26748"/>
    <cellStyle name="Standard 257 3 4 2 2 2 2 2 2 2 2 2" xfId="53220"/>
    <cellStyle name="Standard 257 3 4 2 2 2 2 2 2 2 3" xfId="39984"/>
    <cellStyle name="Standard 257 3 4 2 2 2 2 2 2 3" xfId="20131"/>
    <cellStyle name="Standard 257 3 4 2 2 2 2 2 2 3 2" xfId="46603"/>
    <cellStyle name="Standard 257 3 4 2 2 2 2 2 2 4" xfId="31162"/>
    <cellStyle name="Standard 257 3 4 2 2 2 2 2 3" xfId="6161"/>
    <cellStyle name="Standard 257 3 4 2 2 2 2 2 3 2" xfId="10571"/>
    <cellStyle name="Standard 257 3 4 2 2 2 2 2 3 2 2" xfId="23807"/>
    <cellStyle name="Standard 257 3 4 2 2 2 2 2 3 2 2 2" xfId="50279"/>
    <cellStyle name="Standard 257 3 4 2 2 2 2 2 3 2 3" xfId="37043"/>
    <cellStyle name="Standard 257 3 4 2 2 2 2 2 3 3" xfId="17190"/>
    <cellStyle name="Standard 257 3 4 2 2 2 2 2 3 3 2" xfId="43662"/>
    <cellStyle name="Standard 257 3 4 2 2 2 2 2 3 4" xfId="32633"/>
    <cellStyle name="Standard 257 3 4 2 2 2 2 2 4" xfId="9100"/>
    <cellStyle name="Standard 257 3 4 2 2 2 2 2 4 2" xfId="22336"/>
    <cellStyle name="Standard 257 3 4 2 2 2 2 2 4 2 2" xfId="48808"/>
    <cellStyle name="Standard 257 3 4 2 2 2 2 2 4 3" xfId="35572"/>
    <cellStyle name="Standard 257 3 4 2 2 2 2 2 5" xfId="15719"/>
    <cellStyle name="Standard 257 3 4 2 2 2 2 2 5 2" xfId="42191"/>
    <cellStyle name="Standard 257 3 4 2 2 2 2 2 6" xfId="28221"/>
    <cellStyle name="Standard 257 3 4 2 2 2 2 3" xfId="2483"/>
    <cellStyle name="Standard 257 3 4 2 2 2 2 3 2" xfId="3954"/>
    <cellStyle name="Standard 257 3 4 2 2 2 2 3 2 2" xfId="12776"/>
    <cellStyle name="Standard 257 3 4 2 2 2 2 3 2 2 2" xfId="26012"/>
    <cellStyle name="Standard 257 3 4 2 2 2 2 3 2 2 2 2" xfId="52484"/>
    <cellStyle name="Standard 257 3 4 2 2 2 2 3 2 2 3" xfId="39248"/>
    <cellStyle name="Standard 257 3 4 2 2 2 2 3 2 3" xfId="19395"/>
    <cellStyle name="Standard 257 3 4 2 2 2 2 3 2 3 2" xfId="45867"/>
    <cellStyle name="Standard 257 3 4 2 2 2 2 3 2 4" xfId="30426"/>
    <cellStyle name="Standard 257 3 4 2 2 2 2 3 3" xfId="6896"/>
    <cellStyle name="Standard 257 3 4 2 2 2 2 3 3 2" xfId="11306"/>
    <cellStyle name="Standard 257 3 4 2 2 2 2 3 3 2 2" xfId="24542"/>
    <cellStyle name="Standard 257 3 4 2 2 2 2 3 3 2 2 2" xfId="51014"/>
    <cellStyle name="Standard 257 3 4 2 2 2 2 3 3 2 3" xfId="37778"/>
    <cellStyle name="Standard 257 3 4 2 2 2 2 3 3 3" xfId="17925"/>
    <cellStyle name="Standard 257 3 4 2 2 2 2 3 3 3 2" xfId="44397"/>
    <cellStyle name="Standard 257 3 4 2 2 2 2 3 3 4" xfId="33368"/>
    <cellStyle name="Standard 257 3 4 2 2 2 2 3 4" xfId="8364"/>
    <cellStyle name="Standard 257 3 4 2 2 2 2 3 4 2" xfId="21600"/>
    <cellStyle name="Standard 257 3 4 2 2 2 2 3 4 2 2" xfId="48072"/>
    <cellStyle name="Standard 257 3 4 2 2 2 2 3 4 3" xfId="34836"/>
    <cellStyle name="Standard 257 3 4 2 2 2 2 3 5" xfId="14983"/>
    <cellStyle name="Standard 257 3 4 2 2 2 2 3 5 2" xfId="41455"/>
    <cellStyle name="Standard 257 3 4 2 2 2 2 3 6" xfId="28956"/>
    <cellStyle name="Standard 257 3 4 2 2 2 2 4" xfId="3220"/>
    <cellStyle name="Standard 257 3 4 2 2 2 2 4 2" xfId="12042"/>
    <cellStyle name="Standard 257 3 4 2 2 2 2 4 2 2" xfId="25278"/>
    <cellStyle name="Standard 257 3 4 2 2 2 2 4 2 2 2" xfId="51750"/>
    <cellStyle name="Standard 257 3 4 2 2 2 2 4 2 3" xfId="38514"/>
    <cellStyle name="Standard 257 3 4 2 2 2 2 4 3" xfId="18661"/>
    <cellStyle name="Standard 257 3 4 2 2 2 2 4 3 2" xfId="45133"/>
    <cellStyle name="Standard 257 3 4 2 2 2 2 4 4" xfId="29692"/>
    <cellStyle name="Standard 257 3 4 2 2 2 2 5" xfId="5425"/>
    <cellStyle name="Standard 257 3 4 2 2 2 2 5 2" xfId="9835"/>
    <cellStyle name="Standard 257 3 4 2 2 2 2 5 2 2" xfId="23071"/>
    <cellStyle name="Standard 257 3 4 2 2 2 2 5 2 2 2" xfId="49543"/>
    <cellStyle name="Standard 257 3 4 2 2 2 2 5 2 3" xfId="36307"/>
    <cellStyle name="Standard 257 3 4 2 2 2 2 5 3" xfId="16454"/>
    <cellStyle name="Standard 257 3 4 2 2 2 2 5 3 2" xfId="42926"/>
    <cellStyle name="Standard 257 3 4 2 2 2 2 5 4" xfId="31897"/>
    <cellStyle name="Standard 257 3 4 2 2 2 2 6" xfId="7630"/>
    <cellStyle name="Standard 257 3 4 2 2 2 2 6 2" xfId="20866"/>
    <cellStyle name="Standard 257 3 4 2 2 2 2 6 2 2" xfId="47338"/>
    <cellStyle name="Standard 257 3 4 2 2 2 2 6 3" xfId="34102"/>
    <cellStyle name="Standard 257 3 4 2 2 2 2 7" xfId="14249"/>
    <cellStyle name="Standard 257 3 4 2 2 2 2 7 2" xfId="40721"/>
    <cellStyle name="Standard 257 3 4 2 2 2 2 8" xfId="27485"/>
    <cellStyle name="Standard 257 3 4 2 2 2 3" xfId="1381"/>
    <cellStyle name="Standard 257 3 4 2 2 2 3 2" xfId="4324"/>
    <cellStyle name="Standard 257 3 4 2 2 2 3 2 2" xfId="13146"/>
    <cellStyle name="Standard 257 3 4 2 2 2 3 2 2 2" xfId="26382"/>
    <cellStyle name="Standard 257 3 4 2 2 2 3 2 2 2 2" xfId="52854"/>
    <cellStyle name="Standard 257 3 4 2 2 2 3 2 2 3" xfId="39618"/>
    <cellStyle name="Standard 257 3 4 2 2 2 3 2 3" xfId="19765"/>
    <cellStyle name="Standard 257 3 4 2 2 2 3 2 3 2" xfId="46237"/>
    <cellStyle name="Standard 257 3 4 2 2 2 3 2 4" xfId="30796"/>
    <cellStyle name="Standard 257 3 4 2 2 2 3 3" xfId="5795"/>
    <cellStyle name="Standard 257 3 4 2 2 2 3 3 2" xfId="10205"/>
    <cellStyle name="Standard 257 3 4 2 2 2 3 3 2 2" xfId="23441"/>
    <cellStyle name="Standard 257 3 4 2 2 2 3 3 2 2 2" xfId="49913"/>
    <cellStyle name="Standard 257 3 4 2 2 2 3 3 2 3" xfId="36677"/>
    <cellStyle name="Standard 257 3 4 2 2 2 3 3 3" xfId="16824"/>
    <cellStyle name="Standard 257 3 4 2 2 2 3 3 3 2" xfId="43296"/>
    <cellStyle name="Standard 257 3 4 2 2 2 3 3 4" xfId="32267"/>
    <cellStyle name="Standard 257 3 4 2 2 2 3 4" xfId="8734"/>
    <cellStyle name="Standard 257 3 4 2 2 2 3 4 2" xfId="21970"/>
    <cellStyle name="Standard 257 3 4 2 2 2 3 4 2 2" xfId="48442"/>
    <cellStyle name="Standard 257 3 4 2 2 2 3 4 3" xfId="35206"/>
    <cellStyle name="Standard 257 3 4 2 2 2 3 5" xfId="15353"/>
    <cellStyle name="Standard 257 3 4 2 2 2 3 5 2" xfId="41825"/>
    <cellStyle name="Standard 257 3 4 2 2 2 3 6" xfId="27855"/>
    <cellStyle name="Standard 257 3 4 2 2 2 4" xfId="2117"/>
    <cellStyle name="Standard 257 3 4 2 2 2 4 2" xfId="3588"/>
    <cellStyle name="Standard 257 3 4 2 2 2 4 2 2" xfId="12410"/>
    <cellStyle name="Standard 257 3 4 2 2 2 4 2 2 2" xfId="25646"/>
    <cellStyle name="Standard 257 3 4 2 2 2 4 2 2 2 2" xfId="52118"/>
    <cellStyle name="Standard 257 3 4 2 2 2 4 2 2 3" xfId="38882"/>
    <cellStyle name="Standard 257 3 4 2 2 2 4 2 3" xfId="19029"/>
    <cellStyle name="Standard 257 3 4 2 2 2 4 2 3 2" xfId="45501"/>
    <cellStyle name="Standard 257 3 4 2 2 2 4 2 4" xfId="30060"/>
    <cellStyle name="Standard 257 3 4 2 2 2 4 3" xfId="6530"/>
    <cellStyle name="Standard 257 3 4 2 2 2 4 3 2" xfId="10940"/>
    <cellStyle name="Standard 257 3 4 2 2 2 4 3 2 2" xfId="24176"/>
    <cellStyle name="Standard 257 3 4 2 2 2 4 3 2 2 2" xfId="50648"/>
    <cellStyle name="Standard 257 3 4 2 2 2 4 3 2 3" xfId="37412"/>
    <cellStyle name="Standard 257 3 4 2 2 2 4 3 3" xfId="17559"/>
    <cellStyle name="Standard 257 3 4 2 2 2 4 3 3 2" xfId="44031"/>
    <cellStyle name="Standard 257 3 4 2 2 2 4 3 4" xfId="33002"/>
    <cellStyle name="Standard 257 3 4 2 2 2 4 4" xfId="7998"/>
    <cellStyle name="Standard 257 3 4 2 2 2 4 4 2" xfId="21234"/>
    <cellStyle name="Standard 257 3 4 2 2 2 4 4 2 2" xfId="47706"/>
    <cellStyle name="Standard 257 3 4 2 2 2 4 4 3" xfId="34470"/>
    <cellStyle name="Standard 257 3 4 2 2 2 4 5" xfId="14617"/>
    <cellStyle name="Standard 257 3 4 2 2 2 4 5 2" xfId="41089"/>
    <cellStyle name="Standard 257 3 4 2 2 2 4 6" xfId="28590"/>
    <cellStyle name="Standard 257 3 4 2 2 2 5" xfId="2854"/>
    <cellStyle name="Standard 257 3 4 2 2 2 5 2" xfId="11676"/>
    <cellStyle name="Standard 257 3 4 2 2 2 5 2 2" xfId="24912"/>
    <cellStyle name="Standard 257 3 4 2 2 2 5 2 2 2" xfId="51384"/>
    <cellStyle name="Standard 257 3 4 2 2 2 5 2 3" xfId="38148"/>
    <cellStyle name="Standard 257 3 4 2 2 2 5 3" xfId="18295"/>
    <cellStyle name="Standard 257 3 4 2 2 2 5 3 2" xfId="44767"/>
    <cellStyle name="Standard 257 3 4 2 2 2 5 4" xfId="29326"/>
    <cellStyle name="Standard 257 3 4 2 2 2 6" xfId="5059"/>
    <cellStyle name="Standard 257 3 4 2 2 2 6 2" xfId="9469"/>
    <cellStyle name="Standard 257 3 4 2 2 2 6 2 2" xfId="22705"/>
    <cellStyle name="Standard 257 3 4 2 2 2 6 2 2 2" xfId="49177"/>
    <cellStyle name="Standard 257 3 4 2 2 2 6 2 3" xfId="35941"/>
    <cellStyle name="Standard 257 3 4 2 2 2 6 3" xfId="16088"/>
    <cellStyle name="Standard 257 3 4 2 2 2 6 3 2" xfId="42560"/>
    <cellStyle name="Standard 257 3 4 2 2 2 6 4" xfId="31531"/>
    <cellStyle name="Standard 257 3 4 2 2 2 7" xfId="7264"/>
    <cellStyle name="Standard 257 3 4 2 2 2 7 2" xfId="20500"/>
    <cellStyle name="Standard 257 3 4 2 2 2 7 2 2" xfId="46972"/>
    <cellStyle name="Standard 257 3 4 2 2 2 7 3" xfId="33736"/>
    <cellStyle name="Standard 257 3 4 2 2 2 8" xfId="13883"/>
    <cellStyle name="Standard 257 3 4 2 2 2 8 2" xfId="40355"/>
    <cellStyle name="Standard 257 3 4 2 2 2 9" xfId="27119"/>
    <cellStyle name="Standard 257 3 4 2 2 3" xfId="826"/>
    <cellStyle name="Standard 257 3 4 2 2 3 2" xfId="1576"/>
    <cellStyle name="Standard 257 3 4 2 2 3 2 2" xfId="4519"/>
    <cellStyle name="Standard 257 3 4 2 2 3 2 2 2" xfId="13341"/>
    <cellStyle name="Standard 257 3 4 2 2 3 2 2 2 2" xfId="26577"/>
    <cellStyle name="Standard 257 3 4 2 2 3 2 2 2 2 2" xfId="53049"/>
    <cellStyle name="Standard 257 3 4 2 2 3 2 2 2 3" xfId="39813"/>
    <cellStyle name="Standard 257 3 4 2 2 3 2 2 3" xfId="19960"/>
    <cellStyle name="Standard 257 3 4 2 2 3 2 2 3 2" xfId="46432"/>
    <cellStyle name="Standard 257 3 4 2 2 3 2 2 4" xfId="30991"/>
    <cellStyle name="Standard 257 3 4 2 2 3 2 3" xfId="5990"/>
    <cellStyle name="Standard 257 3 4 2 2 3 2 3 2" xfId="10400"/>
    <cellStyle name="Standard 257 3 4 2 2 3 2 3 2 2" xfId="23636"/>
    <cellStyle name="Standard 257 3 4 2 2 3 2 3 2 2 2" xfId="50108"/>
    <cellStyle name="Standard 257 3 4 2 2 3 2 3 2 3" xfId="36872"/>
    <cellStyle name="Standard 257 3 4 2 2 3 2 3 3" xfId="17019"/>
    <cellStyle name="Standard 257 3 4 2 2 3 2 3 3 2" xfId="43491"/>
    <cellStyle name="Standard 257 3 4 2 2 3 2 3 4" xfId="32462"/>
    <cellStyle name="Standard 257 3 4 2 2 3 2 4" xfId="8929"/>
    <cellStyle name="Standard 257 3 4 2 2 3 2 4 2" xfId="22165"/>
    <cellStyle name="Standard 257 3 4 2 2 3 2 4 2 2" xfId="48637"/>
    <cellStyle name="Standard 257 3 4 2 2 3 2 4 3" xfId="35401"/>
    <cellStyle name="Standard 257 3 4 2 2 3 2 5" xfId="15548"/>
    <cellStyle name="Standard 257 3 4 2 2 3 2 5 2" xfId="42020"/>
    <cellStyle name="Standard 257 3 4 2 2 3 2 6" xfId="28050"/>
    <cellStyle name="Standard 257 3 4 2 2 3 3" xfId="2312"/>
    <cellStyle name="Standard 257 3 4 2 2 3 3 2" xfId="3783"/>
    <cellStyle name="Standard 257 3 4 2 2 3 3 2 2" xfId="12605"/>
    <cellStyle name="Standard 257 3 4 2 2 3 3 2 2 2" xfId="25841"/>
    <cellStyle name="Standard 257 3 4 2 2 3 3 2 2 2 2" xfId="52313"/>
    <cellStyle name="Standard 257 3 4 2 2 3 3 2 2 3" xfId="39077"/>
    <cellStyle name="Standard 257 3 4 2 2 3 3 2 3" xfId="19224"/>
    <cellStyle name="Standard 257 3 4 2 2 3 3 2 3 2" xfId="45696"/>
    <cellStyle name="Standard 257 3 4 2 2 3 3 2 4" xfId="30255"/>
    <cellStyle name="Standard 257 3 4 2 2 3 3 3" xfId="6725"/>
    <cellStyle name="Standard 257 3 4 2 2 3 3 3 2" xfId="11135"/>
    <cellStyle name="Standard 257 3 4 2 2 3 3 3 2 2" xfId="24371"/>
    <cellStyle name="Standard 257 3 4 2 2 3 3 3 2 2 2" xfId="50843"/>
    <cellStyle name="Standard 257 3 4 2 2 3 3 3 2 3" xfId="37607"/>
    <cellStyle name="Standard 257 3 4 2 2 3 3 3 3" xfId="17754"/>
    <cellStyle name="Standard 257 3 4 2 2 3 3 3 3 2" xfId="44226"/>
    <cellStyle name="Standard 257 3 4 2 2 3 3 3 4" xfId="33197"/>
    <cellStyle name="Standard 257 3 4 2 2 3 3 4" xfId="8193"/>
    <cellStyle name="Standard 257 3 4 2 2 3 3 4 2" xfId="21429"/>
    <cellStyle name="Standard 257 3 4 2 2 3 3 4 2 2" xfId="47901"/>
    <cellStyle name="Standard 257 3 4 2 2 3 3 4 3" xfId="34665"/>
    <cellStyle name="Standard 257 3 4 2 2 3 3 5" xfId="14812"/>
    <cellStyle name="Standard 257 3 4 2 2 3 3 5 2" xfId="41284"/>
    <cellStyle name="Standard 257 3 4 2 2 3 3 6" xfId="28785"/>
    <cellStyle name="Standard 257 3 4 2 2 3 4" xfId="3049"/>
    <cellStyle name="Standard 257 3 4 2 2 3 4 2" xfId="11871"/>
    <cellStyle name="Standard 257 3 4 2 2 3 4 2 2" xfId="25107"/>
    <cellStyle name="Standard 257 3 4 2 2 3 4 2 2 2" xfId="51579"/>
    <cellStyle name="Standard 257 3 4 2 2 3 4 2 3" xfId="38343"/>
    <cellStyle name="Standard 257 3 4 2 2 3 4 3" xfId="18490"/>
    <cellStyle name="Standard 257 3 4 2 2 3 4 3 2" xfId="44962"/>
    <cellStyle name="Standard 257 3 4 2 2 3 4 4" xfId="29521"/>
    <cellStyle name="Standard 257 3 4 2 2 3 5" xfId="5254"/>
    <cellStyle name="Standard 257 3 4 2 2 3 5 2" xfId="9664"/>
    <cellStyle name="Standard 257 3 4 2 2 3 5 2 2" xfId="22900"/>
    <cellStyle name="Standard 257 3 4 2 2 3 5 2 2 2" xfId="49372"/>
    <cellStyle name="Standard 257 3 4 2 2 3 5 2 3" xfId="36136"/>
    <cellStyle name="Standard 257 3 4 2 2 3 5 3" xfId="16283"/>
    <cellStyle name="Standard 257 3 4 2 2 3 5 3 2" xfId="42755"/>
    <cellStyle name="Standard 257 3 4 2 2 3 5 4" xfId="31726"/>
    <cellStyle name="Standard 257 3 4 2 2 3 6" xfId="7459"/>
    <cellStyle name="Standard 257 3 4 2 2 3 6 2" xfId="20695"/>
    <cellStyle name="Standard 257 3 4 2 2 3 6 2 2" xfId="47167"/>
    <cellStyle name="Standard 257 3 4 2 2 3 6 3" xfId="33931"/>
    <cellStyle name="Standard 257 3 4 2 2 3 7" xfId="14078"/>
    <cellStyle name="Standard 257 3 4 2 2 3 7 2" xfId="40550"/>
    <cellStyle name="Standard 257 3 4 2 2 3 8" xfId="27314"/>
    <cellStyle name="Standard 257 3 4 2 2 4" xfId="1210"/>
    <cellStyle name="Standard 257 3 4 2 2 4 2" xfId="4153"/>
    <cellStyle name="Standard 257 3 4 2 2 4 2 2" xfId="12975"/>
    <cellStyle name="Standard 257 3 4 2 2 4 2 2 2" xfId="26211"/>
    <cellStyle name="Standard 257 3 4 2 2 4 2 2 2 2" xfId="52683"/>
    <cellStyle name="Standard 257 3 4 2 2 4 2 2 3" xfId="39447"/>
    <cellStyle name="Standard 257 3 4 2 2 4 2 3" xfId="19594"/>
    <cellStyle name="Standard 257 3 4 2 2 4 2 3 2" xfId="46066"/>
    <cellStyle name="Standard 257 3 4 2 2 4 2 4" xfId="30625"/>
    <cellStyle name="Standard 257 3 4 2 2 4 3" xfId="5624"/>
    <cellStyle name="Standard 257 3 4 2 2 4 3 2" xfId="10034"/>
    <cellStyle name="Standard 257 3 4 2 2 4 3 2 2" xfId="23270"/>
    <cellStyle name="Standard 257 3 4 2 2 4 3 2 2 2" xfId="49742"/>
    <cellStyle name="Standard 257 3 4 2 2 4 3 2 3" xfId="36506"/>
    <cellStyle name="Standard 257 3 4 2 2 4 3 3" xfId="16653"/>
    <cellStyle name="Standard 257 3 4 2 2 4 3 3 2" xfId="43125"/>
    <cellStyle name="Standard 257 3 4 2 2 4 3 4" xfId="32096"/>
    <cellStyle name="Standard 257 3 4 2 2 4 4" xfId="8563"/>
    <cellStyle name="Standard 257 3 4 2 2 4 4 2" xfId="21799"/>
    <cellStyle name="Standard 257 3 4 2 2 4 4 2 2" xfId="48271"/>
    <cellStyle name="Standard 257 3 4 2 2 4 4 3" xfId="35035"/>
    <cellStyle name="Standard 257 3 4 2 2 4 5" xfId="15182"/>
    <cellStyle name="Standard 257 3 4 2 2 4 5 2" xfId="41654"/>
    <cellStyle name="Standard 257 3 4 2 2 4 6" xfId="27684"/>
    <cellStyle name="Standard 257 3 4 2 2 5" xfId="1946"/>
    <cellStyle name="Standard 257 3 4 2 2 5 2" xfId="3417"/>
    <cellStyle name="Standard 257 3 4 2 2 5 2 2" xfId="12239"/>
    <cellStyle name="Standard 257 3 4 2 2 5 2 2 2" xfId="25475"/>
    <cellStyle name="Standard 257 3 4 2 2 5 2 2 2 2" xfId="51947"/>
    <cellStyle name="Standard 257 3 4 2 2 5 2 2 3" xfId="38711"/>
    <cellStyle name="Standard 257 3 4 2 2 5 2 3" xfId="18858"/>
    <cellStyle name="Standard 257 3 4 2 2 5 2 3 2" xfId="45330"/>
    <cellStyle name="Standard 257 3 4 2 2 5 2 4" xfId="29889"/>
    <cellStyle name="Standard 257 3 4 2 2 5 3" xfId="6359"/>
    <cellStyle name="Standard 257 3 4 2 2 5 3 2" xfId="10769"/>
    <cellStyle name="Standard 257 3 4 2 2 5 3 2 2" xfId="24005"/>
    <cellStyle name="Standard 257 3 4 2 2 5 3 2 2 2" xfId="50477"/>
    <cellStyle name="Standard 257 3 4 2 2 5 3 2 3" xfId="37241"/>
    <cellStyle name="Standard 257 3 4 2 2 5 3 3" xfId="17388"/>
    <cellStyle name="Standard 257 3 4 2 2 5 3 3 2" xfId="43860"/>
    <cellStyle name="Standard 257 3 4 2 2 5 3 4" xfId="32831"/>
    <cellStyle name="Standard 257 3 4 2 2 5 4" xfId="7827"/>
    <cellStyle name="Standard 257 3 4 2 2 5 4 2" xfId="21063"/>
    <cellStyle name="Standard 257 3 4 2 2 5 4 2 2" xfId="47535"/>
    <cellStyle name="Standard 257 3 4 2 2 5 4 3" xfId="34299"/>
    <cellStyle name="Standard 257 3 4 2 2 5 5" xfId="14446"/>
    <cellStyle name="Standard 257 3 4 2 2 5 5 2" xfId="40918"/>
    <cellStyle name="Standard 257 3 4 2 2 5 6" xfId="28419"/>
    <cellStyle name="Standard 257 3 4 2 2 6" xfId="2683"/>
    <cellStyle name="Standard 257 3 4 2 2 6 2" xfId="11505"/>
    <cellStyle name="Standard 257 3 4 2 2 6 2 2" xfId="24741"/>
    <cellStyle name="Standard 257 3 4 2 2 6 2 2 2" xfId="51213"/>
    <cellStyle name="Standard 257 3 4 2 2 6 2 3" xfId="37977"/>
    <cellStyle name="Standard 257 3 4 2 2 6 3" xfId="18124"/>
    <cellStyle name="Standard 257 3 4 2 2 6 3 2" xfId="44596"/>
    <cellStyle name="Standard 257 3 4 2 2 6 4" xfId="29155"/>
    <cellStyle name="Standard 257 3 4 2 2 7" xfId="4888"/>
    <cellStyle name="Standard 257 3 4 2 2 7 2" xfId="9298"/>
    <cellStyle name="Standard 257 3 4 2 2 7 2 2" xfId="22534"/>
    <cellStyle name="Standard 257 3 4 2 2 7 2 2 2" xfId="49006"/>
    <cellStyle name="Standard 257 3 4 2 2 7 2 3" xfId="35770"/>
    <cellStyle name="Standard 257 3 4 2 2 7 3" xfId="15917"/>
    <cellStyle name="Standard 257 3 4 2 2 7 3 2" xfId="42389"/>
    <cellStyle name="Standard 257 3 4 2 2 7 4" xfId="31360"/>
    <cellStyle name="Standard 257 3 4 2 2 8" xfId="7093"/>
    <cellStyle name="Standard 257 3 4 2 2 8 2" xfId="20329"/>
    <cellStyle name="Standard 257 3 4 2 2 8 2 2" xfId="46801"/>
    <cellStyle name="Standard 257 3 4 2 2 8 3" xfId="33565"/>
    <cellStyle name="Standard 257 3 4 2 2 9" xfId="13712"/>
    <cellStyle name="Standard 257 3 4 2 2 9 2" xfId="40184"/>
    <cellStyle name="Standard 257 3 4 2 3" xfId="528"/>
    <cellStyle name="Standard 257 3 4 2 3 2" xfId="917"/>
    <cellStyle name="Standard 257 3 4 2 3 2 2" xfId="1666"/>
    <cellStyle name="Standard 257 3 4 2 3 2 2 2" xfId="4609"/>
    <cellStyle name="Standard 257 3 4 2 3 2 2 2 2" xfId="13431"/>
    <cellStyle name="Standard 257 3 4 2 3 2 2 2 2 2" xfId="26667"/>
    <cellStyle name="Standard 257 3 4 2 3 2 2 2 2 2 2" xfId="53139"/>
    <cellStyle name="Standard 257 3 4 2 3 2 2 2 2 3" xfId="39903"/>
    <cellStyle name="Standard 257 3 4 2 3 2 2 2 3" xfId="20050"/>
    <cellStyle name="Standard 257 3 4 2 3 2 2 2 3 2" xfId="46522"/>
    <cellStyle name="Standard 257 3 4 2 3 2 2 2 4" xfId="31081"/>
    <cellStyle name="Standard 257 3 4 2 3 2 2 3" xfId="6080"/>
    <cellStyle name="Standard 257 3 4 2 3 2 2 3 2" xfId="10490"/>
    <cellStyle name="Standard 257 3 4 2 3 2 2 3 2 2" xfId="23726"/>
    <cellStyle name="Standard 257 3 4 2 3 2 2 3 2 2 2" xfId="50198"/>
    <cellStyle name="Standard 257 3 4 2 3 2 2 3 2 3" xfId="36962"/>
    <cellStyle name="Standard 257 3 4 2 3 2 2 3 3" xfId="17109"/>
    <cellStyle name="Standard 257 3 4 2 3 2 2 3 3 2" xfId="43581"/>
    <cellStyle name="Standard 257 3 4 2 3 2 2 3 4" xfId="32552"/>
    <cellStyle name="Standard 257 3 4 2 3 2 2 4" xfId="9019"/>
    <cellStyle name="Standard 257 3 4 2 3 2 2 4 2" xfId="22255"/>
    <cellStyle name="Standard 257 3 4 2 3 2 2 4 2 2" xfId="48727"/>
    <cellStyle name="Standard 257 3 4 2 3 2 2 4 3" xfId="35491"/>
    <cellStyle name="Standard 257 3 4 2 3 2 2 5" xfId="15638"/>
    <cellStyle name="Standard 257 3 4 2 3 2 2 5 2" xfId="42110"/>
    <cellStyle name="Standard 257 3 4 2 3 2 2 6" xfId="28140"/>
    <cellStyle name="Standard 257 3 4 2 3 2 3" xfId="2402"/>
    <cellStyle name="Standard 257 3 4 2 3 2 3 2" xfId="3873"/>
    <cellStyle name="Standard 257 3 4 2 3 2 3 2 2" xfId="12695"/>
    <cellStyle name="Standard 257 3 4 2 3 2 3 2 2 2" xfId="25931"/>
    <cellStyle name="Standard 257 3 4 2 3 2 3 2 2 2 2" xfId="52403"/>
    <cellStyle name="Standard 257 3 4 2 3 2 3 2 2 3" xfId="39167"/>
    <cellStyle name="Standard 257 3 4 2 3 2 3 2 3" xfId="19314"/>
    <cellStyle name="Standard 257 3 4 2 3 2 3 2 3 2" xfId="45786"/>
    <cellStyle name="Standard 257 3 4 2 3 2 3 2 4" xfId="30345"/>
    <cellStyle name="Standard 257 3 4 2 3 2 3 3" xfId="6815"/>
    <cellStyle name="Standard 257 3 4 2 3 2 3 3 2" xfId="11225"/>
    <cellStyle name="Standard 257 3 4 2 3 2 3 3 2 2" xfId="24461"/>
    <cellStyle name="Standard 257 3 4 2 3 2 3 3 2 2 2" xfId="50933"/>
    <cellStyle name="Standard 257 3 4 2 3 2 3 3 2 3" xfId="37697"/>
    <cellStyle name="Standard 257 3 4 2 3 2 3 3 3" xfId="17844"/>
    <cellStyle name="Standard 257 3 4 2 3 2 3 3 3 2" xfId="44316"/>
    <cellStyle name="Standard 257 3 4 2 3 2 3 3 4" xfId="33287"/>
    <cellStyle name="Standard 257 3 4 2 3 2 3 4" xfId="8283"/>
    <cellStyle name="Standard 257 3 4 2 3 2 3 4 2" xfId="21519"/>
    <cellStyle name="Standard 257 3 4 2 3 2 3 4 2 2" xfId="47991"/>
    <cellStyle name="Standard 257 3 4 2 3 2 3 4 3" xfId="34755"/>
    <cellStyle name="Standard 257 3 4 2 3 2 3 5" xfId="14902"/>
    <cellStyle name="Standard 257 3 4 2 3 2 3 5 2" xfId="41374"/>
    <cellStyle name="Standard 257 3 4 2 3 2 3 6" xfId="28875"/>
    <cellStyle name="Standard 257 3 4 2 3 2 4" xfId="3139"/>
    <cellStyle name="Standard 257 3 4 2 3 2 4 2" xfId="11961"/>
    <cellStyle name="Standard 257 3 4 2 3 2 4 2 2" xfId="25197"/>
    <cellStyle name="Standard 257 3 4 2 3 2 4 2 2 2" xfId="51669"/>
    <cellStyle name="Standard 257 3 4 2 3 2 4 2 3" xfId="38433"/>
    <cellStyle name="Standard 257 3 4 2 3 2 4 3" xfId="18580"/>
    <cellStyle name="Standard 257 3 4 2 3 2 4 3 2" xfId="45052"/>
    <cellStyle name="Standard 257 3 4 2 3 2 4 4" xfId="29611"/>
    <cellStyle name="Standard 257 3 4 2 3 2 5" xfId="5344"/>
    <cellStyle name="Standard 257 3 4 2 3 2 5 2" xfId="9754"/>
    <cellStyle name="Standard 257 3 4 2 3 2 5 2 2" xfId="22990"/>
    <cellStyle name="Standard 257 3 4 2 3 2 5 2 2 2" xfId="49462"/>
    <cellStyle name="Standard 257 3 4 2 3 2 5 2 3" xfId="36226"/>
    <cellStyle name="Standard 257 3 4 2 3 2 5 3" xfId="16373"/>
    <cellStyle name="Standard 257 3 4 2 3 2 5 3 2" xfId="42845"/>
    <cellStyle name="Standard 257 3 4 2 3 2 5 4" xfId="31816"/>
    <cellStyle name="Standard 257 3 4 2 3 2 6" xfId="7549"/>
    <cellStyle name="Standard 257 3 4 2 3 2 6 2" xfId="20785"/>
    <cellStyle name="Standard 257 3 4 2 3 2 6 2 2" xfId="47257"/>
    <cellStyle name="Standard 257 3 4 2 3 2 6 3" xfId="34021"/>
    <cellStyle name="Standard 257 3 4 2 3 2 7" xfId="14168"/>
    <cellStyle name="Standard 257 3 4 2 3 2 7 2" xfId="40640"/>
    <cellStyle name="Standard 257 3 4 2 3 2 8" xfId="27404"/>
    <cellStyle name="Standard 257 3 4 2 3 3" xfId="1300"/>
    <cellStyle name="Standard 257 3 4 2 3 3 2" xfId="4243"/>
    <cellStyle name="Standard 257 3 4 2 3 3 2 2" xfId="13065"/>
    <cellStyle name="Standard 257 3 4 2 3 3 2 2 2" xfId="26301"/>
    <cellStyle name="Standard 257 3 4 2 3 3 2 2 2 2" xfId="52773"/>
    <cellStyle name="Standard 257 3 4 2 3 3 2 2 3" xfId="39537"/>
    <cellStyle name="Standard 257 3 4 2 3 3 2 3" xfId="19684"/>
    <cellStyle name="Standard 257 3 4 2 3 3 2 3 2" xfId="46156"/>
    <cellStyle name="Standard 257 3 4 2 3 3 2 4" xfId="30715"/>
    <cellStyle name="Standard 257 3 4 2 3 3 3" xfId="5714"/>
    <cellStyle name="Standard 257 3 4 2 3 3 3 2" xfId="10124"/>
    <cellStyle name="Standard 257 3 4 2 3 3 3 2 2" xfId="23360"/>
    <cellStyle name="Standard 257 3 4 2 3 3 3 2 2 2" xfId="49832"/>
    <cellStyle name="Standard 257 3 4 2 3 3 3 2 3" xfId="36596"/>
    <cellStyle name="Standard 257 3 4 2 3 3 3 3" xfId="16743"/>
    <cellStyle name="Standard 257 3 4 2 3 3 3 3 2" xfId="43215"/>
    <cellStyle name="Standard 257 3 4 2 3 3 3 4" xfId="32186"/>
    <cellStyle name="Standard 257 3 4 2 3 3 4" xfId="8653"/>
    <cellStyle name="Standard 257 3 4 2 3 3 4 2" xfId="21889"/>
    <cellStyle name="Standard 257 3 4 2 3 3 4 2 2" xfId="48361"/>
    <cellStyle name="Standard 257 3 4 2 3 3 4 3" xfId="35125"/>
    <cellStyle name="Standard 257 3 4 2 3 3 5" xfId="15272"/>
    <cellStyle name="Standard 257 3 4 2 3 3 5 2" xfId="41744"/>
    <cellStyle name="Standard 257 3 4 2 3 3 6" xfId="27774"/>
    <cellStyle name="Standard 257 3 4 2 3 4" xfId="2036"/>
    <cellStyle name="Standard 257 3 4 2 3 4 2" xfId="3507"/>
    <cellStyle name="Standard 257 3 4 2 3 4 2 2" xfId="12329"/>
    <cellStyle name="Standard 257 3 4 2 3 4 2 2 2" xfId="25565"/>
    <cellStyle name="Standard 257 3 4 2 3 4 2 2 2 2" xfId="52037"/>
    <cellStyle name="Standard 257 3 4 2 3 4 2 2 3" xfId="38801"/>
    <cellStyle name="Standard 257 3 4 2 3 4 2 3" xfId="18948"/>
    <cellStyle name="Standard 257 3 4 2 3 4 2 3 2" xfId="45420"/>
    <cellStyle name="Standard 257 3 4 2 3 4 2 4" xfId="29979"/>
    <cellStyle name="Standard 257 3 4 2 3 4 3" xfId="6449"/>
    <cellStyle name="Standard 257 3 4 2 3 4 3 2" xfId="10859"/>
    <cellStyle name="Standard 257 3 4 2 3 4 3 2 2" xfId="24095"/>
    <cellStyle name="Standard 257 3 4 2 3 4 3 2 2 2" xfId="50567"/>
    <cellStyle name="Standard 257 3 4 2 3 4 3 2 3" xfId="37331"/>
    <cellStyle name="Standard 257 3 4 2 3 4 3 3" xfId="17478"/>
    <cellStyle name="Standard 257 3 4 2 3 4 3 3 2" xfId="43950"/>
    <cellStyle name="Standard 257 3 4 2 3 4 3 4" xfId="32921"/>
    <cellStyle name="Standard 257 3 4 2 3 4 4" xfId="7917"/>
    <cellStyle name="Standard 257 3 4 2 3 4 4 2" xfId="21153"/>
    <cellStyle name="Standard 257 3 4 2 3 4 4 2 2" xfId="47625"/>
    <cellStyle name="Standard 257 3 4 2 3 4 4 3" xfId="34389"/>
    <cellStyle name="Standard 257 3 4 2 3 4 5" xfId="14536"/>
    <cellStyle name="Standard 257 3 4 2 3 4 5 2" xfId="41008"/>
    <cellStyle name="Standard 257 3 4 2 3 4 6" xfId="28509"/>
    <cellStyle name="Standard 257 3 4 2 3 5" xfId="2773"/>
    <cellStyle name="Standard 257 3 4 2 3 5 2" xfId="11595"/>
    <cellStyle name="Standard 257 3 4 2 3 5 2 2" xfId="24831"/>
    <cellStyle name="Standard 257 3 4 2 3 5 2 2 2" xfId="51303"/>
    <cellStyle name="Standard 257 3 4 2 3 5 2 3" xfId="38067"/>
    <cellStyle name="Standard 257 3 4 2 3 5 3" xfId="18214"/>
    <cellStyle name="Standard 257 3 4 2 3 5 3 2" xfId="44686"/>
    <cellStyle name="Standard 257 3 4 2 3 5 4" xfId="29245"/>
    <cellStyle name="Standard 257 3 4 2 3 6" xfId="4978"/>
    <cellStyle name="Standard 257 3 4 2 3 6 2" xfId="9388"/>
    <cellStyle name="Standard 257 3 4 2 3 6 2 2" xfId="22624"/>
    <cellStyle name="Standard 257 3 4 2 3 6 2 2 2" xfId="49096"/>
    <cellStyle name="Standard 257 3 4 2 3 6 2 3" xfId="35860"/>
    <cellStyle name="Standard 257 3 4 2 3 6 3" xfId="16007"/>
    <cellStyle name="Standard 257 3 4 2 3 6 3 2" xfId="42479"/>
    <cellStyle name="Standard 257 3 4 2 3 6 4" xfId="31450"/>
    <cellStyle name="Standard 257 3 4 2 3 7" xfId="7183"/>
    <cellStyle name="Standard 257 3 4 2 3 7 2" xfId="20419"/>
    <cellStyle name="Standard 257 3 4 2 3 7 2 2" xfId="46891"/>
    <cellStyle name="Standard 257 3 4 2 3 7 3" xfId="33655"/>
    <cellStyle name="Standard 257 3 4 2 3 8" xfId="13802"/>
    <cellStyle name="Standard 257 3 4 2 3 8 2" xfId="40274"/>
    <cellStyle name="Standard 257 3 4 2 3 9" xfId="27038"/>
    <cellStyle name="Standard 257 3 4 2 4" xfId="745"/>
    <cellStyle name="Standard 257 3 4 2 4 2" xfId="1495"/>
    <cellStyle name="Standard 257 3 4 2 4 2 2" xfId="4438"/>
    <cellStyle name="Standard 257 3 4 2 4 2 2 2" xfId="13260"/>
    <cellStyle name="Standard 257 3 4 2 4 2 2 2 2" xfId="26496"/>
    <cellStyle name="Standard 257 3 4 2 4 2 2 2 2 2" xfId="52968"/>
    <cellStyle name="Standard 257 3 4 2 4 2 2 2 3" xfId="39732"/>
    <cellStyle name="Standard 257 3 4 2 4 2 2 3" xfId="19879"/>
    <cellStyle name="Standard 257 3 4 2 4 2 2 3 2" xfId="46351"/>
    <cellStyle name="Standard 257 3 4 2 4 2 2 4" xfId="30910"/>
    <cellStyle name="Standard 257 3 4 2 4 2 3" xfId="5909"/>
    <cellStyle name="Standard 257 3 4 2 4 2 3 2" xfId="10319"/>
    <cellStyle name="Standard 257 3 4 2 4 2 3 2 2" xfId="23555"/>
    <cellStyle name="Standard 257 3 4 2 4 2 3 2 2 2" xfId="50027"/>
    <cellStyle name="Standard 257 3 4 2 4 2 3 2 3" xfId="36791"/>
    <cellStyle name="Standard 257 3 4 2 4 2 3 3" xfId="16938"/>
    <cellStyle name="Standard 257 3 4 2 4 2 3 3 2" xfId="43410"/>
    <cellStyle name="Standard 257 3 4 2 4 2 3 4" xfId="32381"/>
    <cellStyle name="Standard 257 3 4 2 4 2 4" xfId="8848"/>
    <cellStyle name="Standard 257 3 4 2 4 2 4 2" xfId="22084"/>
    <cellStyle name="Standard 257 3 4 2 4 2 4 2 2" xfId="48556"/>
    <cellStyle name="Standard 257 3 4 2 4 2 4 3" xfId="35320"/>
    <cellStyle name="Standard 257 3 4 2 4 2 5" xfId="15467"/>
    <cellStyle name="Standard 257 3 4 2 4 2 5 2" xfId="41939"/>
    <cellStyle name="Standard 257 3 4 2 4 2 6" xfId="27969"/>
    <cellStyle name="Standard 257 3 4 2 4 3" xfId="2231"/>
    <cellStyle name="Standard 257 3 4 2 4 3 2" xfId="3702"/>
    <cellStyle name="Standard 257 3 4 2 4 3 2 2" xfId="12524"/>
    <cellStyle name="Standard 257 3 4 2 4 3 2 2 2" xfId="25760"/>
    <cellStyle name="Standard 257 3 4 2 4 3 2 2 2 2" xfId="52232"/>
    <cellStyle name="Standard 257 3 4 2 4 3 2 2 3" xfId="38996"/>
    <cellStyle name="Standard 257 3 4 2 4 3 2 3" xfId="19143"/>
    <cellStyle name="Standard 257 3 4 2 4 3 2 3 2" xfId="45615"/>
    <cellStyle name="Standard 257 3 4 2 4 3 2 4" xfId="30174"/>
    <cellStyle name="Standard 257 3 4 2 4 3 3" xfId="6644"/>
    <cellStyle name="Standard 257 3 4 2 4 3 3 2" xfId="11054"/>
    <cellStyle name="Standard 257 3 4 2 4 3 3 2 2" xfId="24290"/>
    <cellStyle name="Standard 257 3 4 2 4 3 3 2 2 2" xfId="50762"/>
    <cellStyle name="Standard 257 3 4 2 4 3 3 2 3" xfId="37526"/>
    <cellStyle name="Standard 257 3 4 2 4 3 3 3" xfId="17673"/>
    <cellStyle name="Standard 257 3 4 2 4 3 3 3 2" xfId="44145"/>
    <cellStyle name="Standard 257 3 4 2 4 3 3 4" xfId="33116"/>
    <cellStyle name="Standard 257 3 4 2 4 3 4" xfId="8112"/>
    <cellStyle name="Standard 257 3 4 2 4 3 4 2" xfId="21348"/>
    <cellStyle name="Standard 257 3 4 2 4 3 4 2 2" xfId="47820"/>
    <cellStyle name="Standard 257 3 4 2 4 3 4 3" xfId="34584"/>
    <cellStyle name="Standard 257 3 4 2 4 3 5" xfId="14731"/>
    <cellStyle name="Standard 257 3 4 2 4 3 5 2" xfId="41203"/>
    <cellStyle name="Standard 257 3 4 2 4 3 6" xfId="28704"/>
    <cellStyle name="Standard 257 3 4 2 4 4" xfId="2968"/>
    <cellStyle name="Standard 257 3 4 2 4 4 2" xfId="11790"/>
    <cellStyle name="Standard 257 3 4 2 4 4 2 2" xfId="25026"/>
    <cellStyle name="Standard 257 3 4 2 4 4 2 2 2" xfId="51498"/>
    <cellStyle name="Standard 257 3 4 2 4 4 2 3" xfId="38262"/>
    <cellStyle name="Standard 257 3 4 2 4 4 3" xfId="18409"/>
    <cellStyle name="Standard 257 3 4 2 4 4 3 2" xfId="44881"/>
    <cellStyle name="Standard 257 3 4 2 4 4 4" xfId="29440"/>
    <cellStyle name="Standard 257 3 4 2 4 5" xfId="5173"/>
    <cellStyle name="Standard 257 3 4 2 4 5 2" xfId="9583"/>
    <cellStyle name="Standard 257 3 4 2 4 5 2 2" xfId="22819"/>
    <cellStyle name="Standard 257 3 4 2 4 5 2 2 2" xfId="49291"/>
    <cellStyle name="Standard 257 3 4 2 4 5 2 3" xfId="36055"/>
    <cellStyle name="Standard 257 3 4 2 4 5 3" xfId="16202"/>
    <cellStyle name="Standard 257 3 4 2 4 5 3 2" xfId="42674"/>
    <cellStyle name="Standard 257 3 4 2 4 5 4" xfId="31645"/>
    <cellStyle name="Standard 257 3 4 2 4 6" xfId="7378"/>
    <cellStyle name="Standard 257 3 4 2 4 6 2" xfId="20614"/>
    <cellStyle name="Standard 257 3 4 2 4 6 2 2" xfId="47086"/>
    <cellStyle name="Standard 257 3 4 2 4 6 3" xfId="33850"/>
    <cellStyle name="Standard 257 3 4 2 4 7" xfId="13997"/>
    <cellStyle name="Standard 257 3 4 2 4 7 2" xfId="40469"/>
    <cellStyle name="Standard 257 3 4 2 4 8" xfId="27233"/>
    <cellStyle name="Standard 257 3 4 2 5" xfId="1129"/>
    <cellStyle name="Standard 257 3 4 2 5 2" xfId="4072"/>
    <cellStyle name="Standard 257 3 4 2 5 2 2" xfId="12894"/>
    <cellStyle name="Standard 257 3 4 2 5 2 2 2" xfId="26130"/>
    <cellStyle name="Standard 257 3 4 2 5 2 2 2 2" xfId="52602"/>
    <cellStyle name="Standard 257 3 4 2 5 2 2 3" xfId="39366"/>
    <cellStyle name="Standard 257 3 4 2 5 2 3" xfId="19513"/>
    <cellStyle name="Standard 257 3 4 2 5 2 3 2" xfId="45985"/>
    <cellStyle name="Standard 257 3 4 2 5 2 4" xfId="30544"/>
    <cellStyle name="Standard 257 3 4 2 5 3" xfId="5543"/>
    <cellStyle name="Standard 257 3 4 2 5 3 2" xfId="9953"/>
    <cellStyle name="Standard 257 3 4 2 5 3 2 2" xfId="23189"/>
    <cellStyle name="Standard 257 3 4 2 5 3 2 2 2" xfId="49661"/>
    <cellStyle name="Standard 257 3 4 2 5 3 2 3" xfId="36425"/>
    <cellStyle name="Standard 257 3 4 2 5 3 3" xfId="16572"/>
    <cellStyle name="Standard 257 3 4 2 5 3 3 2" xfId="43044"/>
    <cellStyle name="Standard 257 3 4 2 5 3 4" xfId="32015"/>
    <cellStyle name="Standard 257 3 4 2 5 4" xfId="8482"/>
    <cellStyle name="Standard 257 3 4 2 5 4 2" xfId="21718"/>
    <cellStyle name="Standard 257 3 4 2 5 4 2 2" xfId="48190"/>
    <cellStyle name="Standard 257 3 4 2 5 4 3" xfId="34954"/>
    <cellStyle name="Standard 257 3 4 2 5 5" xfId="15101"/>
    <cellStyle name="Standard 257 3 4 2 5 5 2" xfId="41573"/>
    <cellStyle name="Standard 257 3 4 2 5 6" xfId="27603"/>
    <cellStyle name="Standard 257 3 4 2 6" xfId="1865"/>
    <cellStyle name="Standard 257 3 4 2 6 2" xfId="3336"/>
    <cellStyle name="Standard 257 3 4 2 6 2 2" xfId="12158"/>
    <cellStyle name="Standard 257 3 4 2 6 2 2 2" xfId="25394"/>
    <cellStyle name="Standard 257 3 4 2 6 2 2 2 2" xfId="51866"/>
    <cellStyle name="Standard 257 3 4 2 6 2 2 3" xfId="38630"/>
    <cellStyle name="Standard 257 3 4 2 6 2 3" xfId="18777"/>
    <cellStyle name="Standard 257 3 4 2 6 2 3 2" xfId="45249"/>
    <cellStyle name="Standard 257 3 4 2 6 2 4" xfId="29808"/>
    <cellStyle name="Standard 257 3 4 2 6 3" xfId="6278"/>
    <cellStyle name="Standard 257 3 4 2 6 3 2" xfId="10688"/>
    <cellStyle name="Standard 257 3 4 2 6 3 2 2" xfId="23924"/>
    <cellStyle name="Standard 257 3 4 2 6 3 2 2 2" xfId="50396"/>
    <cellStyle name="Standard 257 3 4 2 6 3 2 3" xfId="37160"/>
    <cellStyle name="Standard 257 3 4 2 6 3 3" xfId="17307"/>
    <cellStyle name="Standard 257 3 4 2 6 3 3 2" xfId="43779"/>
    <cellStyle name="Standard 257 3 4 2 6 3 4" xfId="32750"/>
    <cellStyle name="Standard 257 3 4 2 6 4" xfId="7746"/>
    <cellStyle name="Standard 257 3 4 2 6 4 2" xfId="20982"/>
    <cellStyle name="Standard 257 3 4 2 6 4 2 2" xfId="47454"/>
    <cellStyle name="Standard 257 3 4 2 6 4 3" xfId="34218"/>
    <cellStyle name="Standard 257 3 4 2 6 5" xfId="14365"/>
    <cellStyle name="Standard 257 3 4 2 6 5 2" xfId="40837"/>
    <cellStyle name="Standard 257 3 4 2 6 6" xfId="28338"/>
    <cellStyle name="Standard 257 3 4 2 7" xfId="2602"/>
    <cellStyle name="Standard 257 3 4 2 7 2" xfId="11424"/>
    <cellStyle name="Standard 257 3 4 2 7 2 2" xfId="24660"/>
    <cellStyle name="Standard 257 3 4 2 7 2 2 2" xfId="51132"/>
    <cellStyle name="Standard 257 3 4 2 7 2 3" xfId="37896"/>
    <cellStyle name="Standard 257 3 4 2 7 3" xfId="18043"/>
    <cellStyle name="Standard 257 3 4 2 7 3 2" xfId="44515"/>
    <cellStyle name="Standard 257 3 4 2 7 4" xfId="29074"/>
    <cellStyle name="Standard 257 3 4 2 8" xfId="4807"/>
    <cellStyle name="Standard 257 3 4 2 8 2" xfId="9217"/>
    <cellStyle name="Standard 257 3 4 2 8 2 2" xfId="22453"/>
    <cellStyle name="Standard 257 3 4 2 8 2 2 2" xfId="48925"/>
    <cellStyle name="Standard 257 3 4 2 8 2 3" xfId="35689"/>
    <cellStyle name="Standard 257 3 4 2 8 3" xfId="15836"/>
    <cellStyle name="Standard 257 3 4 2 8 3 2" xfId="42308"/>
    <cellStyle name="Standard 257 3 4 2 8 4" xfId="31279"/>
    <cellStyle name="Standard 257 3 4 2 9" xfId="7012"/>
    <cellStyle name="Standard 257 3 4 2 9 2" xfId="20248"/>
    <cellStyle name="Standard 257 3 4 2 9 2 2" xfId="46720"/>
    <cellStyle name="Standard 257 3 4 2 9 3" xfId="33484"/>
    <cellStyle name="Standard 257 3 4 3" xfId="393"/>
    <cellStyle name="Standard 257 3 4 3 10" xfId="26908"/>
    <cellStyle name="Standard 257 3 4 3 2" xfId="569"/>
    <cellStyle name="Standard 257 3 4 3 2 2" xfId="958"/>
    <cellStyle name="Standard 257 3 4 3 2 2 2" xfId="1707"/>
    <cellStyle name="Standard 257 3 4 3 2 2 2 2" xfId="4650"/>
    <cellStyle name="Standard 257 3 4 3 2 2 2 2 2" xfId="13472"/>
    <cellStyle name="Standard 257 3 4 3 2 2 2 2 2 2" xfId="26708"/>
    <cellStyle name="Standard 257 3 4 3 2 2 2 2 2 2 2" xfId="53180"/>
    <cellStyle name="Standard 257 3 4 3 2 2 2 2 2 3" xfId="39944"/>
    <cellStyle name="Standard 257 3 4 3 2 2 2 2 3" xfId="20091"/>
    <cellStyle name="Standard 257 3 4 3 2 2 2 2 3 2" xfId="46563"/>
    <cellStyle name="Standard 257 3 4 3 2 2 2 2 4" xfId="31122"/>
    <cellStyle name="Standard 257 3 4 3 2 2 2 3" xfId="6121"/>
    <cellStyle name="Standard 257 3 4 3 2 2 2 3 2" xfId="10531"/>
    <cellStyle name="Standard 257 3 4 3 2 2 2 3 2 2" xfId="23767"/>
    <cellStyle name="Standard 257 3 4 3 2 2 2 3 2 2 2" xfId="50239"/>
    <cellStyle name="Standard 257 3 4 3 2 2 2 3 2 3" xfId="37003"/>
    <cellStyle name="Standard 257 3 4 3 2 2 2 3 3" xfId="17150"/>
    <cellStyle name="Standard 257 3 4 3 2 2 2 3 3 2" xfId="43622"/>
    <cellStyle name="Standard 257 3 4 3 2 2 2 3 4" xfId="32593"/>
    <cellStyle name="Standard 257 3 4 3 2 2 2 4" xfId="9060"/>
    <cellStyle name="Standard 257 3 4 3 2 2 2 4 2" xfId="22296"/>
    <cellStyle name="Standard 257 3 4 3 2 2 2 4 2 2" xfId="48768"/>
    <cellStyle name="Standard 257 3 4 3 2 2 2 4 3" xfId="35532"/>
    <cellStyle name="Standard 257 3 4 3 2 2 2 5" xfId="15679"/>
    <cellStyle name="Standard 257 3 4 3 2 2 2 5 2" xfId="42151"/>
    <cellStyle name="Standard 257 3 4 3 2 2 2 6" xfId="28181"/>
    <cellStyle name="Standard 257 3 4 3 2 2 3" xfId="2443"/>
    <cellStyle name="Standard 257 3 4 3 2 2 3 2" xfId="3914"/>
    <cellStyle name="Standard 257 3 4 3 2 2 3 2 2" xfId="12736"/>
    <cellStyle name="Standard 257 3 4 3 2 2 3 2 2 2" xfId="25972"/>
    <cellStyle name="Standard 257 3 4 3 2 2 3 2 2 2 2" xfId="52444"/>
    <cellStyle name="Standard 257 3 4 3 2 2 3 2 2 3" xfId="39208"/>
    <cellStyle name="Standard 257 3 4 3 2 2 3 2 3" xfId="19355"/>
    <cellStyle name="Standard 257 3 4 3 2 2 3 2 3 2" xfId="45827"/>
    <cellStyle name="Standard 257 3 4 3 2 2 3 2 4" xfId="30386"/>
    <cellStyle name="Standard 257 3 4 3 2 2 3 3" xfId="6856"/>
    <cellStyle name="Standard 257 3 4 3 2 2 3 3 2" xfId="11266"/>
    <cellStyle name="Standard 257 3 4 3 2 2 3 3 2 2" xfId="24502"/>
    <cellStyle name="Standard 257 3 4 3 2 2 3 3 2 2 2" xfId="50974"/>
    <cellStyle name="Standard 257 3 4 3 2 2 3 3 2 3" xfId="37738"/>
    <cellStyle name="Standard 257 3 4 3 2 2 3 3 3" xfId="17885"/>
    <cellStyle name="Standard 257 3 4 3 2 2 3 3 3 2" xfId="44357"/>
    <cellStyle name="Standard 257 3 4 3 2 2 3 3 4" xfId="33328"/>
    <cellStyle name="Standard 257 3 4 3 2 2 3 4" xfId="8324"/>
    <cellStyle name="Standard 257 3 4 3 2 2 3 4 2" xfId="21560"/>
    <cellStyle name="Standard 257 3 4 3 2 2 3 4 2 2" xfId="48032"/>
    <cellStyle name="Standard 257 3 4 3 2 2 3 4 3" xfId="34796"/>
    <cellStyle name="Standard 257 3 4 3 2 2 3 5" xfId="14943"/>
    <cellStyle name="Standard 257 3 4 3 2 2 3 5 2" xfId="41415"/>
    <cellStyle name="Standard 257 3 4 3 2 2 3 6" xfId="28916"/>
    <cellStyle name="Standard 257 3 4 3 2 2 4" xfId="3180"/>
    <cellStyle name="Standard 257 3 4 3 2 2 4 2" xfId="12002"/>
    <cellStyle name="Standard 257 3 4 3 2 2 4 2 2" xfId="25238"/>
    <cellStyle name="Standard 257 3 4 3 2 2 4 2 2 2" xfId="51710"/>
    <cellStyle name="Standard 257 3 4 3 2 2 4 2 3" xfId="38474"/>
    <cellStyle name="Standard 257 3 4 3 2 2 4 3" xfId="18621"/>
    <cellStyle name="Standard 257 3 4 3 2 2 4 3 2" xfId="45093"/>
    <cellStyle name="Standard 257 3 4 3 2 2 4 4" xfId="29652"/>
    <cellStyle name="Standard 257 3 4 3 2 2 5" xfId="5385"/>
    <cellStyle name="Standard 257 3 4 3 2 2 5 2" xfId="9795"/>
    <cellStyle name="Standard 257 3 4 3 2 2 5 2 2" xfId="23031"/>
    <cellStyle name="Standard 257 3 4 3 2 2 5 2 2 2" xfId="49503"/>
    <cellStyle name="Standard 257 3 4 3 2 2 5 2 3" xfId="36267"/>
    <cellStyle name="Standard 257 3 4 3 2 2 5 3" xfId="16414"/>
    <cellStyle name="Standard 257 3 4 3 2 2 5 3 2" xfId="42886"/>
    <cellStyle name="Standard 257 3 4 3 2 2 5 4" xfId="31857"/>
    <cellStyle name="Standard 257 3 4 3 2 2 6" xfId="7590"/>
    <cellStyle name="Standard 257 3 4 3 2 2 6 2" xfId="20826"/>
    <cellStyle name="Standard 257 3 4 3 2 2 6 2 2" xfId="47298"/>
    <cellStyle name="Standard 257 3 4 3 2 2 6 3" xfId="34062"/>
    <cellStyle name="Standard 257 3 4 3 2 2 7" xfId="14209"/>
    <cellStyle name="Standard 257 3 4 3 2 2 7 2" xfId="40681"/>
    <cellStyle name="Standard 257 3 4 3 2 2 8" xfId="27445"/>
    <cellStyle name="Standard 257 3 4 3 2 3" xfId="1341"/>
    <cellStyle name="Standard 257 3 4 3 2 3 2" xfId="4284"/>
    <cellStyle name="Standard 257 3 4 3 2 3 2 2" xfId="13106"/>
    <cellStyle name="Standard 257 3 4 3 2 3 2 2 2" xfId="26342"/>
    <cellStyle name="Standard 257 3 4 3 2 3 2 2 2 2" xfId="52814"/>
    <cellStyle name="Standard 257 3 4 3 2 3 2 2 3" xfId="39578"/>
    <cellStyle name="Standard 257 3 4 3 2 3 2 3" xfId="19725"/>
    <cellStyle name="Standard 257 3 4 3 2 3 2 3 2" xfId="46197"/>
    <cellStyle name="Standard 257 3 4 3 2 3 2 4" xfId="30756"/>
    <cellStyle name="Standard 257 3 4 3 2 3 3" xfId="5755"/>
    <cellStyle name="Standard 257 3 4 3 2 3 3 2" xfId="10165"/>
    <cellStyle name="Standard 257 3 4 3 2 3 3 2 2" xfId="23401"/>
    <cellStyle name="Standard 257 3 4 3 2 3 3 2 2 2" xfId="49873"/>
    <cellStyle name="Standard 257 3 4 3 2 3 3 2 3" xfId="36637"/>
    <cellStyle name="Standard 257 3 4 3 2 3 3 3" xfId="16784"/>
    <cellStyle name="Standard 257 3 4 3 2 3 3 3 2" xfId="43256"/>
    <cellStyle name="Standard 257 3 4 3 2 3 3 4" xfId="32227"/>
    <cellStyle name="Standard 257 3 4 3 2 3 4" xfId="8694"/>
    <cellStyle name="Standard 257 3 4 3 2 3 4 2" xfId="21930"/>
    <cellStyle name="Standard 257 3 4 3 2 3 4 2 2" xfId="48402"/>
    <cellStyle name="Standard 257 3 4 3 2 3 4 3" xfId="35166"/>
    <cellStyle name="Standard 257 3 4 3 2 3 5" xfId="15313"/>
    <cellStyle name="Standard 257 3 4 3 2 3 5 2" xfId="41785"/>
    <cellStyle name="Standard 257 3 4 3 2 3 6" xfId="27815"/>
    <cellStyle name="Standard 257 3 4 3 2 4" xfId="2077"/>
    <cellStyle name="Standard 257 3 4 3 2 4 2" xfId="3548"/>
    <cellStyle name="Standard 257 3 4 3 2 4 2 2" xfId="12370"/>
    <cellStyle name="Standard 257 3 4 3 2 4 2 2 2" xfId="25606"/>
    <cellStyle name="Standard 257 3 4 3 2 4 2 2 2 2" xfId="52078"/>
    <cellStyle name="Standard 257 3 4 3 2 4 2 2 3" xfId="38842"/>
    <cellStyle name="Standard 257 3 4 3 2 4 2 3" xfId="18989"/>
    <cellStyle name="Standard 257 3 4 3 2 4 2 3 2" xfId="45461"/>
    <cellStyle name="Standard 257 3 4 3 2 4 2 4" xfId="30020"/>
    <cellStyle name="Standard 257 3 4 3 2 4 3" xfId="6490"/>
    <cellStyle name="Standard 257 3 4 3 2 4 3 2" xfId="10900"/>
    <cellStyle name="Standard 257 3 4 3 2 4 3 2 2" xfId="24136"/>
    <cellStyle name="Standard 257 3 4 3 2 4 3 2 2 2" xfId="50608"/>
    <cellStyle name="Standard 257 3 4 3 2 4 3 2 3" xfId="37372"/>
    <cellStyle name="Standard 257 3 4 3 2 4 3 3" xfId="17519"/>
    <cellStyle name="Standard 257 3 4 3 2 4 3 3 2" xfId="43991"/>
    <cellStyle name="Standard 257 3 4 3 2 4 3 4" xfId="32962"/>
    <cellStyle name="Standard 257 3 4 3 2 4 4" xfId="7958"/>
    <cellStyle name="Standard 257 3 4 3 2 4 4 2" xfId="21194"/>
    <cellStyle name="Standard 257 3 4 3 2 4 4 2 2" xfId="47666"/>
    <cellStyle name="Standard 257 3 4 3 2 4 4 3" xfId="34430"/>
    <cellStyle name="Standard 257 3 4 3 2 4 5" xfId="14577"/>
    <cellStyle name="Standard 257 3 4 3 2 4 5 2" xfId="41049"/>
    <cellStyle name="Standard 257 3 4 3 2 4 6" xfId="28550"/>
    <cellStyle name="Standard 257 3 4 3 2 5" xfId="2814"/>
    <cellStyle name="Standard 257 3 4 3 2 5 2" xfId="11636"/>
    <cellStyle name="Standard 257 3 4 3 2 5 2 2" xfId="24872"/>
    <cellStyle name="Standard 257 3 4 3 2 5 2 2 2" xfId="51344"/>
    <cellStyle name="Standard 257 3 4 3 2 5 2 3" xfId="38108"/>
    <cellStyle name="Standard 257 3 4 3 2 5 3" xfId="18255"/>
    <cellStyle name="Standard 257 3 4 3 2 5 3 2" xfId="44727"/>
    <cellStyle name="Standard 257 3 4 3 2 5 4" xfId="29286"/>
    <cellStyle name="Standard 257 3 4 3 2 6" xfId="5019"/>
    <cellStyle name="Standard 257 3 4 3 2 6 2" xfId="9429"/>
    <cellStyle name="Standard 257 3 4 3 2 6 2 2" xfId="22665"/>
    <cellStyle name="Standard 257 3 4 3 2 6 2 2 2" xfId="49137"/>
    <cellStyle name="Standard 257 3 4 3 2 6 2 3" xfId="35901"/>
    <cellStyle name="Standard 257 3 4 3 2 6 3" xfId="16048"/>
    <cellStyle name="Standard 257 3 4 3 2 6 3 2" xfId="42520"/>
    <cellStyle name="Standard 257 3 4 3 2 6 4" xfId="31491"/>
    <cellStyle name="Standard 257 3 4 3 2 7" xfId="7224"/>
    <cellStyle name="Standard 257 3 4 3 2 7 2" xfId="20460"/>
    <cellStyle name="Standard 257 3 4 3 2 7 2 2" xfId="46932"/>
    <cellStyle name="Standard 257 3 4 3 2 7 3" xfId="33696"/>
    <cellStyle name="Standard 257 3 4 3 2 8" xfId="13843"/>
    <cellStyle name="Standard 257 3 4 3 2 8 2" xfId="40315"/>
    <cellStyle name="Standard 257 3 4 3 2 9" xfId="27079"/>
    <cellStyle name="Standard 257 3 4 3 3" xfId="786"/>
    <cellStyle name="Standard 257 3 4 3 3 2" xfId="1536"/>
    <cellStyle name="Standard 257 3 4 3 3 2 2" xfId="4479"/>
    <cellStyle name="Standard 257 3 4 3 3 2 2 2" xfId="13301"/>
    <cellStyle name="Standard 257 3 4 3 3 2 2 2 2" xfId="26537"/>
    <cellStyle name="Standard 257 3 4 3 3 2 2 2 2 2" xfId="53009"/>
    <cellStyle name="Standard 257 3 4 3 3 2 2 2 3" xfId="39773"/>
    <cellStyle name="Standard 257 3 4 3 3 2 2 3" xfId="19920"/>
    <cellStyle name="Standard 257 3 4 3 3 2 2 3 2" xfId="46392"/>
    <cellStyle name="Standard 257 3 4 3 3 2 2 4" xfId="30951"/>
    <cellStyle name="Standard 257 3 4 3 3 2 3" xfId="5950"/>
    <cellStyle name="Standard 257 3 4 3 3 2 3 2" xfId="10360"/>
    <cellStyle name="Standard 257 3 4 3 3 2 3 2 2" xfId="23596"/>
    <cellStyle name="Standard 257 3 4 3 3 2 3 2 2 2" xfId="50068"/>
    <cellStyle name="Standard 257 3 4 3 3 2 3 2 3" xfId="36832"/>
    <cellStyle name="Standard 257 3 4 3 3 2 3 3" xfId="16979"/>
    <cellStyle name="Standard 257 3 4 3 3 2 3 3 2" xfId="43451"/>
    <cellStyle name="Standard 257 3 4 3 3 2 3 4" xfId="32422"/>
    <cellStyle name="Standard 257 3 4 3 3 2 4" xfId="8889"/>
    <cellStyle name="Standard 257 3 4 3 3 2 4 2" xfId="22125"/>
    <cellStyle name="Standard 257 3 4 3 3 2 4 2 2" xfId="48597"/>
    <cellStyle name="Standard 257 3 4 3 3 2 4 3" xfId="35361"/>
    <cellStyle name="Standard 257 3 4 3 3 2 5" xfId="15508"/>
    <cellStyle name="Standard 257 3 4 3 3 2 5 2" xfId="41980"/>
    <cellStyle name="Standard 257 3 4 3 3 2 6" xfId="28010"/>
    <cellStyle name="Standard 257 3 4 3 3 3" xfId="2272"/>
    <cellStyle name="Standard 257 3 4 3 3 3 2" xfId="3743"/>
    <cellStyle name="Standard 257 3 4 3 3 3 2 2" xfId="12565"/>
    <cellStyle name="Standard 257 3 4 3 3 3 2 2 2" xfId="25801"/>
    <cellStyle name="Standard 257 3 4 3 3 3 2 2 2 2" xfId="52273"/>
    <cellStyle name="Standard 257 3 4 3 3 3 2 2 3" xfId="39037"/>
    <cellStyle name="Standard 257 3 4 3 3 3 2 3" xfId="19184"/>
    <cellStyle name="Standard 257 3 4 3 3 3 2 3 2" xfId="45656"/>
    <cellStyle name="Standard 257 3 4 3 3 3 2 4" xfId="30215"/>
    <cellStyle name="Standard 257 3 4 3 3 3 3" xfId="6685"/>
    <cellStyle name="Standard 257 3 4 3 3 3 3 2" xfId="11095"/>
    <cellStyle name="Standard 257 3 4 3 3 3 3 2 2" xfId="24331"/>
    <cellStyle name="Standard 257 3 4 3 3 3 3 2 2 2" xfId="50803"/>
    <cellStyle name="Standard 257 3 4 3 3 3 3 2 3" xfId="37567"/>
    <cellStyle name="Standard 257 3 4 3 3 3 3 3" xfId="17714"/>
    <cellStyle name="Standard 257 3 4 3 3 3 3 3 2" xfId="44186"/>
    <cellStyle name="Standard 257 3 4 3 3 3 3 4" xfId="33157"/>
    <cellStyle name="Standard 257 3 4 3 3 3 4" xfId="8153"/>
    <cellStyle name="Standard 257 3 4 3 3 3 4 2" xfId="21389"/>
    <cellStyle name="Standard 257 3 4 3 3 3 4 2 2" xfId="47861"/>
    <cellStyle name="Standard 257 3 4 3 3 3 4 3" xfId="34625"/>
    <cellStyle name="Standard 257 3 4 3 3 3 5" xfId="14772"/>
    <cellStyle name="Standard 257 3 4 3 3 3 5 2" xfId="41244"/>
    <cellStyle name="Standard 257 3 4 3 3 3 6" xfId="28745"/>
    <cellStyle name="Standard 257 3 4 3 3 4" xfId="3009"/>
    <cellStyle name="Standard 257 3 4 3 3 4 2" xfId="11831"/>
    <cellStyle name="Standard 257 3 4 3 3 4 2 2" xfId="25067"/>
    <cellStyle name="Standard 257 3 4 3 3 4 2 2 2" xfId="51539"/>
    <cellStyle name="Standard 257 3 4 3 3 4 2 3" xfId="38303"/>
    <cellStyle name="Standard 257 3 4 3 3 4 3" xfId="18450"/>
    <cellStyle name="Standard 257 3 4 3 3 4 3 2" xfId="44922"/>
    <cellStyle name="Standard 257 3 4 3 3 4 4" xfId="29481"/>
    <cellStyle name="Standard 257 3 4 3 3 5" xfId="5214"/>
    <cellStyle name="Standard 257 3 4 3 3 5 2" xfId="9624"/>
    <cellStyle name="Standard 257 3 4 3 3 5 2 2" xfId="22860"/>
    <cellStyle name="Standard 257 3 4 3 3 5 2 2 2" xfId="49332"/>
    <cellStyle name="Standard 257 3 4 3 3 5 2 3" xfId="36096"/>
    <cellStyle name="Standard 257 3 4 3 3 5 3" xfId="16243"/>
    <cellStyle name="Standard 257 3 4 3 3 5 3 2" xfId="42715"/>
    <cellStyle name="Standard 257 3 4 3 3 5 4" xfId="31686"/>
    <cellStyle name="Standard 257 3 4 3 3 6" xfId="7419"/>
    <cellStyle name="Standard 257 3 4 3 3 6 2" xfId="20655"/>
    <cellStyle name="Standard 257 3 4 3 3 6 2 2" xfId="47127"/>
    <cellStyle name="Standard 257 3 4 3 3 6 3" xfId="33891"/>
    <cellStyle name="Standard 257 3 4 3 3 7" xfId="14038"/>
    <cellStyle name="Standard 257 3 4 3 3 7 2" xfId="40510"/>
    <cellStyle name="Standard 257 3 4 3 3 8" xfId="27274"/>
    <cellStyle name="Standard 257 3 4 3 4" xfId="1170"/>
    <cellStyle name="Standard 257 3 4 3 4 2" xfId="4113"/>
    <cellStyle name="Standard 257 3 4 3 4 2 2" xfId="12935"/>
    <cellStyle name="Standard 257 3 4 3 4 2 2 2" xfId="26171"/>
    <cellStyle name="Standard 257 3 4 3 4 2 2 2 2" xfId="52643"/>
    <cellStyle name="Standard 257 3 4 3 4 2 2 3" xfId="39407"/>
    <cellStyle name="Standard 257 3 4 3 4 2 3" xfId="19554"/>
    <cellStyle name="Standard 257 3 4 3 4 2 3 2" xfId="46026"/>
    <cellStyle name="Standard 257 3 4 3 4 2 4" xfId="30585"/>
    <cellStyle name="Standard 257 3 4 3 4 3" xfId="5584"/>
    <cellStyle name="Standard 257 3 4 3 4 3 2" xfId="9994"/>
    <cellStyle name="Standard 257 3 4 3 4 3 2 2" xfId="23230"/>
    <cellStyle name="Standard 257 3 4 3 4 3 2 2 2" xfId="49702"/>
    <cellStyle name="Standard 257 3 4 3 4 3 2 3" xfId="36466"/>
    <cellStyle name="Standard 257 3 4 3 4 3 3" xfId="16613"/>
    <cellStyle name="Standard 257 3 4 3 4 3 3 2" xfId="43085"/>
    <cellStyle name="Standard 257 3 4 3 4 3 4" xfId="32056"/>
    <cellStyle name="Standard 257 3 4 3 4 4" xfId="8523"/>
    <cellStyle name="Standard 257 3 4 3 4 4 2" xfId="21759"/>
    <cellStyle name="Standard 257 3 4 3 4 4 2 2" xfId="48231"/>
    <cellStyle name="Standard 257 3 4 3 4 4 3" xfId="34995"/>
    <cellStyle name="Standard 257 3 4 3 4 5" xfId="15142"/>
    <cellStyle name="Standard 257 3 4 3 4 5 2" xfId="41614"/>
    <cellStyle name="Standard 257 3 4 3 4 6" xfId="27644"/>
    <cellStyle name="Standard 257 3 4 3 5" xfId="1906"/>
    <cellStyle name="Standard 257 3 4 3 5 2" xfId="3377"/>
    <cellStyle name="Standard 257 3 4 3 5 2 2" xfId="12199"/>
    <cellStyle name="Standard 257 3 4 3 5 2 2 2" xfId="25435"/>
    <cellStyle name="Standard 257 3 4 3 5 2 2 2 2" xfId="51907"/>
    <cellStyle name="Standard 257 3 4 3 5 2 2 3" xfId="38671"/>
    <cellStyle name="Standard 257 3 4 3 5 2 3" xfId="18818"/>
    <cellStyle name="Standard 257 3 4 3 5 2 3 2" xfId="45290"/>
    <cellStyle name="Standard 257 3 4 3 5 2 4" xfId="29849"/>
    <cellStyle name="Standard 257 3 4 3 5 3" xfId="6319"/>
    <cellStyle name="Standard 257 3 4 3 5 3 2" xfId="10729"/>
    <cellStyle name="Standard 257 3 4 3 5 3 2 2" xfId="23965"/>
    <cellStyle name="Standard 257 3 4 3 5 3 2 2 2" xfId="50437"/>
    <cellStyle name="Standard 257 3 4 3 5 3 2 3" xfId="37201"/>
    <cellStyle name="Standard 257 3 4 3 5 3 3" xfId="17348"/>
    <cellStyle name="Standard 257 3 4 3 5 3 3 2" xfId="43820"/>
    <cellStyle name="Standard 257 3 4 3 5 3 4" xfId="32791"/>
    <cellStyle name="Standard 257 3 4 3 5 4" xfId="7787"/>
    <cellStyle name="Standard 257 3 4 3 5 4 2" xfId="21023"/>
    <cellStyle name="Standard 257 3 4 3 5 4 2 2" xfId="47495"/>
    <cellStyle name="Standard 257 3 4 3 5 4 3" xfId="34259"/>
    <cellStyle name="Standard 257 3 4 3 5 5" xfId="14406"/>
    <cellStyle name="Standard 257 3 4 3 5 5 2" xfId="40878"/>
    <cellStyle name="Standard 257 3 4 3 5 6" xfId="28379"/>
    <cellStyle name="Standard 257 3 4 3 6" xfId="2643"/>
    <cellStyle name="Standard 257 3 4 3 6 2" xfId="11465"/>
    <cellStyle name="Standard 257 3 4 3 6 2 2" xfId="24701"/>
    <cellStyle name="Standard 257 3 4 3 6 2 2 2" xfId="51173"/>
    <cellStyle name="Standard 257 3 4 3 6 2 3" xfId="37937"/>
    <cellStyle name="Standard 257 3 4 3 6 3" xfId="18084"/>
    <cellStyle name="Standard 257 3 4 3 6 3 2" xfId="44556"/>
    <cellStyle name="Standard 257 3 4 3 6 4" xfId="29115"/>
    <cellStyle name="Standard 257 3 4 3 7" xfId="4848"/>
    <cellStyle name="Standard 257 3 4 3 7 2" xfId="9258"/>
    <cellStyle name="Standard 257 3 4 3 7 2 2" xfId="22494"/>
    <cellStyle name="Standard 257 3 4 3 7 2 2 2" xfId="48966"/>
    <cellStyle name="Standard 257 3 4 3 7 2 3" xfId="35730"/>
    <cellStyle name="Standard 257 3 4 3 7 3" xfId="15877"/>
    <cellStyle name="Standard 257 3 4 3 7 3 2" xfId="42349"/>
    <cellStyle name="Standard 257 3 4 3 7 4" xfId="31320"/>
    <cellStyle name="Standard 257 3 4 3 8" xfId="7053"/>
    <cellStyle name="Standard 257 3 4 3 8 2" xfId="20289"/>
    <cellStyle name="Standard 257 3 4 3 8 2 2" xfId="46761"/>
    <cellStyle name="Standard 257 3 4 3 8 3" xfId="33525"/>
    <cellStyle name="Standard 257 3 4 3 9" xfId="13672"/>
    <cellStyle name="Standard 257 3 4 3 9 2" xfId="40144"/>
    <cellStyle name="Standard 257 3 4 4" xfId="486"/>
    <cellStyle name="Standard 257 3 4 4 2" xfId="876"/>
    <cellStyle name="Standard 257 3 4 4 2 2" xfId="1625"/>
    <cellStyle name="Standard 257 3 4 4 2 2 2" xfId="4568"/>
    <cellStyle name="Standard 257 3 4 4 2 2 2 2" xfId="13390"/>
    <cellStyle name="Standard 257 3 4 4 2 2 2 2 2" xfId="26626"/>
    <cellStyle name="Standard 257 3 4 4 2 2 2 2 2 2" xfId="53098"/>
    <cellStyle name="Standard 257 3 4 4 2 2 2 2 3" xfId="39862"/>
    <cellStyle name="Standard 257 3 4 4 2 2 2 3" xfId="20009"/>
    <cellStyle name="Standard 257 3 4 4 2 2 2 3 2" xfId="46481"/>
    <cellStyle name="Standard 257 3 4 4 2 2 2 4" xfId="31040"/>
    <cellStyle name="Standard 257 3 4 4 2 2 3" xfId="6039"/>
    <cellStyle name="Standard 257 3 4 4 2 2 3 2" xfId="10449"/>
    <cellStyle name="Standard 257 3 4 4 2 2 3 2 2" xfId="23685"/>
    <cellStyle name="Standard 257 3 4 4 2 2 3 2 2 2" xfId="50157"/>
    <cellStyle name="Standard 257 3 4 4 2 2 3 2 3" xfId="36921"/>
    <cellStyle name="Standard 257 3 4 4 2 2 3 3" xfId="17068"/>
    <cellStyle name="Standard 257 3 4 4 2 2 3 3 2" xfId="43540"/>
    <cellStyle name="Standard 257 3 4 4 2 2 3 4" xfId="32511"/>
    <cellStyle name="Standard 257 3 4 4 2 2 4" xfId="8978"/>
    <cellStyle name="Standard 257 3 4 4 2 2 4 2" xfId="22214"/>
    <cellStyle name="Standard 257 3 4 4 2 2 4 2 2" xfId="48686"/>
    <cellStyle name="Standard 257 3 4 4 2 2 4 3" xfId="35450"/>
    <cellStyle name="Standard 257 3 4 4 2 2 5" xfId="15597"/>
    <cellStyle name="Standard 257 3 4 4 2 2 5 2" xfId="42069"/>
    <cellStyle name="Standard 257 3 4 4 2 2 6" xfId="28099"/>
    <cellStyle name="Standard 257 3 4 4 2 3" xfId="2361"/>
    <cellStyle name="Standard 257 3 4 4 2 3 2" xfId="3832"/>
    <cellStyle name="Standard 257 3 4 4 2 3 2 2" xfId="12654"/>
    <cellStyle name="Standard 257 3 4 4 2 3 2 2 2" xfId="25890"/>
    <cellStyle name="Standard 257 3 4 4 2 3 2 2 2 2" xfId="52362"/>
    <cellStyle name="Standard 257 3 4 4 2 3 2 2 3" xfId="39126"/>
    <cellStyle name="Standard 257 3 4 4 2 3 2 3" xfId="19273"/>
    <cellStyle name="Standard 257 3 4 4 2 3 2 3 2" xfId="45745"/>
    <cellStyle name="Standard 257 3 4 4 2 3 2 4" xfId="30304"/>
    <cellStyle name="Standard 257 3 4 4 2 3 3" xfId="6774"/>
    <cellStyle name="Standard 257 3 4 4 2 3 3 2" xfId="11184"/>
    <cellStyle name="Standard 257 3 4 4 2 3 3 2 2" xfId="24420"/>
    <cellStyle name="Standard 257 3 4 4 2 3 3 2 2 2" xfId="50892"/>
    <cellStyle name="Standard 257 3 4 4 2 3 3 2 3" xfId="37656"/>
    <cellStyle name="Standard 257 3 4 4 2 3 3 3" xfId="17803"/>
    <cellStyle name="Standard 257 3 4 4 2 3 3 3 2" xfId="44275"/>
    <cellStyle name="Standard 257 3 4 4 2 3 3 4" xfId="33246"/>
    <cellStyle name="Standard 257 3 4 4 2 3 4" xfId="8242"/>
    <cellStyle name="Standard 257 3 4 4 2 3 4 2" xfId="21478"/>
    <cellStyle name="Standard 257 3 4 4 2 3 4 2 2" xfId="47950"/>
    <cellStyle name="Standard 257 3 4 4 2 3 4 3" xfId="34714"/>
    <cellStyle name="Standard 257 3 4 4 2 3 5" xfId="14861"/>
    <cellStyle name="Standard 257 3 4 4 2 3 5 2" xfId="41333"/>
    <cellStyle name="Standard 257 3 4 4 2 3 6" xfId="28834"/>
    <cellStyle name="Standard 257 3 4 4 2 4" xfId="3098"/>
    <cellStyle name="Standard 257 3 4 4 2 4 2" xfId="11920"/>
    <cellStyle name="Standard 257 3 4 4 2 4 2 2" xfId="25156"/>
    <cellStyle name="Standard 257 3 4 4 2 4 2 2 2" xfId="51628"/>
    <cellStyle name="Standard 257 3 4 4 2 4 2 3" xfId="38392"/>
    <cellStyle name="Standard 257 3 4 4 2 4 3" xfId="18539"/>
    <cellStyle name="Standard 257 3 4 4 2 4 3 2" xfId="45011"/>
    <cellStyle name="Standard 257 3 4 4 2 4 4" xfId="29570"/>
    <cellStyle name="Standard 257 3 4 4 2 5" xfId="5303"/>
    <cellStyle name="Standard 257 3 4 4 2 5 2" xfId="9713"/>
    <cellStyle name="Standard 257 3 4 4 2 5 2 2" xfId="22949"/>
    <cellStyle name="Standard 257 3 4 4 2 5 2 2 2" xfId="49421"/>
    <cellStyle name="Standard 257 3 4 4 2 5 2 3" xfId="36185"/>
    <cellStyle name="Standard 257 3 4 4 2 5 3" xfId="16332"/>
    <cellStyle name="Standard 257 3 4 4 2 5 3 2" xfId="42804"/>
    <cellStyle name="Standard 257 3 4 4 2 5 4" xfId="31775"/>
    <cellStyle name="Standard 257 3 4 4 2 6" xfId="7508"/>
    <cellStyle name="Standard 257 3 4 4 2 6 2" xfId="20744"/>
    <cellStyle name="Standard 257 3 4 4 2 6 2 2" xfId="47216"/>
    <cellStyle name="Standard 257 3 4 4 2 6 3" xfId="33980"/>
    <cellStyle name="Standard 257 3 4 4 2 7" xfId="14127"/>
    <cellStyle name="Standard 257 3 4 4 2 7 2" xfId="40599"/>
    <cellStyle name="Standard 257 3 4 4 2 8" xfId="27363"/>
    <cellStyle name="Standard 257 3 4 4 3" xfId="1259"/>
    <cellStyle name="Standard 257 3 4 4 3 2" xfId="4202"/>
    <cellStyle name="Standard 257 3 4 4 3 2 2" xfId="13024"/>
    <cellStyle name="Standard 257 3 4 4 3 2 2 2" xfId="26260"/>
    <cellStyle name="Standard 257 3 4 4 3 2 2 2 2" xfId="52732"/>
    <cellStyle name="Standard 257 3 4 4 3 2 2 3" xfId="39496"/>
    <cellStyle name="Standard 257 3 4 4 3 2 3" xfId="19643"/>
    <cellStyle name="Standard 257 3 4 4 3 2 3 2" xfId="46115"/>
    <cellStyle name="Standard 257 3 4 4 3 2 4" xfId="30674"/>
    <cellStyle name="Standard 257 3 4 4 3 3" xfId="5673"/>
    <cellStyle name="Standard 257 3 4 4 3 3 2" xfId="10083"/>
    <cellStyle name="Standard 257 3 4 4 3 3 2 2" xfId="23319"/>
    <cellStyle name="Standard 257 3 4 4 3 3 2 2 2" xfId="49791"/>
    <cellStyle name="Standard 257 3 4 4 3 3 2 3" xfId="36555"/>
    <cellStyle name="Standard 257 3 4 4 3 3 3" xfId="16702"/>
    <cellStyle name="Standard 257 3 4 4 3 3 3 2" xfId="43174"/>
    <cellStyle name="Standard 257 3 4 4 3 3 4" xfId="32145"/>
    <cellStyle name="Standard 257 3 4 4 3 4" xfId="8612"/>
    <cellStyle name="Standard 257 3 4 4 3 4 2" xfId="21848"/>
    <cellStyle name="Standard 257 3 4 4 3 4 2 2" xfId="48320"/>
    <cellStyle name="Standard 257 3 4 4 3 4 3" xfId="35084"/>
    <cellStyle name="Standard 257 3 4 4 3 5" xfId="15231"/>
    <cellStyle name="Standard 257 3 4 4 3 5 2" xfId="41703"/>
    <cellStyle name="Standard 257 3 4 4 3 6" xfId="27733"/>
    <cellStyle name="Standard 257 3 4 4 4" xfId="1995"/>
    <cellStyle name="Standard 257 3 4 4 4 2" xfId="3466"/>
    <cellStyle name="Standard 257 3 4 4 4 2 2" xfId="12288"/>
    <cellStyle name="Standard 257 3 4 4 4 2 2 2" xfId="25524"/>
    <cellStyle name="Standard 257 3 4 4 4 2 2 2 2" xfId="51996"/>
    <cellStyle name="Standard 257 3 4 4 4 2 2 3" xfId="38760"/>
    <cellStyle name="Standard 257 3 4 4 4 2 3" xfId="18907"/>
    <cellStyle name="Standard 257 3 4 4 4 2 3 2" xfId="45379"/>
    <cellStyle name="Standard 257 3 4 4 4 2 4" xfId="29938"/>
    <cellStyle name="Standard 257 3 4 4 4 3" xfId="6408"/>
    <cellStyle name="Standard 257 3 4 4 4 3 2" xfId="10818"/>
    <cellStyle name="Standard 257 3 4 4 4 3 2 2" xfId="24054"/>
    <cellStyle name="Standard 257 3 4 4 4 3 2 2 2" xfId="50526"/>
    <cellStyle name="Standard 257 3 4 4 4 3 2 3" xfId="37290"/>
    <cellStyle name="Standard 257 3 4 4 4 3 3" xfId="17437"/>
    <cellStyle name="Standard 257 3 4 4 4 3 3 2" xfId="43909"/>
    <cellStyle name="Standard 257 3 4 4 4 3 4" xfId="32880"/>
    <cellStyle name="Standard 257 3 4 4 4 4" xfId="7876"/>
    <cellStyle name="Standard 257 3 4 4 4 4 2" xfId="21112"/>
    <cellStyle name="Standard 257 3 4 4 4 4 2 2" xfId="47584"/>
    <cellStyle name="Standard 257 3 4 4 4 4 3" xfId="34348"/>
    <cellStyle name="Standard 257 3 4 4 4 5" xfId="14495"/>
    <cellStyle name="Standard 257 3 4 4 4 5 2" xfId="40967"/>
    <cellStyle name="Standard 257 3 4 4 4 6" xfId="28468"/>
    <cellStyle name="Standard 257 3 4 4 5" xfId="2732"/>
    <cellStyle name="Standard 257 3 4 4 5 2" xfId="11554"/>
    <cellStyle name="Standard 257 3 4 4 5 2 2" xfId="24790"/>
    <cellStyle name="Standard 257 3 4 4 5 2 2 2" xfId="51262"/>
    <cellStyle name="Standard 257 3 4 4 5 2 3" xfId="38026"/>
    <cellStyle name="Standard 257 3 4 4 5 3" xfId="18173"/>
    <cellStyle name="Standard 257 3 4 4 5 3 2" xfId="44645"/>
    <cellStyle name="Standard 257 3 4 4 5 4" xfId="29204"/>
    <cellStyle name="Standard 257 3 4 4 6" xfId="4937"/>
    <cellStyle name="Standard 257 3 4 4 6 2" xfId="9347"/>
    <cellStyle name="Standard 257 3 4 4 6 2 2" xfId="22583"/>
    <cellStyle name="Standard 257 3 4 4 6 2 2 2" xfId="49055"/>
    <cellStyle name="Standard 257 3 4 4 6 2 3" xfId="35819"/>
    <cellStyle name="Standard 257 3 4 4 6 3" xfId="15966"/>
    <cellStyle name="Standard 257 3 4 4 6 3 2" xfId="42438"/>
    <cellStyle name="Standard 257 3 4 4 6 4" xfId="31409"/>
    <cellStyle name="Standard 257 3 4 4 7" xfId="7142"/>
    <cellStyle name="Standard 257 3 4 4 7 2" xfId="20378"/>
    <cellStyle name="Standard 257 3 4 4 7 2 2" xfId="46850"/>
    <cellStyle name="Standard 257 3 4 4 7 3" xfId="33614"/>
    <cellStyle name="Standard 257 3 4 4 8" xfId="13761"/>
    <cellStyle name="Standard 257 3 4 4 8 2" xfId="40233"/>
    <cellStyle name="Standard 257 3 4 4 9" xfId="26997"/>
    <cellStyle name="Standard 257 3 4 5" xfId="459"/>
    <cellStyle name="Standard 257 3 4 5 2" xfId="850"/>
    <cellStyle name="Standard 257 3 4 5 2 2" xfId="1599"/>
    <cellStyle name="Standard 257 3 4 5 2 2 2" xfId="4542"/>
    <cellStyle name="Standard 257 3 4 5 2 2 2 2" xfId="13364"/>
    <cellStyle name="Standard 257 3 4 5 2 2 2 2 2" xfId="26600"/>
    <cellStyle name="Standard 257 3 4 5 2 2 2 2 2 2" xfId="53072"/>
    <cellStyle name="Standard 257 3 4 5 2 2 2 2 3" xfId="39836"/>
    <cellStyle name="Standard 257 3 4 5 2 2 2 3" xfId="19983"/>
    <cellStyle name="Standard 257 3 4 5 2 2 2 3 2" xfId="46455"/>
    <cellStyle name="Standard 257 3 4 5 2 2 2 4" xfId="31014"/>
    <cellStyle name="Standard 257 3 4 5 2 2 3" xfId="6013"/>
    <cellStyle name="Standard 257 3 4 5 2 2 3 2" xfId="10423"/>
    <cellStyle name="Standard 257 3 4 5 2 2 3 2 2" xfId="23659"/>
    <cellStyle name="Standard 257 3 4 5 2 2 3 2 2 2" xfId="50131"/>
    <cellStyle name="Standard 257 3 4 5 2 2 3 2 3" xfId="36895"/>
    <cellStyle name="Standard 257 3 4 5 2 2 3 3" xfId="17042"/>
    <cellStyle name="Standard 257 3 4 5 2 2 3 3 2" xfId="43514"/>
    <cellStyle name="Standard 257 3 4 5 2 2 3 4" xfId="32485"/>
    <cellStyle name="Standard 257 3 4 5 2 2 4" xfId="8952"/>
    <cellStyle name="Standard 257 3 4 5 2 2 4 2" xfId="22188"/>
    <cellStyle name="Standard 257 3 4 5 2 2 4 2 2" xfId="48660"/>
    <cellStyle name="Standard 257 3 4 5 2 2 4 3" xfId="35424"/>
    <cellStyle name="Standard 257 3 4 5 2 2 5" xfId="15571"/>
    <cellStyle name="Standard 257 3 4 5 2 2 5 2" xfId="42043"/>
    <cellStyle name="Standard 257 3 4 5 2 2 6" xfId="28073"/>
    <cellStyle name="Standard 257 3 4 5 2 3" xfId="2335"/>
    <cellStyle name="Standard 257 3 4 5 2 3 2" xfId="3806"/>
    <cellStyle name="Standard 257 3 4 5 2 3 2 2" xfId="12628"/>
    <cellStyle name="Standard 257 3 4 5 2 3 2 2 2" xfId="25864"/>
    <cellStyle name="Standard 257 3 4 5 2 3 2 2 2 2" xfId="52336"/>
    <cellStyle name="Standard 257 3 4 5 2 3 2 2 3" xfId="39100"/>
    <cellStyle name="Standard 257 3 4 5 2 3 2 3" xfId="19247"/>
    <cellStyle name="Standard 257 3 4 5 2 3 2 3 2" xfId="45719"/>
    <cellStyle name="Standard 257 3 4 5 2 3 2 4" xfId="30278"/>
    <cellStyle name="Standard 257 3 4 5 2 3 3" xfId="6748"/>
    <cellStyle name="Standard 257 3 4 5 2 3 3 2" xfId="11158"/>
    <cellStyle name="Standard 257 3 4 5 2 3 3 2 2" xfId="24394"/>
    <cellStyle name="Standard 257 3 4 5 2 3 3 2 2 2" xfId="50866"/>
    <cellStyle name="Standard 257 3 4 5 2 3 3 2 3" xfId="37630"/>
    <cellStyle name="Standard 257 3 4 5 2 3 3 3" xfId="17777"/>
    <cellStyle name="Standard 257 3 4 5 2 3 3 3 2" xfId="44249"/>
    <cellStyle name="Standard 257 3 4 5 2 3 3 4" xfId="33220"/>
    <cellStyle name="Standard 257 3 4 5 2 3 4" xfId="8216"/>
    <cellStyle name="Standard 257 3 4 5 2 3 4 2" xfId="21452"/>
    <cellStyle name="Standard 257 3 4 5 2 3 4 2 2" xfId="47924"/>
    <cellStyle name="Standard 257 3 4 5 2 3 4 3" xfId="34688"/>
    <cellStyle name="Standard 257 3 4 5 2 3 5" xfId="14835"/>
    <cellStyle name="Standard 257 3 4 5 2 3 5 2" xfId="41307"/>
    <cellStyle name="Standard 257 3 4 5 2 3 6" xfId="28808"/>
    <cellStyle name="Standard 257 3 4 5 2 4" xfId="3072"/>
    <cellStyle name="Standard 257 3 4 5 2 4 2" xfId="11894"/>
    <cellStyle name="Standard 257 3 4 5 2 4 2 2" xfId="25130"/>
    <cellStyle name="Standard 257 3 4 5 2 4 2 2 2" xfId="51602"/>
    <cellStyle name="Standard 257 3 4 5 2 4 2 3" xfId="38366"/>
    <cellStyle name="Standard 257 3 4 5 2 4 3" xfId="18513"/>
    <cellStyle name="Standard 257 3 4 5 2 4 3 2" xfId="44985"/>
    <cellStyle name="Standard 257 3 4 5 2 4 4" xfId="29544"/>
    <cellStyle name="Standard 257 3 4 5 2 5" xfId="5277"/>
    <cellStyle name="Standard 257 3 4 5 2 5 2" xfId="9687"/>
    <cellStyle name="Standard 257 3 4 5 2 5 2 2" xfId="22923"/>
    <cellStyle name="Standard 257 3 4 5 2 5 2 2 2" xfId="49395"/>
    <cellStyle name="Standard 257 3 4 5 2 5 2 3" xfId="36159"/>
    <cellStyle name="Standard 257 3 4 5 2 5 3" xfId="16306"/>
    <cellStyle name="Standard 257 3 4 5 2 5 3 2" xfId="42778"/>
    <cellStyle name="Standard 257 3 4 5 2 5 4" xfId="31749"/>
    <cellStyle name="Standard 257 3 4 5 2 6" xfId="7482"/>
    <cellStyle name="Standard 257 3 4 5 2 6 2" xfId="20718"/>
    <cellStyle name="Standard 257 3 4 5 2 6 2 2" xfId="47190"/>
    <cellStyle name="Standard 257 3 4 5 2 6 3" xfId="33954"/>
    <cellStyle name="Standard 257 3 4 5 2 7" xfId="14101"/>
    <cellStyle name="Standard 257 3 4 5 2 7 2" xfId="40573"/>
    <cellStyle name="Standard 257 3 4 5 2 8" xfId="27337"/>
    <cellStyle name="Standard 257 3 4 5 3" xfId="1233"/>
    <cellStyle name="Standard 257 3 4 5 3 2" xfId="4176"/>
    <cellStyle name="Standard 257 3 4 5 3 2 2" xfId="12998"/>
    <cellStyle name="Standard 257 3 4 5 3 2 2 2" xfId="26234"/>
    <cellStyle name="Standard 257 3 4 5 3 2 2 2 2" xfId="52706"/>
    <cellStyle name="Standard 257 3 4 5 3 2 2 3" xfId="39470"/>
    <cellStyle name="Standard 257 3 4 5 3 2 3" xfId="19617"/>
    <cellStyle name="Standard 257 3 4 5 3 2 3 2" xfId="46089"/>
    <cellStyle name="Standard 257 3 4 5 3 2 4" xfId="30648"/>
    <cellStyle name="Standard 257 3 4 5 3 3" xfId="5647"/>
    <cellStyle name="Standard 257 3 4 5 3 3 2" xfId="10057"/>
    <cellStyle name="Standard 257 3 4 5 3 3 2 2" xfId="23293"/>
    <cellStyle name="Standard 257 3 4 5 3 3 2 2 2" xfId="49765"/>
    <cellStyle name="Standard 257 3 4 5 3 3 2 3" xfId="36529"/>
    <cellStyle name="Standard 257 3 4 5 3 3 3" xfId="16676"/>
    <cellStyle name="Standard 257 3 4 5 3 3 3 2" xfId="43148"/>
    <cellStyle name="Standard 257 3 4 5 3 3 4" xfId="32119"/>
    <cellStyle name="Standard 257 3 4 5 3 4" xfId="8586"/>
    <cellStyle name="Standard 257 3 4 5 3 4 2" xfId="21822"/>
    <cellStyle name="Standard 257 3 4 5 3 4 2 2" xfId="48294"/>
    <cellStyle name="Standard 257 3 4 5 3 4 3" xfId="35058"/>
    <cellStyle name="Standard 257 3 4 5 3 5" xfId="15205"/>
    <cellStyle name="Standard 257 3 4 5 3 5 2" xfId="41677"/>
    <cellStyle name="Standard 257 3 4 5 3 6" xfId="27707"/>
    <cellStyle name="Standard 257 3 4 5 4" xfId="1969"/>
    <cellStyle name="Standard 257 3 4 5 4 2" xfId="3440"/>
    <cellStyle name="Standard 257 3 4 5 4 2 2" xfId="12262"/>
    <cellStyle name="Standard 257 3 4 5 4 2 2 2" xfId="25498"/>
    <cellStyle name="Standard 257 3 4 5 4 2 2 2 2" xfId="51970"/>
    <cellStyle name="Standard 257 3 4 5 4 2 2 3" xfId="38734"/>
    <cellStyle name="Standard 257 3 4 5 4 2 3" xfId="18881"/>
    <cellStyle name="Standard 257 3 4 5 4 2 3 2" xfId="45353"/>
    <cellStyle name="Standard 257 3 4 5 4 2 4" xfId="29912"/>
    <cellStyle name="Standard 257 3 4 5 4 3" xfId="6382"/>
    <cellStyle name="Standard 257 3 4 5 4 3 2" xfId="10792"/>
    <cellStyle name="Standard 257 3 4 5 4 3 2 2" xfId="24028"/>
    <cellStyle name="Standard 257 3 4 5 4 3 2 2 2" xfId="50500"/>
    <cellStyle name="Standard 257 3 4 5 4 3 2 3" xfId="37264"/>
    <cellStyle name="Standard 257 3 4 5 4 3 3" xfId="17411"/>
    <cellStyle name="Standard 257 3 4 5 4 3 3 2" xfId="43883"/>
    <cellStyle name="Standard 257 3 4 5 4 3 4" xfId="32854"/>
    <cellStyle name="Standard 257 3 4 5 4 4" xfId="7850"/>
    <cellStyle name="Standard 257 3 4 5 4 4 2" xfId="21086"/>
    <cellStyle name="Standard 257 3 4 5 4 4 2 2" xfId="47558"/>
    <cellStyle name="Standard 257 3 4 5 4 4 3" xfId="34322"/>
    <cellStyle name="Standard 257 3 4 5 4 5" xfId="14469"/>
    <cellStyle name="Standard 257 3 4 5 4 5 2" xfId="40941"/>
    <cellStyle name="Standard 257 3 4 5 4 6" xfId="28442"/>
    <cellStyle name="Standard 257 3 4 5 5" xfId="2706"/>
    <cellStyle name="Standard 257 3 4 5 5 2" xfId="11528"/>
    <cellStyle name="Standard 257 3 4 5 5 2 2" xfId="24764"/>
    <cellStyle name="Standard 257 3 4 5 5 2 2 2" xfId="51236"/>
    <cellStyle name="Standard 257 3 4 5 5 2 3" xfId="38000"/>
    <cellStyle name="Standard 257 3 4 5 5 3" xfId="18147"/>
    <cellStyle name="Standard 257 3 4 5 5 3 2" xfId="44619"/>
    <cellStyle name="Standard 257 3 4 5 5 4" xfId="29178"/>
    <cellStyle name="Standard 257 3 4 5 6" xfId="4911"/>
    <cellStyle name="Standard 257 3 4 5 6 2" xfId="9321"/>
    <cellStyle name="Standard 257 3 4 5 6 2 2" xfId="22557"/>
    <cellStyle name="Standard 257 3 4 5 6 2 2 2" xfId="49029"/>
    <cellStyle name="Standard 257 3 4 5 6 2 3" xfId="35793"/>
    <cellStyle name="Standard 257 3 4 5 6 3" xfId="15940"/>
    <cellStyle name="Standard 257 3 4 5 6 3 2" xfId="42412"/>
    <cellStyle name="Standard 257 3 4 5 6 4" xfId="31383"/>
    <cellStyle name="Standard 257 3 4 5 7" xfId="7116"/>
    <cellStyle name="Standard 257 3 4 5 7 2" xfId="20352"/>
    <cellStyle name="Standard 257 3 4 5 7 2 2" xfId="46824"/>
    <cellStyle name="Standard 257 3 4 5 7 3" xfId="33588"/>
    <cellStyle name="Standard 257 3 4 5 8" xfId="13735"/>
    <cellStyle name="Standard 257 3 4 5 8 2" xfId="40207"/>
    <cellStyle name="Standard 257 3 4 5 9" xfId="26971"/>
    <cellStyle name="Standard 257 3 4 6" xfId="705"/>
    <cellStyle name="Standard 257 3 4 6 2" xfId="1455"/>
    <cellStyle name="Standard 257 3 4 6 2 2" xfId="4398"/>
    <cellStyle name="Standard 257 3 4 6 2 2 2" xfId="13220"/>
    <cellStyle name="Standard 257 3 4 6 2 2 2 2" xfId="26456"/>
    <cellStyle name="Standard 257 3 4 6 2 2 2 2 2" xfId="52928"/>
    <cellStyle name="Standard 257 3 4 6 2 2 2 3" xfId="39692"/>
    <cellStyle name="Standard 257 3 4 6 2 2 3" xfId="19839"/>
    <cellStyle name="Standard 257 3 4 6 2 2 3 2" xfId="46311"/>
    <cellStyle name="Standard 257 3 4 6 2 2 4" xfId="30870"/>
    <cellStyle name="Standard 257 3 4 6 2 3" xfId="5869"/>
    <cellStyle name="Standard 257 3 4 6 2 3 2" xfId="10279"/>
    <cellStyle name="Standard 257 3 4 6 2 3 2 2" xfId="23515"/>
    <cellStyle name="Standard 257 3 4 6 2 3 2 2 2" xfId="49987"/>
    <cellStyle name="Standard 257 3 4 6 2 3 2 3" xfId="36751"/>
    <cellStyle name="Standard 257 3 4 6 2 3 3" xfId="16898"/>
    <cellStyle name="Standard 257 3 4 6 2 3 3 2" xfId="43370"/>
    <cellStyle name="Standard 257 3 4 6 2 3 4" xfId="32341"/>
    <cellStyle name="Standard 257 3 4 6 2 4" xfId="8808"/>
    <cellStyle name="Standard 257 3 4 6 2 4 2" xfId="22044"/>
    <cellStyle name="Standard 257 3 4 6 2 4 2 2" xfId="48516"/>
    <cellStyle name="Standard 257 3 4 6 2 4 3" xfId="35280"/>
    <cellStyle name="Standard 257 3 4 6 2 5" xfId="15427"/>
    <cellStyle name="Standard 257 3 4 6 2 5 2" xfId="41899"/>
    <cellStyle name="Standard 257 3 4 6 2 6" xfId="27929"/>
    <cellStyle name="Standard 257 3 4 6 3" xfId="2191"/>
    <cellStyle name="Standard 257 3 4 6 3 2" xfId="3662"/>
    <cellStyle name="Standard 257 3 4 6 3 2 2" xfId="12484"/>
    <cellStyle name="Standard 257 3 4 6 3 2 2 2" xfId="25720"/>
    <cellStyle name="Standard 257 3 4 6 3 2 2 2 2" xfId="52192"/>
    <cellStyle name="Standard 257 3 4 6 3 2 2 3" xfId="38956"/>
    <cellStyle name="Standard 257 3 4 6 3 2 3" xfId="19103"/>
    <cellStyle name="Standard 257 3 4 6 3 2 3 2" xfId="45575"/>
    <cellStyle name="Standard 257 3 4 6 3 2 4" xfId="30134"/>
    <cellStyle name="Standard 257 3 4 6 3 3" xfId="6604"/>
    <cellStyle name="Standard 257 3 4 6 3 3 2" xfId="11014"/>
    <cellStyle name="Standard 257 3 4 6 3 3 2 2" xfId="24250"/>
    <cellStyle name="Standard 257 3 4 6 3 3 2 2 2" xfId="50722"/>
    <cellStyle name="Standard 257 3 4 6 3 3 2 3" xfId="37486"/>
    <cellStyle name="Standard 257 3 4 6 3 3 3" xfId="17633"/>
    <cellStyle name="Standard 257 3 4 6 3 3 3 2" xfId="44105"/>
    <cellStyle name="Standard 257 3 4 6 3 3 4" xfId="33076"/>
    <cellStyle name="Standard 257 3 4 6 3 4" xfId="8072"/>
    <cellStyle name="Standard 257 3 4 6 3 4 2" xfId="21308"/>
    <cellStyle name="Standard 257 3 4 6 3 4 2 2" xfId="47780"/>
    <cellStyle name="Standard 257 3 4 6 3 4 3" xfId="34544"/>
    <cellStyle name="Standard 257 3 4 6 3 5" xfId="14691"/>
    <cellStyle name="Standard 257 3 4 6 3 5 2" xfId="41163"/>
    <cellStyle name="Standard 257 3 4 6 3 6" xfId="28664"/>
    <cellStyle name="Standard 257 3 4 6 4" xfId="2928"/>
    <cellStyle name="Standard 257 3 4 6 4 2" xfId="11750"/>
    <cellStyle name="Standard 257 3 4 6 4 2 2" xfId="24986"/>
    <cellStyle name="Standard 257 3 4 6 4 2 2 2" xfId="51458"/>
    <cellStyle name="Standard 257 3 4 6 4 2 3" xfId="38222"/>
    <cellStyle name="Standard 257 3 4 6 4 3" xfId="18369"/>
    <cellStyle name="Standard 257 3 4 6 4 3 2" xfId="44841"/>
    <cellStyle name="Standard 257 3 4 6 4 4" xfId="29400"/>
    <cellStyle name="Standard 257 3 4 6 5" xfId="5133"/>
    <cellStyle name="Standard 257 3 4 6 5 2" xfId="9543"/>
    <cellStyle name="Standard 257 3 4 6 5 2 2" xfId="22779"/>
    <cellStyle name="Standard 257 3 4 6 5 2 2 2" xfId="49251"/>
    <cellStyle name="Standard 257 3 4 6 5 2 3" xfId="36015"/>
    <cellStyle name="Standard 257 3 4 6 5 3" xfId="16162"/>
    <cellStyle name="Standard 257 3 4 6 5 3 2" xfId="42634"/>
    <cellStyle name="Standard 257 3 4 6 5 4" xfId="31605"/>
    <cellStyle name="Standard 257 3 4 6 6" xfId="7338"/>
    <cellStyle name="Standard 257 3 4 6 6 2" xfId="20574"/>
    <cellStyle name="Standard 257 3 4 6 6 2 2" xfId="47046"/>
    <cellStyle name="Standard 257 3 4 6 6 3" xfId="33810"/>
    <cellStyle name="Standard 257 3 4 6 7" xfId="13957"/>
    <cellStyle name="Standard 257 3 4 6 7 2" xfId="40429"/>
    <cellStyle name="Standard 257 3 4 6 8" xfId="27193"/>
    <cellStyle name="Standard 257 3 4 7" xfId="1089"/>
    <cellStyle name="Standard 257 3 4 7 2" xfId="4032"/>
    <cellStyle name="Standard 257 3 4 7 2 2" xfId="12854"/>
    <cellStyle name="Standard 257 3 4 7 2 2 2" xfId="26090"/>
    <cellStyle name="Standard 257 3 4 7 2 2 2 2" xfId="52562"/>
    <cellStyle name="Standard 257 3 4 7 2 2 3" xfId="39326"/>
    <cellStyle name="Standard 257 3 4 7 2 3" xfId="19473"/>
    <cellStyle name="Standard 257 3 4 7 2 3 2" xfId="45945"/>
    <cellStyle name="Standard 257 3 4 7 2 4" xfId="30504"/>
    <cellStyle name="Standard 257 3 4 7 3" xfId="5503"/>
    <cellStyle name="Standard 257 3 4 7 3 2" xfId="9913"/>
    <cellStyle name="Standard 257 3 4 7 3 2 2" xfId="23149"/>
    <cellStyle name="Standard 257 3 4 7 3 2 2 2" xfId="49621"/>
    <cellStyle name="Standard 257 3 4 7 3 2 3" xfId="36385"/>
    <cellStyle name="Standard 257 3 4 7 3 3" xfId="16532"/>
    <cellStyle name="Standard 257 3 4 7 3 3 2" xfId="43004"/>
    <cellStyle name="Standard 257 3 4 7 3 4" xfId="31975"/>
    <cellStyle name="Standard 257 3 4 7 4" xfId="8442"/>
    <cellStyle name="Standard 257 3 4 7 4 2" xfId="21678"/>
    <cellStyle name="Standard 257 3 4 7 4 2 2" xfId="48150"/>
    <cellStyle name="Standard 257 3 4 7 4 3" xfId="34914"/>
    <cellStyle name="Standard 257 3 4 7 5" xfId="15061"/>
    <cellStyle name="Standard 257 3 4 7 5 2" xfId="41533"/>
    <cellStyle name="Standard 257 3 4 7 6" xfId="27563"/>
    <cellStyle name="Standard 257 3 4 8" xfId="1825"/>
    <cellStyle name="Standard 257 3 4 8 2" xfId="3296"/>
    <cellStyle name="Standard 257 3 4 8 2 2" xfId="12118"/>
    <cellStyle name="Standard 257 3 4 8 2 2 2" xfId="25354"/>
    <cellStyle name="Standard 257 3 4 8 2 2 2 2" xfId="51826"/>
    <cellStyle name="Standard 257 3 4 8 2 2 3" xfId="38590"/>
    <cellStyle name="Standard 257 3 4 8 2 3" xfId="18737"/>
    <cellStyle name="Standard 257 3 4 8 2 3 2" xfId="45209"/>
    <cellStyle name="Standard 257 3 4 8 2 4" xfId="29768"/>
    <cellStyle name="Standard 257 3 4 8 3" xfId="6238"/>
    <cellStyle name="Standard 257 3 4 8 3 2" xfId="10648"/>
    <cellStyle name="Standard 257 3 4 8 3 2 2" xfId="23884"/>
    <cellStyle name="Standard 257 3 4 8 3 2 2 2" xfId="50356"/>
    <cellStyle name="Standard 257 3 4 8 3 2 3" xfId="37120"/>
    <cellStyle name="Standard 257 3 4 8 3 3" xfId="17267"/>
    <cellStyle name="Standard 257 3 4 8 3 3 2" xfId="43739"/>
    <cellStyle name="Standard 257 3 4 8 3 4" xfId="32710"/>
    <cellStyle name="Standard 257 3 4 8 4" xfId="7706"/>
    <cellStyle name="Standard 257 3 4 8 4 2" xfId="20942"/>
    <cellStyle name="Standard 257 3 4 8 4 2 2" xfId="47414"/>
    <cellStyle name="Standard 257 3 4 8 4 3" xfId="34178"/>
    <cellStyle name="Standard 257 3 4 8 5" xfId="14325"/>
    <cellStyle name="Standard 257 3 4 8 5 2" xfId="40797"/>
    <cellStyle name="Standard 257 3 4 8 6" xfId="28298"/>
    <cellStyle name="Standard 257 3 4 9" xfId="2562"/>
    <cellStyle name="Standard 257 3 4 9 2" xfId="11384"/>
    <cellStyle name="Standard 257 3 4 9 2 2" xfId="24620"/>
    <cellStyle name="Standard 257 3 4 9 2 2 2" xfId="51092"/>
    <cellStyle name="Standard 257 3 4 9 2 3" xfId="37856"/>
    <cellStyle name="Standard 257 3 4 9 3" xfId="18003"/>
    <cellStyle name="Standard 257 3 4 9 3 2" xfId="44475"/>
    <cellStyle name="Standard 257 3 4 9 4" xfId="29034"/>
    <cellStyle name="Standard 257 3 5" xfId="298"/>
    <cellStyle name="Standard 257 3 5 10" xfId="4772"/>
    <cellStyle name="Standard 257 3 5 10 2" xfId="9182"/>
    <cellStyle name="Standard 257 3 5 10 2 2" xfId="22418"/>
    <cellStyle name="Standard 257 3 5 10 2 2 2" xfId="48890"/>
    <cellStyle name="Standard 257 3 5 10 2 3" xfId="35654"/>
    <cellStyle name="Standard 257 3 5 10 3" xfId="15801"/>
    <cellStyle name="Standard 257 3 5 10 3 2" xfId="42273"/>
    <cellStyle name="Standard 257 3 5 10 4" xfId="31244"/>
    <cellStyle name="Standard 257 3 5 11" xfId="6977"/>
    <cellStyle name="Standard 257 3 5 11 2" xfId="20213"/>
    <cellStyle name="Standard 257 3 5 11 2 2" xfId="46685"/>
    <cellStyle name="Standard 257 3 5 11 3" xfId="33449"/>
    <cellStyle name="Standard 257 3 5 12" xfId="13596"/>
    <cellStyle name="Standard 257 3 5 12 2" xfId="40068"/>
    <cellStyle name="Standard 257 3 5 13" xfId="26832"/>
    <cellStyle name="Standard 257 3 5 2" xfId="350"/>
    <cellStyle name="Standard 257 3 5 2 10" xfId="13636"/>
    <cellStyle name="Standard 257 3 5 2 10 2" xfId="40108"/>
    <cellStyle name="Standard 257 3 5 2 11" xfId="26872"/>
    <cellStyle name="Standard 257 3 5 2 2" xfId="438"/>
    <cellStyle name="Standard 257 3 5 2 2 10" xfId="26953"/>
    <cellStyle name="Standard 257 3 5 2 2 2" xfId="614"/>
    <cellStyle name="Standard 257 3 5 2 2 2 2" xfId="1003"/>
    <cellStyle name="Standard 257 3 5 2 2 2 2 2" xfId="1752"/>
    <cellStyle name="Standard 257 3 5 2 2 2 2 2 2" xfId="4695"/>
    <cellStyle name="Standard 257 3 5 2 2 2 2 2 2 2" xfId="13517"/>
    <cellStyle name="Standard 257 3 5 2 2 2 2 2 2 2 2" xfId="26753"/>
    <cellStyle name="Standard 257 3 5 2 2 2 2 2 2 2 2 2" xfId="53225"/>
    <cellStyle name="Standard 257 3 5 2 2 2 2 2 2 2 3" xfId="39989"/>
    <cellStyle name="Standard 257 3 5 2 2 2 2 2 2 3" xfId="20136"/>
    <cellStyle name="Standard 257 3 5 2 2 2 2 2 2 3 2" xfId="46608"/>
    <cellStyle name="Standard 257 3 5 2 2 2 2 2 2 4" xfId="31167"/>
    <cellStyle name="Standard 257 3 5 2 2 2 2 2 3" xfId="6166"/>
    <cellStyle name="Standard 257 3 5 2 2 2 2 2 3 2" xfId="10576"/>
    <cellStyle name="Standard 257 3 5 2 2 2 2 2 3 2 2" xfId="23812"/>
    <cellStyle name="Standard 257 3 5 2 2 2 2 2 3 2 2 2" xfId="50284"/>
    <cellStyle name="Standard 257 3 5 2 2 2 2 2 3 2 3" xfId="37048"/>
    <cellStyle name="Standard 257 3 5 2 2 2 2 2 3 3" xfId="17195"/>
    <cellStyle name="Standard 257 3 5 2 2 2 2 2 3 3 2" xfId="43667"/>
    <cellStyle name="Standard 257 3 5 2 2 2 2 2 3 4" xfId="32638"/>
    <cellStyle name="Standard 257 3 5 2 2 2 2 2 4" xfId="9105"/>
    <cellStyle name="Standard 257 3 5 2 2 2 2 2 4 2" xfId="22341"/>
    <cellStyle name="Standard 257 3 5 2 2 2 2 2 4 2 2" xfId="48813"/>
    <cellStyle name="Standard 257 3 5 2 2 2 2 2 4 3" xfId="35577"/>
    <cellStyle name="Standard 257 3 5 2 2 2 2 2 5" xfId="15724"/>
    <cellStyle name="Standard 257 3 5 2 2 2 2 2 5 2" xfId="42196"/>
    <cellStyle name="Standard 257 3 5 2 2 2 2 2 6" xfId="28226"/>
    <cellStyle name="Standard 257 3 5 2 2 2 2 3" xfId="2488"/>
    <cellStyle name="Standard 257 3 5 2 2 2 2 3 2" xfId="3959"/>
    <cellStyle name="Standard 257 3 5 2 2 2 2 3 2 2" xfId="12781"/>
    <cellStyle name="Standard 257 3 5 2 2 2 2 3 2 2 2" xfId="26017"/>
    <cellStyle name="Standard 257 3 5 2 2 2 2 3 2 2 2 2" xfId="52489"/>
    <cellStyle name="Standard 257 3 5 2 2 2 2 3 2 2 3" xfId="39253"/>
    <cellStyle name="Standard 257 3 5 2 2 2 2 3 2 3" xfId="19400"/>
    <cellStyle name="Standard 257 3 5 2 2 2 2 3 2 3 2" xfId="45872"/>
    <cellStyle name="Standard 257 3 5 2 2 2 2 3 2 4" xfId="30431"/>
    <cellStyle name="Standard 257 3 5 2 2 2 2 3 3" xfId="6901"/>
    <cellStyle name="Standard 257 3 5 2 2 2 2 3 3 2" xfId="11311"/>
    <cellStyle name="Standard 257 3 5 2 2 2 2 3 3 2 2" xfId="24547"/>
    <cellStyle name="Standard 257 3 5 2 2 2 2 3 3 2 2 2" xfId="51019"/>
    <cellStyle name="Standard 257 3 5 2 2 2 2 3 3 2 3" xfId="37783"/>
    <cellStyle name="Standard 257 3 5 2 2 2 2 3 3 3" xfId="17930"/>
    <cellStyle name="Standard 257 3 5 2 2 2 2 3 3 3 2" xfId="44402"/>
    <cellStyle name="Standard 257 3 5 2 2 2 2 3 3 4" xfId="33373"/>
    <cellStyle name="Standard 257 3 5 2 2 2 2 3 4" xfId="8369"/>
    <cellStyle name="Standard 257 3 5 2 2 2 2 3 4 2" xfId="21605"/>
    <cellStyle name="Standard 257 3 5 2 2 2 2 3 4 2 2" xfId="48077"/>
    <cellStyle name="Standard 257 3 5 2 2 2 2 3 4 3" xfId="34841"/>
    <cellStyle name="Standard 257 3 5 2 2 2 2 3 5" xfId="14988"/>
    <cellStyle name="Standard 257 3 5 2 2 2 2 3 5 2" xfId="41460"/>
    <cellStyle name="Standard 257 3 5 2 2 2 2 3 6" xfId="28961"/>
    <cellStyle name="Standard 257 3 5 2 2 2 2 4" xfId="3225"/>
    <cellStyle name="Standard 257 3 5 2 2 2 2 4 2" xfId="12047"/>
    <cellStyle name="Standard 257 3 5 2 2 2 2 4 2 2" xfId="25283"/>
    <cellStyle name="Standard 257 3 5 2 2 2 2 4 2 2 2" xfId="51755"/>
    <cellStyle name="Standard 257 3 5 2 2 2 2 4 2 3" xfId="38519"/>
    <cellStyle name="Standard 257 3 5 2 2 2 2 4 3" xfId="18666"/>
    <cellStyle name="Standard 257 3 5 2 2 2 2 4 3 2" xfId="45138"/>
    <cellStyle name="Standard 257 3 5 2 2 2 2 4 4" xfId="29697"/>
    <cellStyle name="Standard 257 3 5 2 2 2 2 5" xfId="5430"/>
    <cellStyle name="Standard 257 3 5 2 2 2 2 5 2" xfId="9840"/>
    <cellStyle name="Standard 257 3 5 2 2 2 2 5 2 2" xfId="23076"/>
    <cellStyle name="Standard 257 3 5 2 2 2 2 5 2 2 2" xfId="49548"/>
    <cellStyle name="Standard 257 3 5 2 2 2 2 5 2 3" xfId="36312"/>
    <cellStyle name="Standard 257 3 5 2 2 2 2 5 3" xfId="16459"/>
    <cellStyle name="Standard 257 3 5 2 2 2 2 5 3 2" xfId="42931"/>
    <cellStyle name="Standard 257 3 5 2 2 2 2 5 4" xfId="31902"/>
    <cellStyle name="Standard 257 3 5 2 2 2 2 6" xfId="7635"/>
    <cellStyle name="Standard 257 3 5 2 2 2 2 6 2" xfId="20871"/>
    <cellStyle name="Standard 257 3 5 2 2 2 2 6 2 2" xfId="47343"/>
    <cellStyle name="Standard 257 3 5 2 2 2 2 6 3" xfId="34107"/>
    <cellStyle name="Standard 257 3 5 2 2 2 2 7" xfId="14254"/>
    <cellStyle name="Standard 257 3 5 2 2 2 2 7 2" xfId="40726"/>
    <cellStyle name="Standard 257 3 5 2 2 2 2 8" xfId="27490"/>
    <cellStyle name="Standard 257 3 5 2 2 2 3" xfId="1386"/>
    <cellStyle name="Standard 257 3 5 2 2 2 3 2" xfId="4329"/>
    <cellStyle name="Standard 257 3 5 2 2 2 3 2 2" xfId="13151"/>
    <cellStyle name="Standard 257 3 5 2 2 2 3 2 2 2" xfId="26387"/>
    <cellStyle name="Standard 257 3 5 2 2 2 3 2 2 2 2" xfId="52859"/>
    <cellStyle name="Standard 257 3 5 2 2 2 3 2 2 3" xfId="39623"/>
    <cellStyle name="Standard 257 3 5 2 2 2 3 2 3" xfId="19770"/>
    <cellStyle name="Standard 257 3 5 2 2 2 3 2 3 2" xfId="46242"/>
    <cellStyle name="Standard 257 3 5 2 2 2 3 2 4" xfId="30801"/>
    <cellStyle name="Standard 257 3 5 2 2 2 3 3" xfId="5800"/>
    <cellStyle name="Standard 257 3 5 2 2 2 3 3 2" xfId="10210"/>
    <cellStyle name="Standard 257 3 5 2 2 2 3 3 2 2" xfId="23446"/>
    <cellStyle name="Standard 257 3 5 2 2 2 3 3 2 2 2" xfId="49918"/>
    <cellStyle name="Standard 257 3 5 2 2 2 3 3 2 3" xfId="36682"/>
    <cellStyle name="Standard 257 3 5 2 2 2 3 3 3" xfId="16829"/>
    <cellStyle name="Standard 257 3 5 2 2 2 3 3 3 2" xfId="43301"/>
    <cellStyle name="Standard 257 3 5 2 2 2 3 3 4" xfId="32272"/>
    <cellStyle name="Standard 257 3 5 2 2 2 3 4" xfId="8739"/>
    <cellStyle name="Standard 257 3 5 2 2 2 3 4 2" xfId="21975"/>
    <cellStyle name="Standard 257 3 5 2 2 2 3 4 2 2" xfId="48447"/>
    <cellStyle name="Standard 257 3 5 2 2 2 3 4 3" xfId="35211"/>
    <cellStyle name="Standard 257 3 5 2 2 2 3 5" xfId="15358"/>
    <cellStyle name="Standard 257 3 5 2 2 2 3 5 2" xfId="41830"/>
    <cellStyle name="Standard 257 3 5 2 2 2 3 6" xfId="27860"/>
    <cellStyle name="Standard 257 3 5 2 2 2 4" xfId="2122"/>
    <cellStyle name="Standard 257 3 5 2 2 2 4 2" xfId="3593"/>
    <cellStyle name="Standard 257 3 5 2 2 2 4 2 2" xfId="12415"/>
    <cellStyle name="Standard 257 3 5 2 2 2 4 2 2 2" xfId="25651"/>
    <cellStyle name="Standard 257 3 5 2 2 2 4 2 2 2 2" xfId="52123"/>
    <cellStyle name="Standard 257 3 5 2 2 2 4 2 2 3" xfId="38887"/>
    <cellStyle name="Standard 257 3 5 2 2 2 4 2 3" xfId="19034"/>
    <cellStyle name="Standard 257 3 5 2 2 2 4 2 3 2" xfId="45506"/>
    <cellStyle name="Standard 257 3 5 2 2 2 4 2 4" xfId="30065"/>
    <cellStyle name="Standard 257 3 5 2 2 2 4 3" xfId="6535"/>
    <cellStyle name="Standard 257 3 5 2 2 2 4 3 2" xfId="10945"/>
    <cellStyle name="Standard 257 3 5 2 2 2 4 3 2 2" xfId="24181"/>
    <cellStyle name="Standard 257 3 5 2 2 2 4 3 2 2 2" xfId="50653"/>
    <cellStyle name="Standard 257 3 5 2 2 2 4 3 2 3" xfId="37417"/>
    <cellStyle name="Standard 257 3 5 2 2 2 4 3 3" xfId="17564"/>
    <cellStyle name="Standard 257 3 5 2 2 2 4 3 3 2" xfId="44036"/>
    <cellStyle name="Standard 257 3 5 2 2 2 4 3 4" xfId="33007"/>
    <cellStyle name="Standard 257 3 5 2 2 2 4 4" xfId="8003"/>
    <cellStyle name="Standard 257 3 5 2 2 2 4 4 2" xfId="21239"/>
    <cellStyle name="Standard 257 3 5 2 2 2 4 4 2 2" xfId="47711"/>
    <cellStyle name="Standard 257 3 5 2 2 2 4 4 3" xfId="34475"/>
    <cellStyle name="Standard 257 3 5 2 2 2 4 5" xfId="14622"/>
    <cellStyle name="Standard 257 3 5 2 2 2 4 5 2" xfId="41094"/>
    <cellStyle name="Standard 257 3 5 2 2 2 4 6" xfId="28595"/>
    <cellStyle name="Standard 257 3 5 2 2 2 5" xfId="2859"/>
    <cellStyle name="Standard 257 3 5 2 2 2 5 2" xfId="11681"/>
    <cellStyle name="Standard 257 3 5 2 2 2 5 2 2" xfId="24917"/>
    <cellStyle name="Standard 257 3 5 2 2 2 5 2 2 2" xfId="51389"/>
    <cellStyle name="Standard 257 3 5 2 2 2 5 2 3" xfId="38153"/>
    <cellStyle name="Standard 257 3 5 2 2 2 5 3" xfId="18300"/>
    <cellStyle name="Standard 257 3 5 2 2 2 5 3 2" xfId="44772"/>
    <cellStyle name="Standard 257 3 5 2 2 2 5 4" xfId="29331"/>
    <cellStyle name="Standard 257 3 5 2 2 2 6" xfId="5064"/>
    <cellStyle name="Standard 257 3 5 2 2 2 6 2" xfId="9474"/>
    <cellStyle name="Standard 257 3 5 2 2 2 6 2 2" xfId="22710"/>
    <cellStyle name="Standard 257 3 5 2 2 2 6 2 2 2" xfId="49182"/>
    <cellStyle name="Standard 257 3 5 2 2 2 6 2 3" xfId="35946"/>
    <cellStyle name="Standard 257 3 5 2 2 2 6 3" xfId="16093"/>
    <cellStyle name="Standard 257 3 5 2 2 2 6 3 2" xfId="42565"/>
    <cellStyle name="Standard 257 3 5 2 2 2 6 4" xfId="31536"/>
    <cellStyle name="Standard 257 3 5 2 2 2 7" xfId="7269"/>
    <cellStyle name="Standard 257 3 5 2 2 2 7 2" xfId="20505"/>
    <cellStyle name="Standard 257 3 5 2 2 2 7 2 2" xfId="46977"/>
    <cellStyle name="Standard 257 3 5 2 2 2 7 3" xfId="33741"/>
    <cellStyle name="Standard 257 3 5 2 2 2 8" xfId="13888"/>
    <cellStyle name="Standard 257 3 5 2 2 2 8 2" xfId="40360"/>
    <cellStyle name="Standard 257 3 5 2 2 2 9" xfId="27124"/>
    <cellStyle name="Standard 257 3 5 2 2 3" xfId="831"/>
    <cellStyle name="Standard 257 3 5 2 2 3 2" xfId="1581"/>
    <cellStyle name="Standard 257 3 5 2 2 3 2 2" xfId="4524"/>
    <cellStyle name="Standard 257 3 5 2 2 3 2 2 2" xfId="13346"/>
    <cellStyle name="Standard 257 3 5 2 2 3 2 2 2 2" xfId="26582"/>
    <cellStyle name="Standard 257 3 5 2 2 3 2 2 2 2 2" xfId="53054"/>
    <cellStyle name="Standard 257 3 5 2 2 3 2 2 2 3" xfId="39818"/>
    <cellStyle name="Standard 257 3 5 2 2 3 2 2 3" xfId="19965"/>
    <cellStyle name="Standard 257 3 5 2 2 3 2 2 3 2" xfId="46437"/>
    <cellStyle name="Standard 257 3 5 2 2 3 2 2 4" xfId="30996"/>
    <cellStyle name="Standard 257 3 5 2 2 3 2 3" xfId="5995"/>
    <cellStyle name="Standard 257 3 5 2 2 3 2 3 2" xfId="10405"/>
    <cellStyle name="Standard 257 3 5 2 2 3 2 3 2 2" xfId="23641"/>
    <cellStyle name="Standard 257 3 5 2 2 3 2 3 2 2 2" xfId="50113"/>
    <cellStyle name="Standard 257 3 5 2 2 3 2 3 2 3" xfId="36877"/>
    <cellStyle name="Standard 257 3 5 2 2 3 2 3 3" xfId="17024"/>
    <cellStyle name="Standard 257 3 5 2 2 3 2 3 3 2" xfId="43496"/>
    <cellStyle name="Standard 257 3 5 2 2 3 2 3 4" xfId="32467"/>
    <cellStyle name="Standard 257 3 5 2 2 3 2 4" xfId="8934"/>
    <cellStyle name="Standard 257 3 5 2 2 3 2 4 2" xfId="22170"/>
    <cellStyle name="Standard 257 3 5 2 2 3 2 4 2 2" xfId="48642"/>
    <cellStyle name="Standard 257 3 5 2 2 3 2 4 3" xfId="35406"/>
    <cellStyle name="Standard 257 3 5 2 2 3 2 5" xfId="15553"/>
    <cellStyle name="Standard 257 3 5 2 2 3 2 5 2" xfId="42025"/>
    <cellStyle name="Standard 257 3 5 2 2 3 2 6" xfId="28055"/>
    <cellStyle name="Standard 257 3 5 2 2 3 3" xfId="2317"/>
    <cellStyle name="Standard 257 3 5 2 2 3 3 2" xfId="3788"/>
    <cellStyle name="Standard 257 3 5 2 2 3 3 2 2" xfId="12610"/>
    <cellStyle name="Standard 257 3 5 2 2 3 3 2 2 2" xfId="25846"/>
    <cellStyle name="Standard 257 3 5 2 2 3 3 2 2 2 2" xfId="52318"/>
    <cellStyle name="Standard 257 3 5 2 2 3 3 2 2 3" xfId="39082"/>
    <cellStyle name="Standard 257 3 5 2 2 3 3 2 3" xfId="19229"/>
    <cellStyle name="Standard 257 3 5 2 2 3 3 2 3 2" xfId="45701"/>
    <cellStyle name="Standard 257 3 5 2 2 3 3 2 4" xfId="30260"/>
    <cellStyle name="Standard 257 3 5 2 2 3 3 3" xfId="6730"/>
    <cellStyle name="Standard 257 3 5 2 2 3 3 3 2" xfId="11140"/>
    <cellStyle name="Standard 257 3 5 2 2 3 3 3 2 2" xfId="24376"/>
    <cellStyle name="Standard 257 3 5 2 2 3 3 3 2 2 2" xfId="50848"/>
    <cellStyle name="Standard 257 3 5 2 2 3 3 3 2 3" xfId="37612"/>
    <cellStyle name="Standard 257 3 5 2 2 3 3 3 3" xfId="17759"/>
    <cellStyle name="Standard 257 3 5 2 2 3 3 3 3 2" xfId="44231"/>
    <cellStyle name="Standard 257 3 5 2 2 3 3 3 4" xfId="33202"/>
    <cellStyle name="Standard 257 3 5 2 2 3 3 4" xfId="8198"/>
    <cellStyle name="Standard 257 3 5 2 2 3 3 4 2" xfId="21434"/>
    <cellStyle name="Standard 257 3 5 2 2 3 3 4 2 2" xfId="47906"/>
    <cellStyle name="Standard 257 3 5 2 2 3 3 4 3" xfId="34670"/>
    <cellStyle name="Standard 257 3 5 2 2 3 3 5" xfId="14817"/>
    <cellStyle name="Standard 257 3 5 2 2 3 3 5 2" xfId="41289"/>
    <cellStyle name="Standard 257 3 5 2 2 3 3 6" xfId="28790"/>
    <cellStyle name="Standard 257 3 5 2 2 3 4" xfId="3054"/>
    <cellStyle name="Standard 257 3 5 2 2 3 4 2" xfId="11876"/>
    <cellStyle name="Standard 257 3 5 2 2 3 4 2 2" xfId="25112"/>
    <cellStyle name="Standard 257 3 5 2 2 3 4 2 2 2" xfId="51584"/>
    <cellStyle name="Standard 257 3 5 2 2 3 4 2 3" xfId="38348"/>
    <cellStyle name="Standard 257 3 5 2 2 3 4 3" xfId="18495"/>
    <cellStyle name="Standard 257 3 5 2 2 3 4 3 2" xfId="44967"/>
    <cellStyle name="Standard 257 3 5 2 2 3 4 4" xfId="29526"/>
    <cellStyle name="Standard 257 3 5 2 2 3 5" xfId="5259"/>
    <cellStyle name="Standard 257 3 5 2 2 3 5 2" xfId="9669"/>
    <cellStyle name="Standard 257 3 5 2 2 3 5 2 2" xfId="22905"/>
    <cellStyle name="Standard 257 3 5 2 2 3 5 2 2 2" xfId="49377"/>
    <cellStyle name="Standard 257 3 5 2 2 3 5 2 3" xfId="36141"/>
    <cellStyle name="Standard 257 3 5 2 2 3 5 3" xfId="16288"/>
    <cellStyle name="Standard 257 3 5 2 2 3 5 3 2" xfId="42760"/>
    <cellStyle name="Standard 257 3 5 2 2 3 5 4" xfId="31731"/>
    <cellStyle name="Standard 257 3 5 2 2 3 6" xfId="7464"/>
    <cellStyle name="Standard 257 3 5 2 2 3 6 2" xfId="20700"/>
    <cellStyle name="Standard 257 3 5 2 2 3 6 2 2" xfId="47172"/>
    <cellStyle name="Standard 257 3 5 2 2 3 6 3" xfId="33936"/>
    <cellStyle name="Standard 257 3 5 2 2 3 7" xfId="14083"/>
    <cellStyle name="Standard 257 3 5 2 2 3 7 2" xfId="40555"/>
    <cellStyle name="Standard 257 3 5 2 2 3 8" xfId="27319"/>
    <cellStyle name="Standard 257 3 5 2 2 4" xfId="1215"/>
    <cellStyle name="Standard 257 3 5 2 2 4 2" xfId="4158"/>
    <cellStyle name="Standard 257 3 5 2 2 4 2 2" xfId="12980"/>
    <cellStyle name="Standard 257 3 5 2 2 4 2 2 2" xfId="26216"/>
    <cellStyle name="Standard 257 3 5 2 2 4 2 2 2 2" xfId="52688"/>
    <cellStyle name="Standard 257 3 5 2 2 4 2 2 3" xfId="39452"/>
    <cellStyle name="Standard 257 3 5 2 2 4 2 3" xfId="19599"/>
    <cellStyle name="Standard 257 3 5 2 2 4 2 3 2" xfId="46071"/>
    <cellStyle name="Standard 257 3 5 2 2 4 2 4" xfId="30630"/>
    <cellStyle name="Standard 257 3 5 2 2 4 3" xfId="5629"/>
    <cellStyle name="Standard 257 3 5 2 2 4 3 2" xfId="10039"/>
    <cellStyle name="Standard 257 3 5 2 2 4 3 2 2" xfId="23275"/>
    <cellStyle name="Standard 257 3 5 2 2 4 3 2 2 2" xfId="49747"/>
    <cellStyle name="Standard 257 3 5 2 2 4 3 2 3" xfId="36511"/>
    <cellStyle name="Standard 257 3 5 2 2 4 3 3" xfId="16658"/>
    <cellStyle name="Standard 257 3 5 2 2 4 3 3 2" xfId="43130"/>
    <cellStyle name="Standard 257 3 5 2 2 4 3 4" xfId="32101"/>
    <cellStyle name="Standard 257 3 5 2 2 4 4" xfId="8568"/>
    <cellStyle name="Standard 257 3 5 2 2 4 4 2" xfId="21804"/>
    <cellStyle name="Standard 257 3 5 2 2 4 4 2 2" xfId="48276"/>
    <cellStyle name="Standard 257 3 5 2 2 4 4 3" xfId="35040"/>
    <cellStyle name="Standard 257 3 5 2 2 4 5" xfId="15187"/>
    <cellStyle name="Standard 257 3 5 2 2 4 5 2" xfId="41659"/>
    <cellStyle name="Standard 257 3 5 2 2 4 6" xfId="27689"/>
    <cellStyle name="Standard 257 3 5 2 2 5" xfId="1951"/>
    <cellStyle name="Standard 257 3 5 2 2 5 2" xfId="3422"/>
    <cellStyle name="Standard 257 3 5 2 2 5 2 2" xfId="12244"/>
    <cellStyle name="Standard 257 3 5 2 2 5 2 2 2" xfId="25480"/>
    <cellStyle name="Standard 257 3 5 2 2 5 2 2 2 2" xfId="51952"/>
    <cellStyle name="Standard 257 3 5 2 2 5 2 2 3" xfId="38716"/>
    <cellStyle name="Standard 257 3 5 2 2 5 2 3" xfId="18863"/>
    <cellStyle name="Standard 257 3 5 2 2 5 2 3 2" xfId="45335"/>
    <cellStyle name="Standard 257 3 5 2 2 5 2 4" xfId="29894"/>
    <cellStyle name="Standard 257 3 5 2 2 5 3" xfId="6364"/>
    <cellStyle name="Standard 257 3 5 2 2 5 3 2" xfId="10774"/>
    <cellStyle name="Standard 257 3 5 2 2 5 3 2 2" xfId="24010"/>
    <cellStyle name="Standard 257 3 5 2 2 5 3 2 2 2" xfId="50482"/>
    <cellStyle name="Standard 257 3 5 2 2 5 3 2 3" xfId="37246"/>
    <cellStyle name="Standard 257 3 5 2 2 5 3 3" xfId="17393"/>
    <cellStyle name="Standard 257 3 5 2 2 5 3 3 2" xfId="43865"/>
    <cellStyle name="Standard 257 3 5 2 2 5 3 4" xfId="32836"/>
    <cellStyle name="Standard 257 3 5 2 2 5 4" xfId="7832"/>
    <cellStyle name="Standard 257 3 5 2 2 5 4 2" xfId="21068"/>
    <cellStyle name="Standard 257 3 5 2 2 5 4 2 2" xfId="47540"/>
    <cellStyle name="Standard 257 3 5 2 2 5 4 3" xfId="34304"/>
    <cellStyle name="Standard 257 3 5 2 2 5 5" xfId="14451"/>
    <cellStyle name="Standard 257 3 5 2 2 5 5 2" xfId="40923"/>
    <cellStyle name="Standard 257 3 5 2 2 5 6" xfId="28424"/>
    <cellStyle name="Standard 257 3 5 2 2 6" xfId="2688"/>
    <cellStyle name="Standard 257 3 5 2 2 6 2" xfId="11510"/>
    <cellStyle name="Standard 257 3 5 2 2 6 2 2" xfId="24746"/>
    <cellStyle name="Standard 257 3 5 2 2 6 2 2 2" xfId="51218"/>
    <cellStyle name="Standard 257 3 5 2 2 6 2 3" xfId="37982"/>
    <cellStyle name="Standard 257 3 5 2 2 6 3" xfId="18129"/>
    <cellStyle name="Standard 257 3 5 2 2 6 3 2" xfId="44601"/>
    <cellStyle name="Standard 257 3 5 2 2 6 4" xfId="29160"/>
    <cellStyle name="Standard 257 3 5 2 2 7" xfId="4893"/>
    <cellStyle name="Standard 257 3 5 2 2 7 2" xfId="9303"/>
    <cellStyle name="Standard 257 3 5 2 2 7 2 2" xfId="22539"/>
    <cellStyle name="Standard 257 3 5 2 2 7 2 2 2" xfId="49011"/>
    <cellStyle name="Standard 257 3 5 2 2 7 2 3" xfId="35775"/>
    <cellStyle name="Standard 257 3 5 2 2 7 3" xfId="15922"/>
    <cellStyle name="Standard 257 3 5 2 2 7 3 2" xfId="42394"/>
    <cellStyle name="Standard 257 3 5 2 2 7 4" xfId="31365"/>
    <cellStyle name="Standard 257 3 5 2 2 8" xfId="7098"/>
    <cellStyle name="Standard 257 3 5 2 2 8 2" xfId="20334"/>
    <cellStyle name="Standard 257 3 5 2 2 8 2 2" xfId="46806"/>
    <cellStyle name="Standard 257 3 5 2 2 8 3" xfId="33570"/>
    <cellStyle name="Standard 257 3 5 2 2 9" xfId="13717"/>
    <cellStyle name="Standard 257 3 5 2 2 9 2" xfId="40189"/>
    <cellStyle name="Standard 257 3 5 2 3" xfId="533"/>
    <cellStyle name="Standard 257 3 5 2 3 2" xfId="922"/>
    <cellStyle name="Standard 257 3 5 2 3 2 2" xfId="1671"/>
    <cellStyle name="Standard 257 3 5 2 3 2 2 2" xfId="4614"/>
    <cellStyle name="Standard 257 3 5 2 3 2 2 2 2" xfId="13436"/>
    <cellStyle name="Standard 257 3 5 2 3 2 2 2 2 2" xfId="26672"/>
    <cellStyle name="Standard 257 3 5 2 3 2 2 2 2 2 2" xfId="53144"/>
    <cellStyle name="Standard 257 3 5 2 3 2 2 2 2 3" xfId="39908"/>
    <cellStyle name="Standard 257 3 5 2 3 2 2 2 3" xfId="20055"/>
    <cellStyle name="Standard 257 3 5 2 3 2 2 2 3 2" xfId="46527"/>
    <cellStyle name="Standard 257 3 5 2 3 2 2 2 4" xfId="31086"/>
    <cellStyle name="Standard 257 3 5 2 3 2 2 3" xfId="6085"/>
    <cellStyle name="Standard 257 3 5 2 3 2 2 3 2" xfId="10495"/>
    <cellStyle name="Standard 257 3 5 2 3 2 2 3 2 2" xfId="23731"/>
    <cellStyle name="Standard 257 3 5 2 3 2 2 3 2 2 2" xfId="50203"/>
    <cellStyle name="Standard 257 3 5 2 3 2 2 3 2 3" xfId="36967"/>
    <cellStyle name="Standard 257 3 5 2 3 2 2 3 3" xfId="17114"/>
    <cellStyle name="Standard 257 3 5 2 3 2 2 3 3 2" xfId="43586"/>
    <cellStyle name="Standard 257 3 5 2 3 2 2 3 4" xfId="32557"/>
    <cellStyle name="Standard 257 3 5 2 3 2 2 4" xfId="9024"/>
    <cellStyle name="Standard 257 3 5 2 3 2 2 4 2" xfId="22260"/>
    <cellStyle name="Standard 257 3 5 2 3 2 2 4 2 2" xfId="48732"/>
    <cellStyle name="Standard 257 3 5 2 3 2 2 4 3" xfId="35496"/>
    <cellStyle name="Standard 257 3 5 2 3 2 2 5" xfId="15643"/>
    <cellStyle name="Standard 257 3 5 2 3 2 2 5 2" xfId="42115"/>
    <cellStyle name="Standard 257 3 5 2 3 2 2 6" xfId="28145"/>
    <cellStyle name="Standard 257 3 5 2 3 2 3" xfId="2407"/>
    <cellStyle name="Standard 257 3 5 2 3 2 3 2" xfId="3878"/>
    <cellStyle name="Standard 257 3 5 2 3 2 3 2 2" xfId="12700"/>
    <cellStyle name="Standard 257 3 5 2 3 2 3 2 2 2" xfId="25936"/>
    <cellStyle name="Standard 257 3 5 2 3 2 3 2 2 2 2" xfId="52408"/>
    <cellStyle name="Standard 257 3 5 2 3 2 3 2 2 3" xfId="39172"/>
    <cellStyle name="Standard 257 3 5 2 3 2 3 2 3" xfId="19319"/>
    <cellStyle name="Standard 257 3 5 2 3 2 3 2 3 2" xfId="45791"/>
    <cellStyle name="Standard 257 3 5 2 3 2 3 2 4" xfId="30350"/>
    <cellStyle name="Standard 257 3 5 2 3 2 3 3" xfId="6820"/>
    <cellStyle name="Standard 257 3 5 2 3 2 3 3 2" xfId="11230"/>
    <cellStyle name="Standard 257 3 5 2 3 2 3 3 2 2" xfId="24466"/>
    <cellStyle name="Standard 257 3 5 2 3 2 3 3 2 2 2" xfId="50938"/>
    <cellStyle name="Standard 257 3 5 2 3 2 3 3 2 3" xfId="37702"/>
    <cellStyle name="Standard 257 3 5 2 3 2 3 3 3" xfId="17849"/>
    <cellStyle name="Standard 257 3 5 2 3 2 3 3 3 2" xfId="44321"/>
    <cellStyle name="Standard 257 3 5 2 3 2 3 3 4" xfId="33292"/>
    <cellStyle name="Standard 257 3 5 2 3 2 3 4" xfId="8288"/>
    <cellStyle name="Standard 257 3 5 2 3 2 3 4 2" xfId="21524"/>
    <cellStyle name="Standard 257 3 5 2 3 2 3 4 2 2" xfId="47996"/>
    <cellStyle name="Standard 257 3 5 2 3 2 3 4 3" xfId="34760"/>
    <cellStyle name="Standard 257 3 5 2 3 2 3 5" xfId="14907"/>
    <cellStyle name="Standard 257 3 5 2 3 2 3 5 2" xfId="41379"/>
    <cellStyle name="Standard 257 3 5 2 3 2 3 6" xfId="28880"/>
    <cellStyle name="Standard 257 3 5 2 3 2 4" xfId="3144"/>
    <cellStyle name="Standard 257 3 5 2 3 2 4 2" xfId="11966"/>
    <cellStyle name="Standard 257 3 5 2 3 2 4 2 2" xfId="25202"/>
    <cellStyle name="Standard 257 3 5 2 3 2 4 2 2 2" xfId="51674"/>
    <cellStyle name="Standard 257 3 5 2 3 2 4 2 3" xfId="38438"/>
    <cellStyle name="Standard 257 3 5 2 3 2 4 3" xfId="18585"/>
    <cellStyle name="Standard 257 3 5 2 3 2 4 3 2" xfId="45057"/>
    <cellStyle name="Standard 257 3 5 2 3 2 4 4" xfId="29616"/>
    <cellStyle name="Standard 257 3 5 2 3 2 5" xfId="5349"/>
    <cellStyle name="Standard 257 3 5 2 3 2 5 2" xfId="9759"/>
    <cellStyle name="Standard 257 3 5 2 3 2 5 2 2" xfId="22995"/>
    <cellStyle name="Standard 257 3 5 2 3 2 5 2 2 2" xfId="49467"/>
    <cellStyle name="Standard 257 3 5 2 3 2 5 2 3" xfId="36231"/>
    <cellStyle name="Standard 257 3 5 2 3 2 5 3" xfId="16378"/>
    <cellStyle name="Standard 257 3 5 2 3 2 5 3 2" xfId="42850"/>
    <cellStyle name="Standard 257 3 5 2 3 2 5 4" xfId="31821"/>
    <cellStyle name="Standard 257 3 5 2 3 2 6" xfId="7554"/>
    <cellStyle name="Standard 257 3 5 2 3 2 6 2" xfId="20790"/>
    <cellStyle name="Standard 257 3 5 2 3 2 6 2 2" xfId="47262"/>
    <cellStyle name="Standard 257 3 5 2 3 2 6 3" xfId="34026"/>
    <cellStyle name="Standard 257 3 5 2 3 2 7" xfId="14173"/>
    <cellStyle name="Standard 257 3 5 2 3 2 7 2" xfId="40645"/>
    <cellStyle name="Standard 257 3 5 2 3 2 8" xfId="27409"/>
    <cellStyle name="Standard 257 3 5 2 3 3" xfId="1305"/>
    <cellStyle name="Standard 257 3 5 2 3 3 2" xfId="4248"/>
    <cellStyle name="Standard 257 3 5 2 3 3 2 2" xfId="13070"/>
    <cellStyle name="Standard 257 3 5 2 3 3 2 2 2" xfId="26306"/>
    <cellStyle name="Standard 257 3 5 2 3 3 2 2 2 2" xfId="52778"/>
    <cellStyle name="Standard 257 3 5 2 3 3 2 2 3" xfId="39542"/>
    <cellStyle name="Standard 257 3 5 2 3 3 2 3" xfId="19689"/>
    <cellStyle name="Standard 257 3 5 2 3 3 2 3 2" xfId="46161"/>
    <cellStyle name="Standard 257 3 5 2 3 3 2 4" xfId="30720"/>
    <cellStyle name="Standard 257 3 5 2 3 3 3" xfId="5719"/>
    <cellStyle name="Standard 257 3 5 2 3 3 3 2" xfId="10129"/>
    <cellStyle name="Standard 257 3 5 2 3 3 3 2 2" xfId="23365"/>
    <cellStyle name="Standard 257 3 5 2 3 3 3 2 2 2" xfId="49837"/>
    <cellStyle name="Standard 257 3 5 2 3 3 3 2 3" xfId="36601"/>
    <cellStyle name="Standard 257 3 5 2 3 3 3 3" xfId="16748"/>
    <cellStyle name="Standard 257 3 5 2 3 3 3 3 2" xfId="43220"/>
    <cellStyle name="Standard 257 3 5 2 3 3 3 4" xfId="32191"/>
    <cellStyle name="Standard 257 3 5 2 3 3 4" xfId="8658"/>
    <cellStyle name="Standard 257 3 5 2 3 3 4 2" xfId="21894"/>
    <cellStyle name="Standard 257 3 5 2 3 3 4 2 2" xfId="48366"/>
    <cellStyle name="Standard 257 3 5 2 3 3 4 3" xfId="35130"/>
    <cellStyle name="Standard 257 3 5 2 3 3 5" xfId="15277"/>
    <cellStyle name="Standard 257 3 5 2 3 3 5 2" xfId="41749"/>
    <cellStyle name="Standard 257 3 5 2 3 3 6" xfId="27779"/>
    <cellStyle name="Standard 257 3 5 2 3 4" xfId="2041"/>
    <cellStyle name="Standard 257 3 5 2 3 4 2" xfId="3512"/>
    <cellStyle name="Standard 257 3 5 2 3 4 2 2" xfId="12334"/>
    <cellStyle name="Standard 257 3 5 2 3 4 2 2 2" xfId="25570"/>
    <cellStyle name="Standard 257 3 5 2 3 4 2 2 2 2" xfId="52042"/>
    <cellStyle name="Standard 257 3 5 2 3 4 2 2 3" xfId="38806"/>
    <cellStyle name="Standard 257 3 5 2 3 4 2 3" xfId="18953"/>
    <cellStyle name="Standard 257 3 5 2 3 4 2 3 2" xfId="45425"/>
    <cellStyle name="Standard 257 3 5 2 3 4 2 4" xfId="29984"/>
    <cellStyle name="Standard 257 3 5 2 3 4 3" xfId="6454"/>
    <cellStyle name="Standard 257 3 5 2 3 4 3 2" xfId="10864"/>
    <cellStyle name="Standard 257 3 5 2 3 4 3 2 2" xfId="24100"/>
    <cellStyle name="Standard 257 3 5 2 3 4 3 2 2 2" xfId="50572"/>
    <cellStyle name="Standard 257 3 5 2 3 4 3 2 3" xfId="37336"/>
    <cellStyle name="Standard 257 3 5 2 3 4 3 3" xfId="17483"/>
    <cellStyle name="Standard 257 3 5 2 3 4 3 3 2" xfId="43955"/>
    <cellStyle name="Standard 257 3 5 2 3 4 3 4" xfId="32926"/>
    <cellStyle name="Standard 257 3 5 2 3 4 4" xfId="7922"/>
    <cellStyle name="Standard 257 3 5 2 3 4 4 2" xfId="21158"/>
    <cellStyle name="Standard 257 3 5 2 3 4 4 2 2" xfId="47630"/>
    <cellStyle name="Standard 257 3 5 2 3 4 4 3" xfId="34394"/>
    <cellStyle name="Standard 257 3 5 2 3 4 5" xfId="14541"/>
    <cellStyle name="Standard 257 3 5 2 3 4 5 2" xfId="41013"/>
    <cellStyle name="Standard 257 3 5 2 3 4 6" xfId="28514"/>
    <cellStyle name="Standard 257 3 5 2 3 5" xfId="2778"/>
    <cellStyle name="Standard 257 3 5 2 3 5 2" xfId="11600"/>
    <cellStyle name="Standard 257 3 5 2 3 5 2 2" xfId="24836"/>
    <cellStyle name="Standard 257 3 5 2 3 5 2 2 2" xfId="51308"/>
    <cellStyle name="Standard 257 3 5 2 3 5 2 3" xfId="38072"/>
    <cellStyle name="Standard 257 3 5 2 3 5 3" xfId="18219"/>
    <cellStyle name="Standard 257 3 5 2 3 5 3 2" xfId="44691"/>
    <cellStyle name="Standard 257 3 5 2 3 5 4" xfId="29250"/>
    <cellStyle name="Standard 257 3 5 2 3 6" xfId="4983"/>
    <cellStyle name="Standard 257 3 5 2 3 6 2" xfId="9393"/>
    <cellStyle name="Standard 257 3 5 2 3 6 2 2" xfId="22629"/>
    <cellStyle name="Standard 257 3 5 2 3 6 2 2 2" xfId="49101"/>
    <cellStyle name="Standard 257 3 5 2 3 6 2 3" xfId="35865"/>
    <cellStyle name="Standard 257 3 5 2 3 6 3" xfId="16012"/>
    <cellStyle name="Standard 257 3 5 2 3 6 3 2" xfId="42484"/>
    <cellStyle name="Standard 257 3 5 2 3 6 4" xfId="31455"/>
    <cellStyle name="Standard 257 3 5 2 3 7" xfId="7188"/>
    <cellStyle name="Standard 257 3 5 2 3 7 2" xfId="20424"/>
    <cellStyle name="Standard 257 3 5 2 3 7 2 2" xfId="46896"/>
    <cellStyle name="Standard 257 3 5 2 3 7 3" xfId="33660"/>
    <cellStyle name="Standard 257 3 5 2 3 8" xfId="13807"/>
    <cellStyle name="Standard 257 3 5 2 3 8 2" xfId="40279"/>
    <cellStyle name="Standard 257 3 5 2 3 9" xfId="27043"/>
    <cellStyle name="Standard 257 3 5 2 4" xfId="750"/>
    <cellStyle name="Standard 257 3 5 2 4 2" xfId="1500"/>
    <cellStyle name="Standard 257 3 5 2 4 2 2" xfId="4443"/>
    <cellStyle name="Standard 257 3 5 2 4 2 2 2" xfId="13265"/>
    <cellStyle name="Standard 257 3 5 2 4 2 2 2 2" xfId="26501"/>
    <cellStyle name="Standard 257 3 5 2 4 2 2 2 2 2" xfId="52973"/>
    <cellStyle name="Standard 257 3 5 2 4 2 2 2 3" xfId="39737"/>
    <cellStyle name="Standard 257 3 5 2 4 2 2 3" xfId="19884"/>
    <cellStyle name="Standard 257 3 5 2 4 2 2 3 2" xfId="46356"/>
    <cellStyle name="Standard 257 3 5 2 4 2 2 4" xfId="30915"/>
    <cellStyle name="Standard 257 3 5 2 4 2 3" xfId="5914"/>
    <cellStyle name="Standard 257 3 5 2 4 2 3 2" xfId="10324"/>
    <cellStyle name="Standard 257 3 5 2 4 2 3 2 2" xfId="23560"/>
    <cellStyle name="Standard 257 3 5 2 4 2 3 2 2 2" xfId="50032"/>
    <cellStyle name="Standard 257 3 5 2 4 2 3 2 3" xfId="36796"/>
    <cellStyle name="Standard 257 3 5 2 4 2 3 3" xfId="16943"/>
    <cellStyle name="Standard 257 3 5 2 4 2 3 3 2" xfId="43415"/>
    <cellStyle name="Standard 257 3 5 2 4 2 3 4" xfId="32386"/>
    <cellStyle name="Standard 257 3 5 2 4 2 4" xfId="8853"/>
    <cellStyle name="Standard 257 3 5 2 4 2 4 2" xfId="22089"/>
    <cellStyle name="Standard 257 3 5 2 4 2 4 2 2" xfId="48561"/>
    <cellStyle name="Standard 257 3 5 2 4 2 4 3" xfId="35325"/>
    <cellStyle name="Standard 257 3 5 2 4 2 5" xfId="15472"/>
    <cellStyle name="Standard 257 3 5 2 4 2 5 2" xfId="41944"/>
    <cellStyle name="Standard 257 3 5 2 4 2 6" xfId="27974"/>
    <cellStyle name="Standard 257 3 5 2 4 3" xfId="2236"/>
    <cellStyle name="Standard 257 3 5 2 4 3 2" xfId="3707"/>
    <cellStyle name="Standard 257 3 5 2 4 3 2 2" xfId="12529"/>
    <cellStyle name="Standard 257 3 5 2 4 3 2 2 2" xfId="25765"/>
    <cellStyle name="Standard 257 3 5 2 4 3 2 2 2 2" xfId="52237"/>
    <cellStyle name="Standard 257 3 5 2 4 3 2 2 3" xfId="39001"/>
    <cellStyle name="Standard 257 3 5 2 4 3 2 3" xfId="19148"/>
    <cellStyle name="Standard 257 3 5 2 4 3 2 3 2" xfId="45620"/>
    <cellStyle name="Standard 257 3 5 2 4 3 2 4" xfId="30179"/>
    <cellStyle name="Standard 257 3 5 2 4 3 3" xfId="6649"/>
    <cellStyle name="Standard 257 3 5 2 4 3 3 2" xfId="11059"/>
    <cellStyle name="Standard 257 3 5 2 4 3 3 2 2" xfId="24295"/>
    <cellStyle name="Standard 257 3 5 2 4 3 3 2 2 2" xfId="50767"/>
    <cellStyle name="Standard 257 3 5 2 4 3 3 2 3" xfId="37531"/>
    <cellStyle name="Standard 257 3 5 2 4 3 3 3" xfId="17678"/>
    <cellStyle name="Standard 257 3 5 2 4 3 3 3 2" xfId="44150"/>
    <cellStyle name="Standard 257 3 5 2 4 3 3 4" xfId="33121"/>
    <cellStyle name="Standard 257 3 5 2 4 3 4" xfId="8117"/>
    <cellStyle name="Standard 257 3 5 2 4 3 4 2" xfId="21353"/>
    <cellStyle name="Standard 257 3 5 2 4 3 4 2 2" xfId="47825"/>
    <cellStyle name="Standard 257 3 5 2 4 3 4 3" xfId="34589"/>
    <cellStyle name="Standard 257 3 5 2 4 3 5" xfId="14736"/>
    <cellStyle name="Standard 257 3 5 2 4 3 5 2" xfId="41208"/>
    <cellStyle name="Standard 257 3 5 2 4 3 6" xfId="28709"/>
    <cellStyle name="Standard 257 3 5 2 4 4" xfId="2973"/>
    <cellStyle name="Standard 257 3 5 2 4 4 2" xfId="11795"/>
    <cellStyle name="Standard 257 3 5 2 4 4 2 2" xfId="25031"/>
    <cellStyle name="Standard 257 3 5 2 4 4 2 2 2" xfId="51503"/>
    <cellStyle name="Standard 257 3 5 2 4 4 2 3" xfId="38267"/>
    <cellStyle name="Standard 257 3 5 2 4 4 3" xfId="18414"/>
    <cellStyle name="Standard 257 3 5 2 4 4 3 2" xfId="44886"/>
    <cellStyle name="Standard 257 3 5 2 4 4 4" xfId="29445"/>
    <cellStyle name="Standard 257 3 5 2 4 5" xfId="5178"/>
    <cellStyle name="Standard 257 3 5 2 4 5 2" xfId="9588"/>
    <cellStyle name="Standard 257 3 5 2 4 5 2 2" xfId="22824"/>
    <cellStyle name="Standard 257 3 5 2 4 5 2 2 2" xfId="49296"/>
    <cellStyle name="Standard 257 3 5 2 4 5 2 3" xfId="36060"/>
    <cellStyle name="Standard 257 3 5 2 4 5 3" xfId="16207"/>
    <cellStyle name="Standard 257 3 5 2 4 5 3 2" xfId="42679"/>
    <cellStyle name="Standard 257 3 5 2 4 5 4" xfId="31650"/>
    <cellStyle name="Standard 257 3 5 2 4 6" xfId="7383"/>
    <cellStyle name="Standard 257 3 5 2 4 6 2" xfId="20619"/>
    <cellStyle name="Standard 257 3 5 2 4 6 2 2" xfId="47091"/>
    <cellStyle name="Standard 257 3 5 2 4 6 3" xfId="33855"/>
    <cellStyle name="Standard 257 3 5 2 4 7" xfId="14002"/>
    <cellStyle name="Standard 257 3 5 2 4 7 2" xfId="40474"/>
    <cellStyle name="Standard 257 3 5 2 4 8" xfId="27238"/>
    <cellStyle name="Standard 257 3 5 2 5" xfId="1134"/>
    <cellStyle name="Standard 257 3 5 2 5 2" xfId="4077"/>
    <cellStyle name="Standard 257 3 5 2 5 2 2" xfId="12899"/>
    <cellStyle name="Standard 257 3 5 2 5 2 2 2" xfId="26135"/>
    <cellStyle name="Standard 257 3 5 2 5 2 2 2 2" xfId="52607"/>
    <cellStyle name="Standard 257 3 5 2 5 2 2 3" xfId="39371"/>
    <cellStyle name="Standard 257 3 5 2 5 2 3" xfId="19518"/>
    <cellStyle name="Standard 257 3 5 2 5 2 3 2" xfId="45990"/>
    <cellStyle name="Standard 257 3 5 2 5 2 4" xfId="30549"/>
    <cellStyle name="Standard 257 3 5 2 5 3" xfId="5548"/>
    <cellStyle name="Standard 257 3 5 2 5 3 2" xfId="9958"/>
    <cellStyle name="Standard 257 3 5 2 5 3 2 2" xfId="23194"/>
    <cellStyle name="Standard 257 3 5 2 5 3 2 2 2" xfId="49666"/>
    <cellStyle name="Standard 257 3 5 2 5 3 2 3" xfId="36430"/>
    <cellStyle name="Standard 257 3 5 2 5 3 3" xfId="16577"/>
    <cellStyle name="Standard 257 3 5 2 5 3 3 2" xfId="43049"/>
    <cellStyle name="Standard 257 3 5 2 5 3 4" xfId="32020"/>
    <cellStyle name="Standard 257 3 5 2 5 4" xfId="8487"/>
    <cellStyle name="Standard 257 3 5 2 5 4 2" xfId="21723"/>
    <cellStyle name="Standard 257 3 5 2 5 4 2 2" xfId="48195"/>
    <cellStyle name="Standard 257 3 5 2 5 4 3" xfId="34959"/>
    <cellStyle name="Standard 257 3 5 2 5 5" xfId="15106"/>
    <cellStyle name="Standard 257 3 5 2 5 5 2" xfId="41578"/>
    <cellStyle name="Standard 257 3 5 2 5 6" xfId="27608"/>
    <cellStyle name="Standard 257 3 5 2 6" xfId="1870"/>
    <cellStyle name="Standard 257 3 5 2 6 2" xfId="3341"/>
    <cellStyle name="Standard 257 3 5 2 6 2 2" xfId="12163"/>
    <cellStyle name="Standard 257 3 5 2 6 2 2 2" xfId="25399"/>
    <cellStyle name="Standard 257 3 5 2 6 2 2 2 2" xfId="51871"/>
    <cellStyle name="Standard 257 3 5 2 6 2 2 3" xfId="38635"/>
    <cellStyle name="Standard 257 3 5 2 6 2 3" xfId="18782"/>
    <cellStyle name="Standard 257 3 5 2 6 2 3 2" xfId="45254"/>
    <cellStyle name="Standard 257 3 5 2 6 2 4" xfId="29813"/>
    <cellStyle name="Standard 257 3 5 2 6 3" xfId="6283"/>
    <cellStyle name="Standard 257 3 5 2 6 3 2" xfId="10693"/>
    <cellStyle name="Standard 257 3 5 2 6 3 2 2" xfId="23929"/>
    <cellStyle name="Standard 257 3 5 2 6 3 2 2 2" xfId="50401"/>
    <cellStyle name="Standard 257 3 5 2 6 3 2 3" xfId="37165"/>
    <cellStyle name="Standard 257 3 5 2 6 3 3" xfId="17312"/>
    <cellStyle name="Standard 257 3 5 2 6 3 3 2" xfId="43784"/>
    <cellStyle name="Standard 257 3 5 2 6 3 4" xfId="32755"/>
    <cellStyle name="Standard 257 3 5 2 6 4" xfId="7751"/>
    <cellStyle name="Standard 257 3 5 2 6 4 2" xfId="20987"/>
    <cellStyle name="Standard 257 3 5 2 6 4 2 2" xfId="47459"/>
    <cellStyle name="Standard 257 3 5 2 6 4 3" xfId="34223"/>
    <cellStyle name="Standard 257 3 5 2 6 5" xfId="14370"/>
    <cellStyle name="Standard 257 3 5 2 6 5 2" xfId="40842"/>
    <cellStyle name="Standard 257 3 5 2 6 6" xfId="28343"/>
    <cellStyle name="Standard 257 3 5 2 7" xfId="2607"/>
    <cellStyle name="Standard 257 3 5 2 7 2" xfId="11429"/>
    <cellStyle name="Standard 257 3 5 2 7 2 2" xfId="24665"/>
    <cellStyle name="Standard 257 3 5 2 7 2 2 2" xfId="51137"/>
    <cellStyle name="Standard 257 3 5 2 7 2 3" xfId="37901"/>
    <cellStyle name="Standard 257 3 5 2 7 3" xfId="18048"/>
    <cellStyle name="Standard 257 3 5 2 7 3 2" xfId="44520"/>
    <cellStyle name="Standard 257 3 5 2 7 4" xfId="29079"/>
    <cellStyle name="Standard 257 3 5 2 8" xfId="4812"/>
    <cellStyle name="Standard 257 3 5 2 8 2" xfId="9222"/>
    <cellStyle name="Standard 257 3 5 2 8 2 2" xfId="22458"/>
    <cellStyle name="Standard 257 3 5 2 8 2 2 2" xfId="48930"/>
    <cellStyle name="Standard 257 3 5 2 8 2 3" xfId="35694"/>
    <cellStyle name="Standard 257 3 5 2 8 3" xfId="15841"/>
    <cellStyle name="Standard 257 3 5 2 8 3 2" xfId="42313"/>
    <cellStyle name="Standard 257 3 5 2 8 4" xfId="31284"/>
    <cellStyle name="Standard 257 3 5 2 9" xfId="7017"/>
    <cellStyle name="Standard 257 3 5 2 9 2" xfId="20253"/>
    <cellStyle name="Standard 257 3 5 2 9 2 2" xfId="46725"/>
    <cellStyle name="Standard 257 3 5 2 9 3" xfId="33489"/>
    <cellStyle name="Standard 257 3 5 3" xfId="398"/>
    <cellStyle name="Standard 257 3 5 3 10" xfId="26913"/>
    <cellStyle name="Standard 257 3 5 3 2" xfId="574"/>
    <cellStyle name="Standard 257 3 5 3 2 2" xfId="963"/>
    <cellStyle name="Standard 257 3 5 3 2 2 2" xfId="1712"/>
    <cellStyle name="Standard 257 3 5 3 2 2 2 2" xfId="4655"/>
    <cellStyle name="Standard 257 3 5 3 2 2 2 2 2" xfId="13477"/>
    <cellStyle name="Standard 257 3 5 3 2 2 2 2 2 2" xfId="26713"/>
    <cellStyle name="Standard 257 3 5 3 2 2 2 2 2 2 2" xfId="53185"/>
    <cellStyle name="Standard 257 3 5 3 2 2 2 2 2 3" xfId="39949"/>
    <cellStyle name="Standard 257 3 5 3 2 2 2 2 3" xfId="20096"/>
    <cellStyle name="Standard 257 3 5 3 2 2 2 2 3 2" xfId="46568"/>
    <cellStyle name="Standard 257 3 5 3 2 2 2 2 4" xfId="31127"/>
    <cellStyle name="Standard 257 3 5 3 2 2 2 3" xfId="6126"/>
    <cellStyle name="Standard 257 3 5 3 2 2 2 3 2" xfId="10536"/>
    <cellStyle name="Standard 257 3 5 3 2 2 2 3 2 2" xfId="23772"/>
    <cellStyle name="Standard 257 3 5 3 2 2 2 3 2 2 2" xfId="50244"/>
    <cellStyle name="Standard 257 3 5 3 2 2 2 3 2 3" xfId="37008"/>
    <cellStyle name="Standard 257 3 5 3 2 2 2 3 3" xfId="17155"/>
    <cellStyle name="Standard 257 3 5 3 2 2 2 3 3 2" xfId="43627"/>
    <cellStyle name="Standard 257 3 5 3 2 2 2 3 4" xfId="32598"/>
    <cellStyle name="Standard 257 3 5 3 2 2 2 4" xfId="9065"/>
    <cellStyle name="Standard 257 3 5 3 2 2 2 4 2" xfId="22301"/>
    <cellStyle name="Standard 257 3 5 3 2 2 2 4 2 2" xfId="48773"/>
    <cellStyle name="Standard 257 3 5 3 2 2 2 4 3" xfId="35537"/>
    <cellStyle name="Standard 257 3 5 3 2 2 2 5" xfId="15684"/>
    <cellStyle name="Standard 257 3 5 3 2 2 2 5 2" xfId="42156"/>
    <cellStyle name="Standard 257 3 5 3 2 2 2 6" xfId="28186"/>
    <cellStyle name="Standard 257 3 5 3 2 2 3" xfId="2448"/>
    <cellStyle name="Standard 257 3 5 3 2 2 3 2" xfId="3919"/>
    <cellStyle name="Standard 257 3 5 3 2 2 3 2 2" xfId="12741"/>
    <cellStyle name="Standard 257 3 5 3 2 2 3 2 2 2" xfId="25977"/>
    <cellStyle name="Standard 257 3 5 3 2 2 3 2 2 2 2" xfId="52449"/>
    <cellStyle name="Standard 257 3 5 3 2 2 3 2 2 3" xfId="39213"/>
    <cellStyle name="Standard 257 3 5 3 2 2 3 2 3" xfId="19360"/>
    <cellStyle name="Standard 257 3 5 3 2 2 3 2 3 2" xfId="45832"/>
    <cellStyle name="Standard 257 3 5 3 2 2 3 2 4" xfId="30391"/>
    <cellStyle name="Standard 257 3 5 3 2 2 3 3" xfId="6861"/>
    <cellStyle name="Standard 257 3 5 3 2 2 3 3 2" xfId="11271"/>
    <cellStyle name="Standard 257 3 5 3 2 2 3 3 2 2" xfId="24507"/>
    <cellStyle name="Standard 257 3 5 3 2 2 3 3 2 2 2" xfId="50979"/>
    <cellStyle name="Standard 257 3 5 3 2 2 3 3 2 3" xfId="37743"/>
    <cellStyle name="Standard 257 3 5 3 2 2 3 3 3" xfId="17890"/>
    <cellStyle name="Standard 257 3 5 3 2 2 3 3 3 2" xfId="44362"/>
    <cellStyle name="Standard 257 3 5 3 2 2 3 3 4" xfId="33333"/>
    <cellStyle name="Standard 257 3 5 3 2 2 3 4" xfId="8329"/>
    <cellStyle name="Standard 257 3 5 3 2 2 3 4 2" xfId="21565"/>
    <cellStyle name="Standard 257 3 5 3 2 2 3 4 2 2" xfId="48037"/>
    <cellStyle name="Standard 257 3 5 3 2 2 3 4 3" xfId="34801"/>
    <cellStyle name="Standard 257 3 5 3 2 2 3 5" xfId="14948"/>
    <cellStyle name="Standard 257 3 5 3 2 2 3 5 2" xfId="41420"/>
    <cellStyle name="Standard 257 3 5 3 2 2 3 6" xfId="28921"/>
    <cellStyle name="Standard 257 3 5 3 2 2 4" xfId="3185"/>
    <cellStyle name="Standard 257 3 5 3 2 2 4 2" xfId="12007"/>
    <cellStyle name="Standard 257 3 5 3 2 2 4 2 2" xfId="25243"/>
    <cellStyle name="Standard 257 3 5 3 2 2 4 2 2 2" xfId="51715"/>
    <cellStyle name="Standard 257 3 5 3 2 2 4 2 3" xfId="38479"/>
    <cellStyle name="Standard 257 3 5 3 2 2 4 3" xfId="18626"/>
    <cellStyle name="Standard 257 3 5 3 2 2 4 3 2" xfId="45098"/>
    <cellStyle name="Standard 257 3 5 3 2 2 4 4" xfId="29657"/>
    <cellStyle name="Standard 257 3 5 3 2 2 5" xfId="5390"/>
    <cellStyle name="Standard 257 3 5 3 2 2 5 2" xfId="9800"/>
    <cellStyle name="Standard 257 3 5 3 2 2 5 2 2" xfId="23036"/>
    <cellStyle name="Standard 257 3 5 3 2 2 5 2 2 2" xfId="49508"/>
    <cellStyle name="Standard 257 3 5 3 2 2 5 2 3" xfId="36272"/>
    <cellStyle name="Standard 257 3 5 3 2 2 5 3" xfId="16419"/>
    <cellStyle name="Standard 257 3 5 3 2 2 5 3 2" xfId="42891"/>
    <cellStyle name="Standard 257 3 5 3 2 2 5 4" xfId="31862"/>
    <cellStyle name="Standard 257 3 5 3 2 2 6" xfId="7595"/>
    <cellStyle name="Standard 257 3 5 3 2 2 6 2" xfId="20831"/>
    <cellStyle name="Standard 257 3 5 3 2 2 6 2 2" xfId="47303"/>
    <cellStyle name="Standard 257 3 5 3 2 2 6 3" xfId="34067"/>
    <cellStyle name="Standard 257 3 5 3 2 2 7" xfId="14214"/>
    <cellStyle name="Standard 257 3 5 3 2 2 7 2" xfId="40686"/>
    <cellStyle name="Standard 257 3 5 3 2 2 8" xfId="27450"/>
    <cellStyle name="Standard 257 3 5 3 2 3" xfId="1346"/>
    <cellStyle name="Standard 257 3 5 3 2 3 2" xfId="4289"/>
    <cellStyle name="Standard 257 3 5 3 2 3 2 2" xfId="13111"/>
    <cellStyle name="Standard 257 3 5 3 2 3 2 2 2" xfId="26347"/>
    <cellStyle name="Standard 257 3 5 3 2 3 2 2 2 2" xfId="52819"/>
    <cellStyle name="Standard 257 3 5 3 2 3 2 2 3" xfId="39583"/>
    <cellStyle name="Standard 257 3 5 3 2 3 2 3" xfId="19730"/>
    <cellStyle name="Standard 257 3 5 3 2 3 2 3 2" xfId="46202"/>
    <cellStyle name="Standard 257 3 5 3 2 3 2 4" xfId="30761"/>
    <cellStyle name="Standard 257 3 5 3 2 3 3" xfId="5760"/>
    <cellStyle name="Standard 257 3 5 3 2 3 3 2" xfId="10170"/>
    <cellStyle name="Standard 257 3 5 3 2 3 3 2 2" xfId="23406"/>
    <cellStyle name="Standard 257 3 5 3 2 3 3 2 2 2" xfId="49878"/>
    <cellStyle name="Standard 257 3 5 3 2 3 3 2 3" xfId="36642"/>
    <cellStyle name="Standard 257 3 5 3 2 3 3 3" xfId="16789"/>
    <cellStyle name="Standard 257 3 5 3 2 3 3 3 2" xfId="43261"/>
    <cellStyle name="Standard 257 3 5 3 2 3 3 4" xfId="32232"/>
    <cellStyle name="Standard 257 3 5 3 2 3 4" xfId="8699"/>
    <cellStyle name="Standard 257 3 5 3 2 3 4 2" xfId="21935"/>
    <cellStyle name="Standard 257 3 5 3 2 3 4 2 2" xfId="48407"/>
    <cellStyle name="Standard 257 3 5 3 2 3 4 3" xfId="35171"/>
    <cellStyle name="Standard 257 3 5 3 2 3 5" xfId="15318"/>
    <cellStyle name="Standard 257 3 5 3 2 3 5 2" xfId="41790"/>
    <cellStyle name="Standard 257 3 5 3 2 3 6" xfId="27820"/>
    <cellStyle name="Standard 257 3 5 3 2 4" xfId="2082"/>
    <cellStyle name="Standard 257 3 5 3 2 4 2" xfId="3553"/>
    <cellStyle name="Standard 257 3 5 3 2 4 2 2" xfId="12375"/>
    <cellStyle name="Standard 257 3 5 3 2 4 2 2 2" xfId="25611"/>
    <cellStyle name="Standard 257 3 5 3 2 4 2 2 2 2" xfId="52083"/>
    <cellStyle name="Standard 257 3 5 3 2 4 2 2 3" xfId="38847"/>
    <cellStyle name="Standard 257 3 5 3 2 4 2 3" xfId="18994"/>
    <cellStyle name="Standard 257 3 5 3 2 4 2 3 2" xfId="45466"/>
    <cellStyle name="Standard 257 3 5 3 2 4 2 4" xfId="30025"/>
    <cellStyle name="Standard 257 3 5 3 2 4 3" xfId="6495"/>
    <cellStyle name="Standard 257 3 5 3 2 4 3 2" xfId="10905"/>
    <cellStyle name="Standard 257 3 5 3 2 4 3 2 2" xfId="24141"/>
    <cellStyle name="Standard 257 3 5 3 2 4 3 2 2 2" xfId="50613"/>
    <cellStyle name="Standard 257 3 5 3 2 4 3 2 3" xfId="37377"/>
    <cellStyle name="Standard 257 3 5 3 2 4 3 3" xfId="17524"/>
    <cellStyle name="Standard 257 3 5 3 2 4 3 3 2" xfId="43996"/>
    <cellStyle name="Standard 257 3 5 3 2 4 3 4" xfId="32967"/>
    <cellStyle name="Standard 257 3 5 3 2 4 4" xfId="7963"/>
    <cellStyle name="Standard 257 3 5 3 2 4 4 2" xfId="21199"/>
    <cellStyle name="Standard 257 3 5 3 2 4 4 2 2" xfId="47671"/>
    <cellStyle name="Standard 257 3 5 3 2 4 4 3" xfId="34435"/>
    <cellStyle name="Standard 257 3 5 3 2 4 5" xfId="14582"/>
    <cellStyle name="Standard 257 3 5 3 2 4 5 2" xfId="41054"/>
    <cellStyle name="Standard 257 3 5 3 2 4 6" xfId="28555"/>
    <cellStyle name="Standard 257 3 5 3 2 5" xfId="2819"/>
    <cellStyle name="Standard 257 3 5 3 2 5 2" xfId="11641"/>
    <cellStyle name="Standard 257 3 5 3 2 5 2 2" xfId="24877"/>
    <cellStyle name="Standard 257 3 5 3 2 5 2 2 2" xfId="51349"/>
    <cellStyle name="Standard 257 3 5 3 2 5 2 3" xfId="38113"/>
    <cellStyle name="Standard 257 3 5 3 2 5 3" xfId="18260"/>
    <cellStyle name="Standard 257 3 5 3 2 5 3 2" xfId="44732"/>
    <cellStyle name="Standard 257 3 5 3 2 5 4" xfId="29291"/>
    <cellStyle name="Standard 257 3 5 3 2 6" xfId="5024"/>
    <cellStyle name="Standard 257 3 5 3 2 6 2" xfId="9434"/>
    <cellStyle name="Standard 257 3 5 3 2 6 2 2" xfId="22670"/>
    <cellStyle name="Standard 257 3 5 3 2 6 2 2 2" xfId="49142"/>
    <cellStyle name="Standard 257 3 5 3 2 6 2 3" xfId="35906"/>
    <cellStyle name="Standard 257 3 5 3 2 6 3" xfId="16053"/>
    <cellStyle name="Standard 257 3 5 3 2 6 3 2" xfId="42525"/>
    <cellStyle name="Standard 257 3 5 3 2 6 4" xfId="31496"/>
    <cellStyle name="Standard 257 3 5 3 2 7" xfId="7229"/>
    <cellStyle name="Standard 257 3 5 3 2 7 2" xfId="20465"/>
    <cellStyle name="Standard 257 3 5 3 2 7 2 2" xfId="46937"/>
    <cellStyle name="Standard 257 3 5 3 2 7 3" xfId="33701"/>
    <cellStyle name="Standard 257 3 5 3 2 8" xfId="13848"/>
    <cellStyle name="Standard 257 3 5 3 2 8 2" xfId="40320"/>
    <cellStyle name="Standard 257 3 5 3 2 9" xfId="27084"/>
    <cellStyle name="Standard 257 3 5 3 3" xfId="791"/>
    <cellStyle name="Standard 257 3 5 3 3 2" xfId="1541"/>
    <cellStyle name="Standard 257 3 5 3 3 2 2" xfId="4484"/>
    <cellStyle name="Standard 257 3 5 3 3 2 2 2" xfId="13306"/>
    <cellStyle name="Standard 257 3 5 3 3 2 2 2 2" xfId="26542"/>
    <cellStyle name="Standard 257 3 5 3 3 2 2 2 2 2" xfId="53014"/>
    <cellStyle name="Standard 257 3 5 3 3 2 2 2 3" xfId="39778"/>
    <cellStyle name="Standard 257 3 5 3 3 2 2 3" xfId="19925"/>
    <cellStyle name="Standard 257 3 5 3 3 2 2 3 2" xfId="46397"/>
    <cellStyle name="Standard 257 3 5 3 3 2 2 4" xfId="30956"/>
    <cellStyle name="Standard 257 3 5 3 3 2 3" xfId="5955"/>
    <cellStyle name="Standard 257 3 5 3 3 2 3 2" xfId="10365"/>
    <cellStyle name="Standard 257 3 5 3 3 2 3 2 2" xfId="23601"/>
    <cellStyle name="Standard 257 3 5 3 3 2 3 2 2 2" xfId="50073"/>
    <cellStyle name="Standard 257 3 5 3 3 2 3 2 3" xfId="36837"/>
    <cellStyle name="Standard 257 3 5 3 3 2 3 3" xfId="16984"/>
    <cellStyle name="Standard 257 3 5 3 3 2 3 3 2" xfId="43456"/>
    <cellStyle name="Standard 257 3 5 3 3 2 3 4" xfId="32427"/>
    <cellStyle name="Standard 257 3 5 3 3 2 4" xfId="8894"/>
    <cellStyle name="Standard 257 3 5 3 3 2 4 2" xfId="22130"/>
    <cellStyle name="Standard 257 3 5 3 3 2 4 2 2" xfId="48602"/>
    <cellStyle name="Standard 257 3 5 3 3 2 4 3" xfId="35366"/>
    <cellStyle name="Standard 257 3 5 3 3 2 5" xfId="15513"/>
    <cellStyle name="Standard 257 3 5 3 3 2 5 2" xfId="41985"/>
    <cellStyle name="Standard 257 3 5 3 3 2 6" xfId="28015"/>
    <cellStyle name="Standard 257 3 5 3 3 3" xfId="2277"/>
    <cellStyle name="Standard 257 3 5 3 3 3 2" xfId="3748"/>
    <cellStyle name="Standard 257 3 5 3 3 3 2 2" xfId="12570"/>
    <cellStyle name="Standard 257 3 5 3 3 3 2 2 2" xfId="25806"/>
    <cellStyle name="Standard 257 3 5 3 3 3 2 2 2 2" xfId="52278"/>
    <cellStyle name="Standard 257 3 5 3 3 3 2 2 3" xfId="39042"/>
    <cellStyle name="Standard 257 3 5 3 3 3 2 3" xfId="19189"/>
    <cellStyle name="Standard 257 3 5 3 3 3 2 3 2" xfId="45661"/>
    <cellStyle name="Standard 257 3 5 3 3 3 2 4" xfId="30220"/>
    <cellStyle name="Standard 257 3 5 3 3 3 3" xfId="6690"/>
    <cellStyle name="Standard 257 3 5 3 3 3 3 2" xfId="11100"/>
    <cellStyle name="Standard 257 3 5 3 3 3 3 2 2" xfId="24336"/>
    <cellStyle name="Standard 257 3 5 3 3 3 3 2 2 2" xfId="50808"/>
    <cellStyle name="Standard 257 3 5 3 3 3 3 2 3" xfId="37572"/>
    <cellStyle name="Standard 257 3 5 3 3 3 3 3" xfId="17719"/>
    <cellStyle name="Standard 257 3 5 3 3 3 3 3 2" xfId="44191"/>
    <cellStyle name="Standard 257 3 5 3 3 3 3 4" xfId="33162"/>
    <cellStyle name="Standard 257 3 5 3 3 3 4" xfId="8158"/>
    <cellStyle name="Standard 257 3 5 3 3 3 4 2" xfId="21394"/>
    <cellStyle name="Standard 257 3 5 3 3 3 4 2 2" xfId="47866"/>
    <cellStyle name="Standard 257 3 5 3 3 3 4 3" xfId="34630"/>
    <cellStyle name="Standard 257 3 5 3 3 3 5" xfId="14777"/>
    <cellStyle name="Standard 257 3 5 3 3 3 5 2" xfId="41249"/>
    <cellStyle name="Standard 257 3 5 3 3 3 6" xfId="28750"/>
    <cellStyle name="Standard 257 3 5 3 3 4" xfId="3014"/>
    <cellStyle name="Standard 257 3 5 3 3 4 2" xfId="11836"/>
    <cellStyle name="Standard 257 3 5 3 3 4 2 2" xfId="25072"/>
    <cellStyle name="Standard 257 3 5 3 3 4 2 2 2" xfId="51544"/>
    <cellStyle name="Standard 257 3 5 3 3 4 2 3" xfId="38308"/>
    <cellStyle name="Standard 257 3 5 3 3 4 3" xfId="18455"/>
    <cellStyle name="Standard 257 3 5 3 3 4 3 2" xfId="44927"/>
    <cellStyle name="Standard 257 3 5 3 3 4 4" xfId="29486"/>
    <cellStyle name="Standard 257 3 5 3 3 5" xfId="5219"/>
    <cellStyle name="Standard 257 3 5 3 3 5 2" xfId="9629"/>
    <cellStyle name="Standard 257 3 5 3 3 5 2 2" xfId="22865"/>
    <cellStyle name="Standard 257 3 5 3 3 5 2 2 2" xfId="49337"/>
    <cellStyle name="Standard 257 3 5 3 3 5 2 3" xfId="36101"/>
    <cellStyle name="Standard 257 3 5 3 3 5 3" xfId="16248"/>
    <cellStyle name="Standard 257 3 5 3 3 5 3 2" xfId="42720"/>
    <cellStyle name="Standard 257 3 5 3 3 5 4" xfId="31691"/>
    <cellStyle name="Standard 257 3 5 3 3 6" xfId="7424"/>
    <cellStyle name="Standard 257 3 5 3 3 6 2" xfId="20660"/>
    <cellStyle name="Standard 257 3 5 3 3 6 2 2" xfId="47132"/>
    <cellStyle name="Standard 257 3 5 3 3 6 3" xfId="33896"/>
    <cellStyle name="Standard 257 3 5 3 3 7" xfId="14043"/>
    <cellStyle name="Standard 257 3 5 3 3 7 2" xfId="40515"/>
    <cellStyle name="Standard 257 3 5 3 3 8" xfId="27279"/>
    <cellStyle name="Standard 257 3 5 3 4" xfId="1175"/>
    <cellStyle name="Standard 257 3 5 3 4 2" xfId="4118"/>
    <cellStyle name="Standard 257 3 5 3 4 2 2" xfId="12940"/>
    <cellStyle name="Standard 257 3 5 3 4 2 2 2" xfId="26176"/>
    <cellStyle name="Standard 257 3 5 3 4 2 2 2 2" xfId="52648"/>
    <cellStyle name="Standard 257 3 5 3 4 2 2 3" xfId="39412"/>
    <cellStyle name="Standard 257 3 5 3 4 2 3" xfId="19559"/>
    <cellStyle name="Standard 257 3 5 3 4 2 3 2" xfId="46031"/>
    <cellStyle name="Standard 257 3 5 3 4 2 4" xfId="30590"/>
    <cellStyle name="Standard 257 3 5 3 4 3" xfId="5589"/>
    <cellStyle name="Standard 257 3 5 3 4 3 2" xfId="9999"/>
    <cellStyle name="Standard 257 3 5 3 4 3 2 2" xfId="23235"/>
    <cellStyle name="Standard 257 3 5 3 4 3 2 2 2" xfId="49707"/>
    <cellStyle name="Standard 257 3 5 3 4 3 2 3" xfId="36471"/>
    <cellStyle name="Standard 257 3 5 3 4 3 3" xfId="16618"/>
    <cellStyle name="Standard 257 3 5 3 4 3 3 2" xfId="43090"/>
    <cellStyle name="Standard 257 3 5 3 4 3 4" xfId="32061"/>
    <cellStyle name="Standard 257 3 5 3 4 4" xfId="8528"/>
    <cellStyle name="Standard 257 3 5 3 4 4 2" xfId="21764"/>
    <cellStyle name="Standard 257 3 5 3 4 4 2 2" xfId="48236"/>
    <cellStyle name="Standard 257 3 5 3 4 4 3" xfId="35000"/>
    <cellStyle name="Standard 257 3 5 3 4 5" xfId="15147"/>
    <cellStyle name="Standard 257 3 5 3 4 5 2" xfId="41619"/>
    <cellStyle name="Standard 257 3 5 3 4 6" xfId="27649"/>
    <cellStyle name="Standard 257 3 5 3 5" xfId="1911"/>
    <cellStyle name="Standard 257 3 5 3 5 2" xfId="3382"/>
    <cellStyle name="Standard 257 3 5 3 5 2 2" xfId="12204"/>
    <cellStyle name="Standard 257 3 5 3 5 2 2 2" xfId="25440"/>
    <cellStyle name="Standard 257 3 5 3 5 2 2 2 2" xfId="51912"/>
    <cellStyle name="Standard 257 3 5 3 5 2 2 3" xfId="38676"/>
    <cellStyle name="Standard 257 3 5 3 5 2 3" xfId="18823"/>
    <cellStyle name="Standard 257 3 5 3 5 2 3 2" xfId="45295"/>
    <cellStyle name="Standard 257 3 5 3 5 2 4" xfId="29854"/>
    <cellStyle name="Standard 257 3 5 3 5 3" xfId="6324"/>
    <cellStyle name="Standard 257 3 5 3 5 3 2" xfId="10734"/>
    <cellStyle name="Standard 257 3 5 3 5 3 2 2" xfId="23970"/>
    <cellStyle name="Standard 257 3 5 3 5 3 2 2 2" xfId="50442"/>
    <cellStyle name="Standard 257 3 5 3 5 3 2 3" xfId="37206"/>
    <cellStyle name="Standard 257 3 5 3 5 3 3" xfId="17353"/>
    <cellStyle name="Standard 257 3 5 3 5 3 3 2" xfId="43825"/>
    <cellStyle name="Standard 257 3 5 3 5 3 4" xfId="32796"/>
    <cellStyle name="Standard 257 3 5 3 5 4" xfId="7792"/>
    <cellStyle name="Standard 257 3 5 3 5 4 2" xfId="21028"/>
    <cellStyle name="Standard 257 3 5 3 5 4 2 2" xfId="47500"/>
    <cellStyle name="Standard 257 3 5 3 5 4 3" xfId="34264"/>
    <cellStyle name="Standard 257 3 5 3 5 5" xfId="14411"/>
    <cellStyle name="Standard 257 3 5 3 5 5 2" xfId="40883"/>
    <cellStyle name="Standard 257 3 5 3 5 6" xfId="28384"/>
    <cellStyle name="Standard 257 3 5 3 6" xfId="2648"/>
    <cellStyle name="Standard 257 3 5 3 6 2" xfId="11470"/>
    <cellStyle name="Standard 257 3 5 3 6 2 2" xfId="24706"/>
    <cellStyle name="Standard 257 3 5 3 6 2 2 2" xfId="51178"/>
    <cellStyle name="Standard 257 3 5 3 6 2 3" xfId="37942"/>
    <cellStyle name="Standard 257 3 5 3 6 3" xfId="18089"/>
    <cellStyle name="Standard 257 3 5 3 6 3 2" xfId="44561"/>
    <cellStyle name="Standard 257 3 5 3 6 4" xfId="29120"/>
    <cellStyle name="Standard 257 3 5 3 7" xfId="4853"/>
    <cellStyle name="Standard 257 3 5 3 7 2" xfId="9263"/>
    <cellStyle name="Standard 257 3 5 3 7 2 2" xfId="22499"/>
    <cellStyle name="Standard 257 3 5 3 7 2 2 2" xfId="48971"/>
    <cellStyle name="Standard 257 3 5 3 7 2 3" xfId="35735"/>
    <cellStyle name="Standard 257 3 5 3 7 3" xfId="15882"/>
    <cellStyle name="Standard 257 3 5 3 7 3 2" xfId="42354"/>
    <cellStyle name="Standard 257 3 5 3 7 4" xfId="31325"/>
    <cellStyle name="Standard 257 3 5 3 8" xfId="7058"/>
    <cellStyle name="Standard 257 3 5 3 8 2" xfId="20294"/>
    <cellStyle name="Standard 257 3 5 3 8 2 2" xfId="46766"/>
    <cellStyle name="Standard 257 3 5 3 8 3" xfId="33530"/>
    <cellStyle name="Standard 257 3 5 3 9" xfId="13677"/>
    <cellStyle name="Standard 257 3 5 3 9 2" xfId="40149"/>
    <cellStyle name="Standard 257 3 5 4" xfId="492"/>
    <cellStyle name="Standard 257 3 5 4 2" xfId="881"/>
    <cellStyle name="Standard 257 3 5 4 2 2" xfId="1630"/>
    <cellStyle name="Standard 257 3 5 4 2 2 2" xfId="4573"/>
    <cellStyle name="Standard 257 3 5 4 2 2 2 2" xfId="13395"/>
    <cellStyle name="Standard 257 3 5 4 2 2 2 2 2" xfId="26631"/>
    <cellStyle name="Standard 257 3 5 4 2 2 2 2 2 2" xfId="53103"/>
    <cellStyle name="Standard 257 3 5 4 2 2 2 2 3" xfId="39867"/>
    <cellStyle name="Standard 257 3 5 4 2 2 2 3" xfId="20014"/>
    <cellStyle name="Standard 257 3 5 4 2 2 2 3 2" xfId="46486"/>
    <cellStyle name="Standard 257 3 5 4 2 2 2 4" xfId="31045"/>
    <cellStyle name="Standard 257 3 5 4 2 2 3" xfId="6044"/>
    <cellStyle name="Standard 257 3 5 4 2 2 3 2" xfId="10454"/>
    <cellStyle name="Standard 257 3 5 4 2 2 3 2 2" xfId="23690"/>
    <cellStyle name="Standard 257 3 5 4 2 2 3 2 2 2" xfId="50162"/>
    <cellStyle name="Standard 257 3 5 4 2 2 3 2 3" xfId="36926"/>
    <cellStyle name="Standard 257 3 5 4 2 2 3 3" xfId="17073"/>
    <cellStyle name="Standard 257 3 5 4 2 2 3 3 2" xfId="43545"/>
    <cellStyle name="Standard 257 3 5 4 2 2 3 4" xfId="32516"/>
    <cellStyle name="Standard 257 3 5 4 2 2 4" xfId="8983"/>
    <cellStyle name="Standard 257 3 5 4 2 2 4 2" xfId="22219"/>
    <cellStyle name="Standard 257 3 5 4 2 2 4 2 2" xfId="48691"/>
    <cellStyle name="Standard 257 3 5 4 2 2 4 3" xfId="35455"/>
    <cellStyle name="Standard 257 3 5 4 2 2 5" xfId="15602"/>
    <cellStyle name="Standard 257 3 5 4 2 2 5 2" xfId="42074"/>
    <cellStyle name="Standard 257 3 5 4 2 2 6" xfId="28104"/>
    <cellStyle name="Standard 257 3 5 4 2 3" xfId="2366"/>
    <cellStyle name="Standard 257 3 5 4 2 3 2" xfId="3837"/>
    <cellStyle name="Standard 257 3 5 4 2 3 2 2" xfId="12659"/>
    <cellStyle name="Standard 257 3 5 4 2 3 2 2 2" xfId="25895"/>
    <cellStyle name="Standard 257 3 5 4 2 3 2 2 2 2" xfId="52367"/>
    <cellStyle name="Standard 257 3 5 4 2 3 2 2 3" xfId="39131"/>
    <cellStyle name="Standard 257 3 5 4 2 3 2 3" xfId="19278"/>
    <cellStyle name="Standard 257 3 5 4 2 3 2 3 2" xfId="45750"/>
    <cellStyle name="Standard 257 3 5 4 2 3 2 4" xfId="30309"/>
    <cellStyle name="Standard 257 3 5 4 2 3 3" xfId="6779"/>
    <cellStyle name="Standard 257 3 5 4 2 3 3 2" xfId="11189"/>
    <cellStyle name="Standard 257 3 5 4 2 3 3 2 2" xfId="24425"/>
    <cellStyle name="Standard 257 3 5 4 2 3 3 2 2 2" xfId="50897"/>
    <cellStyle name="Standard 257 3 5 4 2 3 3 2 3" xfId="37661"/>
    <cellStyle name="Standard 257 3 5 4 2 3 3 3" xfId="17808"/>
    <cellStyle name="Standard 257 3 5 4 2 3 3 3 2" xfId="44280"/>
    <cellStyle name="Standard 257 3 5 4 2 3 3 4" xfId="33251"/>
    <cellStyle name="Standard 257 3 5 4 2 3 4" xfId="8247"/>
    <cellStyle name="Standard 257 3 5 4 2 3 4 2" xfId="21483"/>
    <cellStyle name="Standard 257 3 5 4 2 3 4 2 2" xfId="47955"/>
    <cellStyle name="Standard 257 3 5 4 2 3 4 3" xfId="34719"/>
    <cellStyle name="Standard 257 3 5 4 2 3 5" xfId="14866"/>
    <cellStyle name="Standard 257 3 5 4 2 3 5 2" xfId="41338"/>
    <cellStyle name="Standard 257 3 5 4 2 3 6" xfId="28839"/>
    <cellStyle name="Standard 257 3 5 4 2 4" xfId="3103"/>
    <cellStyle name="Standard 257 3 5 4 2 4 2" xfId="11925"/>
    <cellStyle name="Standard 257 3 5 4 2 4 2 2" xfId="25161"/>
    <cellStyle name="Standard 257 3 5 4 2 4 2 2 2" xfId="51633"/>
    <cellStyle name="Standard 257 3 5 4 2 4 2 3" xfId="38397"/>
    <cellStyle name="Standard 257 3 5 4 2 4 3" xfId="18544"/>
    <cellStyle name="Standard 257 3 5 4 2 4 3 2" xfId="45016"/>
    <cellStyle name="Standard 257 3 5 4 2 4 4" xfId="29575"/>
    <cellStyle name="Standard 257 3 5 4 2 5" xfId="5308"/>
    <cellStyle name="Standard 257 3 5 4 2 5 2" xfId="9718"/>
    <cellStyle name="Standard 257 3 5 4 2 5 2 2" xfId="22954"/>
    <cellStyle name="Standard 257 3 5 4 2 5 2 2 2" xfId="49426"/>
    <cellStyle name="Standard 257 3 5 4 2 5 2 3" xfId="36190"/>
    <cellStyle name="Standard 257 3 5 4 2 5 3" xfId="16337"/>
    <cellStyle name="Standard 257 3 5 4 2 5 3 2" xfId="42809"/>
    <cellStyle name="Standard 257 3 5 4 2 5 4" xfId="31780"/>
    <cellStyle name="Standard 257 3 5 4 2 6" xfId="7513"/>
    <cellStyle name="Standard 257 3 5 4 2 6 2" xfId="20749"/>
    <cellStyle name="Standard 257 3 5 4 2 6 2 2" xfId="47221"/>
    <cellStyle name="Standard 257 3 5 4 2 6 3" xfId="33985"/>
    <cellStyle name="Standard 257 3 5 4 2 7" xfId="14132"/>
    <cellStyle name="Standard 257 3 5 4 2 7 2" xfId="40604"/>
    <cellStyle name="Standard 257 3 5 4 2 8" xfId="27368"/>
    <cellStyle name="Standard 257 3 5 4 3" xfId="1264"/>
    <cellStyle name="Standard 257 3 5 4 3 2" xfId="4207"/>
    <cellStyle name="Standard 257 3 5 4 3 2 2" xfId="13029"/>
    <cellStyle name="Standard 257 3 5 4 3 2 2 2" xfId="26265"/>
    <cellStyle name="Standard 257 3 5 4 3 2 2 2 2" xfId="52737"/>
    <cellStyle name="Standard 257 3 5 4 3 2 2 3" xfId="39501"/>
    <cellStyle name="Standard 257 3 5 4 3 2 3" xfId="19648"/>
    <cellStyle name="Standard 257 3 5 4 3 2 3 2" xfId="46120"/>
    <cellStyle name="Standard 257 3 5 4 3 2 4" xfId="30679"/>
    <cellStyle name="Standard 257 3 5 4 3 3" xfId="5678"/>
    <cellStyle name="Standard 257 3 5 4 3 3 2" xfId="10088"/>
    <cellStyle name="Standard 257 3 5 4 3 3 2 2" xfId="23324"/>
    <cellStyle name="Standard 257 3 5 4 3 3 2 2 2" xfId="49796"/>
    <cellStyle name="Standard 257 3 5 4 3 3 2 3" xfId="36560"/>
    <cellStyle name="Standard 257 3 5 4 3 3 3" xfId="16707"/>
    <cellStyle name="Standard 257 3 5 4 3 3 3 2" xfId="43179"/>
    <cellStyle name="Standard 257 3 5 4 3 3 4" xfId="32150"/>
    <cellStyle name="Standard 257 3 5 4 3 4" xfId="8617"/>
    <cellStyle name="Standard 257 3 5 4 3 4 2" xfId="21853"/>
    <cellStyle name="Standard 257 3 5 4 3 4 2 2" xfId="48325"/>
    <cellStyle name="Standard 257 3 5 4 3 4 3" xfId="35089"/>
    <cellStyle name="Standard 257 3 5 4 3 5" xfId="15236"/>
    <cellStyle name="Standard 257 3 5 4 3 5 2" xfId="41708"/>
    <cellStyle name="Standard 257 3 5 4 3 6" xfId="27738"/>
    <cellStyle name="Standard 257 3 5 4 4" xfId="2000"/>
    <cellStyle name="Standard 257 3 5 4 4 2" xfId="3471"/>
    <cellStyle name="Standard 257 3 5 4 4 2 2" xfId="12293"/>
    <cellStyle name="Standard 257 3 5 4 4 2 2 2" xfId="25529"/>
    <cellStyle name="Standard 257 3 5 4 4 2 2 2 2" xfId="52001"/>
    <cellStyle name="Standard 257 3 5 4 4 2 2 3" xfId="38765"/>
    <cellStyle name="Standard 257 3 5 4 4 2 3" xfId="18912"/>
    <cellStyle name="Standard 257 3 5 4 4 2 3 2" xfId="45384"/>
    <cellStyle name="Standard 257 3 5 4 4 2 4" xfId="29943"/>
    <cellStyle name="Standard 257 3 5 4 4 3" xfId="6413"/>
    <cellStyle name="Standard 257 3 5 4 4 3 2" xfId="10823"/>
    <cellStyle name="Standard 257 3 5 4 4 3 2 2" xfId="24059"/>
    <cellStyle name="Standard 257 3 5 4 4 3 2 2 2" xfId="50531"/>
    <cellStyle name="Standard 257 3 5 4 4 3 2 3" xfId="37295"/>
    <cellStyle name="Standard 257 3 5 4 4 3 3" xfId="17442"/>
    <cellStyle name="Standard 257 3 5 4 4 3 3 2" xfId="43914"/>
    <cellStyle name="Standard 257 3 5 4 4 3 4" xfId="32885"/>
    <cellStyle name="Standard 257 3 5 4 4 4" xfId="7881"/>
    <cellStyle name="Standard 257 3 5 4 4 4 2" xfId="21117"/>
    <cellStyle name="Standard 257 3 5 4 4 4 2 2" xfId="47589"/>
    <cellStyle name="Standard 257 3 5 4 4 4 3" xfId="34353"/>
    <cellStyle name="Standard 257 3 5 4 4 5" xfId="14500"/>
    <cellStyle name="Standard 257 3 5 4 4 5 2" xfId="40972"/>
    <cellStyle name="Standard 257 3 5 4 4 6" xfId="28473"/>
    <cellStyle name="Standard 257 3 5 4 5" xfId="2737"/>
    <cellStyle name="Standard 257 3 5 4 5 2" xfId="11559"/>
    <cellStyle name="Standard 257 3 5 4 5 2 2" xfId="24795"/>
    <cellStyle name="Standard 257 3 5 4 5 2 2 2" xfId="51267"/>
    <cellStyle name="Standard 257 3 5 4 5 2 3" xfId="38031"/>
    <cellStyle name="Standard 257 3 5 4 5 3" xfId="18178"/>
    <cellStyle name="Standard 257 3 5 4 5 3 2" xfId="44650"/>
    <cellStyle name="Standard 257 3 5 4 5 4" xfId="29209"/>
    <cellStyle name="Standard 257 3 5 4 6" xfId="4942"/>
    <cellStyle name="Standard 257 3 5 4 6 2" xfId="9352"/>
    <cellStyle name="Standard 257 3 5 4 6 2 2" xfId="22588"/>
    <cellStyle name="Standard 257 3 5 4 6 2 2 2" xfId="49060"/>
    <cellStyle name="Standard 257 3 5 4 6 2 3" xfId="35824"/>
    <cellStyle name="Standard 257 3 5 4 6 3" xfId="15971"/>
    <cellStyle name="Standard 257 3 5 4 6 3 2" xfId="42443"/>
    <cellStyle name="Standard 257 3 5 4 6 4" xfId="31414"/>
    <cellStyle name="Standard 257 3 5 4 7" xfId="7147"/>
    <cellStyle name="Standard 257 3 5 4 7 2" xfId="20383"/>
    <cellStyle name="Standard 257 3 5 4 7 2 2" xfId="46855"/>
    <cellStyle name="Standard 257 3 5 4 7 3" xfId="33619"/>
    <cellStyle name="Standard 257 3 5 4 8" xfId="13766"/>
    <cellStyle name="Standard 257 3 5 4 8 2" xfId="40238"/>
    <cellStyle name="Standard 257 3 5 4 9" xfId="27002"/>
    <cellStyle name="Standard 257 3 5 5" xfId="669"/>
    <cellStyle name="Standard 257 3 5 5 2" xfId="1055"/>
    <cellStyle name="Standard 257 3 5 5 2 2" xfId="1797"/>
    <cellStyle name="Standard 257 3 5 5 2 2 2" xfId="4740"/>
    <cellStyle name="Standard 257 3 5 5 2 2 2 2" xfId="13562"/>
    <cellStyle name="Standard 257 3 5 5 2 2 2 2 2" xfId="26798"/>
    <cellStyle name="Standard 257 3 5 5 2 2 2 2 2 2" xfId="53270"/>
    <cellStyle name="Standard 257 3 5 5 2 2 2 2 3" xfId="40034"/>
    <cellStyle name="Standard 257 3 5 5 2 2 2 3" xfId="20181"/>
    <cellStyle name="Standard 257 3 5 5 2 2 2 3 2" xfId="46653"/>
    <cellStyle name="Standard 257 3 5 5 2 2 2 4" xfId="31212"/>
    <cellStyle name="Standard 257 3 5 5 2 2 3" xfId="6211"/>
    <cellStyle name="Standard 257 3 5 5 2 2 3 2" xfId="10621"/>
    <cellStyle name="Standard 257 3 5 5 2 2 3 2 2" xfId="23857"/>
    <cellStyle name="Standard 257 3 5 5 2 2 3 2 2 2" xfId="50329"/>
    <cellStyle name="Standard 257 3 5 5 2 2 3 2 3" xfId="37093"/>
    <cellStyle name="Standard 257 3 5 5 2 2 3 3" xfId="17240"/>
    <cellStyle name="Standard 257 3 5 5 2 2 3 3 2" xfId="43712"/>
    <cellStyle name="Standard 257 3 5 5 2 2 3 4" xfId="32683"/>
    <cellStyle name="Standard 257 3 5 5 2 2 4" xfId="9150"/>
    <cellStyle name="Standard 257 3 5 5 2 2 4 2" xfId="22386"/>
    <cellStyle name="Standard 257 3 5 5 2 2 4 2 2" xfId="48858"/>
    <cellStyle name="Standard 257 3 5 5 2 2 4 3" xfId="35622"/>
    <cellStyle name="Standard 257 3 5 5 2 2 5" xfId="15769"/>
    <cellStyle name="Standard 257 3 5 5 2 2 5 2" xfId="42241"/>
    <cellStyle name="Standard 257 3 5 5 2 2 6" xfId="28271"/>
    <cellStyle name="Standard 257 3 5 5 2 3" xfId="2533"/>
    <cellStyle name="Standard 257 3 5 5 2 3 2" xfId="4004"/>
    <cellStyle name="Standard 257 3 5 5 2 3 2 2" xfId="12826"/>
    <cellStyle name="Standard 257 3 5 5 2 3 2 2 2" xfId="26062"/>
    <cellStyle name="Standard 257 3 5 5 2 3 2 2 2 2" xfId="52534"/>
    <cellStyle name="Standard 257 3 5 5 2 3 2 2 3" xfId="39298"/>
    <cellStyle name="Standard 257 3 5 5 2 3 2 3" xfId="19445"/>
    <cellStyle name="Standard 257 3 5 5 2 3 2 3 2" xfId="45917"/>
    <cellStyle name="Standard 257 3 5 5 2 3 2 4" xfId="30476"/>
    <cellStyle name="Standard 257 3 5 5 2 3 3" xfId="6946"/>
    <cellStyle name="Standard 257 3 5 5 2 3 3 2" xfId="11356"/>
    <cellStyle name="Standard 257 3 5 5 2 3 3 2 2" xfId="24592"/>
    <cellStyle name="Standard 257 3 5 5 2 3 3 2 2 2" xfId="51064"/>
    <cellStyle name="Standard 257 3 5 5 2 3 3 2 3" xfId="37828"/>
    <cellStyle name="Standard 257 3 5 5 2 3 3 3" xfId="17975"/>
    <cellStyle name="Standard 257 3 5 5 2 3 3 3 2" xfId="44447"/>
    <cellStyle name="Standard 257 3 5 5 2 3 3 4" xfId="33418"/>
    <cellStyle name="Standard 257 3 5 5 2 3 4" xfId="8414"/>
    <cellStyle name="Standard 257 3 5 5 2 3 4 2" xfId="21650"/>
    <cellStyle name="Standard 257 3 5 5 2 3 4 2 2" xfId="48122"/>
    <cellStyle name="Standard 257 3 5 5 2 3 4 3" xfId="34886"/>
    <cellStyle name="Standard 257 3 5 5 2 3 5" xfId="15033"/>
    <cellStyle name="Standard 257 3 5 5 2 3 5 2" xfId="41505"/>
    <cellStyle name="Standard 257 3 5 5 2 3 6" xfId="29006"/>
    <cellStyle name="Standard 257 3 5 5 2 4" xfId="3270"/>
    <cellStyle name="Standard 257 3 5 5 2 4 2" xfId="12092"/>
    <cellStyle name="Standard 257 3 5 5 2 4 2 2" xfId="25328"/>
    <cellStyle name="Standard 257 3 5 5 2 4 2 2 2" xfId="51800"/>
    <cellStyle name="Standard 257 3 5 5 2 4 2 3" xfId="38564"/>
    <cellStyle name="Standard 257 3 5 5 2 4 3" xfId="18711"/>
    <cellStyle name="Standard 257 3 5 5 2 4 3 2" xfId="45183"/>
    <cellStyle name="Standard 257 3 5 5 2 4 4" xfId="29742"/>
    <cellStyle name="Standard 257 3 5 5 2 5" xfId="5475"/>
    <cellStyle name="Standard 257 3 5 5 2 5 2" xfId="9885"/>
    <cellStyle name="Standard 257 3 5 5 2 5 2 2" xfId="23121"/>
    <cellStyle name="Standard 257 3 5 5 2 5 2 2 2" xfId="49593"/>
    <cellStyle name="Standard 257 3 5 5 2 5 2 3" xfId="36357"/>
    <cellStyle name="Standard 257 3 5 5 2 5 3" xfId="16504"/>
    <cellStyle name="Standard 257 3 5 5 2 5 3 2" xfId="42976"/>
    <cellStyle name="Standard 257 3 5 5 2 5 4" xfId="31947"/>
    <cellStyle name="Standard 257 3 5 5 2 6" xfId="7680"/>
    <cellStyle name="Standard 257 3 5 5 2 6 2" xfId="20916"/>
    <cellStyle name="Standard 257 3 5 5 2 6 2 2" xfId="47388"/>
    <cellStyle name="Standard 257 3 5 5 2 6 3" xfId="34152"/>
    <cellStyle name="Standard 257 3 5 5 2 7" xfId="14299"/>
    <cellStyle name="Standard 257 3 5 5 2 7 2" xfId="40771"/>
    <cellStyle name="Standard 257 3 5 5 2 8" xfId="27535"/>
    <cellStyle name="Standard 257 3 5 5 3" xfId="1431"/>
    <cellStyle name="Standard 257 3 5 5 3 2" xfId="4374"/>
    <cellStyle name="Standard 257 3 5 5 3 2 2" xfId="13196"/>
    <cellStyle name="Standard 257 3 5 5 3 2 2 2" xfId="26432"/>
    <cellStyle name="Standard 257 3 5 5 3 2 2 2 2" xfId="52904"/>
    <cellStyle name="Standard 257 3 5 5 3 2 2 3" xfId="39668"/>
    <cellStyle name="Standard 257 3 5 5 3 2 3" xfId="19815"/>
    <cellStyle name="Standard 257 3 5 5 3 2 3 2" xfId="46287"/>
    <cellStyle name="Standard 257 3 5 5 3 2 4" xfId="30846"/>
    <cellStyle name="Standard 257 3 5 5 3 3" xfId="5845"/>
    <cellStyle name="Standard 257 3 5 5 3 3 2" xfId="10255"/>
    <cellStyle name="Standard 257 3 5 5 3 3 2 2" xfId="23491"/>
    <cellStyle name="Standard 257 3 5 5 3 3 2 2 2" xfId="49963"/>
    <cellStyle name="Standard 257 3 5 5 3 3 2 3" xfId="36727"/>
    <cellStyle name="Standard 257 3 5 5 3 3 3" xfId="16874"/>
    <cellStyle name="Standard 257 3 5 5 3 3 3 2" xfId="43346"/>
    <cellStyle name="Standard 257 3 5 5 3 3 4" xfId="32317"/>
    <cellStyle name="Standard 257 3 5 5 3 4" xfId="8784"/>
    <cellStyle name="Standard 257 3 5 5 3 4 2" xfId="22020"/>
    <cellStyle name="Standard 257 3 5 5 3 4 2 2" xfId="48492"/>
    <cellStyle name="Standard 257 3 5 5 3 4 3" xfId="35256"/>
    <cellStyle name="Standard 257 3 5 5 3 5" xfId="15403"/>
    <cellStyle name="Standard 257 3 5 5 3 5 2" xfId="41875"/>
    <cellStyle name="Standard 257 3 5 5 3 6" xfId="27905"/>
    <cellStyle name="Standard 257 3 5 5 4" xfId="2167"/>
    <cellStyle name="Standard 257 3 5 5 4 2" xfId="3638"/>
    <cellStyle name="Standard 257 3 5 5 4 2 2" xfId="12460"/>
    <cellStyle name="Standard 257 3 5 5 4 2 2 2" xfId="25696"/>
    <cellStyle name="Standard 257 3 5 5 4 2 2 2 2" xfId="52168"/>
    <cellStyle name="Standard 257 3 5 5 4 2 2 3" xfId="38932"/>
    <cellStyle name="Standard 257 3 5 5 4 2 3" xfId="19079"/>
    <cellStyle name="Standard 257 3 5 5 4 2 3 2" xfId="45551"/>
    <cellStyle name="Standard 257 3 5 5 4 2 4" xfId="30110"/>
    <cellStyle name="Standard 257 3 5 5 4 3" xfId="6580"/>
    <cellStyle name="Standard 257 3 5 5 4 3 2" xfId="10990"/>
    <cellStyle name="Standard 257 3 5 5 4 3 2 2" xfId="24226"/>
    <cellStyle name="Standard 257 3 5 5 4 3 2 2 2" xfId="50698"/>
    <cellStyle name="Standard 257 3 5 5 4 3 2 3" xfId="37462"/>
    <cellStyle name="Standard 257 3 5 5 4 3 3" xfId="17609"/>
    <cellStyle name="Standard 257 3 5 5 4 3 3 2" xfId="44081"/>
    <cellStyle name="Standard 257 3 5 5 4 3 4" xfId="33052"/>
    <cellStyle name="Standard 257 3 5 5 4 4" xfId="8048"/>
    <cellStyle name="Standard 257 3 5 5 4 4 2" xfId="21284"/>
    <cellStyle name="Standard 257 3 5 5 4 4 2 2" xfId="47756"/>
    <cellStyle name="Standard 257 3 5 5 4 4 3" xfId="34520"/>
    <cellStyle name="Standard 257 3 5 5 4 5" xfId="14667"/>
    <cellStyle name="Standard 257 3 5 5 4 5 2" xfId="41139"/>
    <cellStyle name="Standard 257 3 5 5 4 6" xfId="28640"/>
    <cellStyle name="Standard 257 3 5 5 5" xfId="2904"/>
    <cellStyle name="Standard 257 3 5 5 5 2" xfId="11726"/>
    <cellStyle name="Standard 257 3 5 5 5 2 2" xfId="24962"/>
    <cellStyle name="Standard 257 3 5 5 5 2 2 2" xfId="51434"/>
    <cellStyle name="Standard 257 3 5 5 5 2 3" xfId="38198"/>
    <cellStyle name="Standard 257 3 5 5 5 3" xfId="18345"/>
    <cellStyle name="Standard 257 3 5 5 5 3 2" xfId="44817"/>
    <cellStyle name="Standard 257 3 5 5 5 4" xfId="29376"/>
    <cellStyle name="Standard 257 3 5 5 6" xfId="5109"/>
    <cellStyle name="Standard 257 3 5 5 6 2" xfId="9519"/>
    <cellStyle name="Standard 257 3 5 5 6 2 2" xfId="22755"/>
    <cellStyle name="Standard 257 3 5 5 6 2 2 2" xfId="49227"/>
    <cellStyle name="Standard 257 3 5 5 6 2 3" xfId="35991"/>
    <cellStyle name="Standard 257 3 5 5 6 3" xfId="16138"/>
    <cellStyle name="Standard 257 3 5 5 6 3 2" xfId="42610"/>
    <cellStyle name="Standard 257 3 5 5 6 4" xfId="31581"/>
    <cellStyle name="Standard 257 3 5 5 7" xfId="7314"/>
    <cellStyle name="Standard 257 3 5 5 7 2" xfId="20550"/>
    <cellStyle name="Standard 257 3 5 5 7 2 2" xfId="47022"/>
    <cellStyle name="Standard 257 3 5 5 7 3" xfId="33786"/>
    <cellStyle name="Standard 257 3 5 5 8" xfId="13933"/>
    <cellStyle name="Standard 257 3 5 5 8 2" xfId="40405"/>
    <cellStyle name="Standard 257 3 5 5 9" xfId="27169"/>
    <cellStyle name="Standard 257 3 5 6" xfId="710"/>
    <cellStyle name="Standard 257 3 5 6 2" xfId="1460"/>
    <cellStyle name="Standard 257 3 5 6 2 2" xfId="4403"/>
    <cellStyle name="Standard 257 3 5 6 2 2 2" xfId="13225"/>
    <cellStyle name="Standard 257 3 5 6 2 2 2 2" xfId="26461"/>
    <cellStyle name="Standard 257 3 5 6 2 2 2 2 2" xfId="52933"/>
    <cellStyle name="Standard 257 3 5 6 2 2 2 3" xfId="39697"/>
    <cellStyle name="Standard 257 3 5 6 2 2 3" xfId="19844"/>
    <cellStyle name="Standard 257 3 5 6 2 2 3 2" xfId="46316"/>
    <cellStyle name="Standard 257 3 5 6 2 2 4" xfId="30875"/>
    <cellStyle name="Standard 257 3 5 6 2 3" xfId="5874"/>
    <cellStyle name="Standard 257 3 5 6 2 3 2" xfId="10284"/>
    <cellStyle name="Standard 257 3 5 6 2 3 2 2" xfId="23520"/>
    <cellStyle name="Standard 257 3 5 6 2 3 2 2 2" xfId="49992"/>
    <cellStyle name="Standard 257 3 5 6 2 3 2 3" xfId="36756"/>
    <cellStyle name="Standard 257 3 5 6 2 3 3" xfId="16903"/>
    <cellStyle name="Standard 257 3 5 6 2 3 3 2" xfId="43375"/>
    <cellStyle name="Standard 257 3 5 6 2 3 4" xfId="32346"/>
    <cellStyle name="Standard 257 3 5 6 2 4" xfId="8813"/>
    <cellStyle name="Standard 257 3 5 6 2 4 2" xfId="22049"/>
    <cellStyle name="Standard 257 3 5 6 2 4 2 2" xfId="48521"/>
    <cellStyle name="Standard 257 3 5 6 2 4 3" xfId="35285"/>
    <cellStyle name="Standard 257 3 5 6 2 5" xfId="15432"/>
    <cellStyle name="Standard 257 3 5 6 2 5 2" xfId="41904"/>
    <cellStyle name="Standard 257 3 5 6 2 6" xfId="27934"/>
    <cellStyle name="Standard 257 3 5 6 3" xfId="2196"/>
    <cellStyle name="Standard 257 3 5 6 3 2" xfId="3667"/>
    <cellStyle name="Standard 257 3 5 6 3 2 2" xfId="12489"/>
    <cellStyle name="Standard 257 3 5 6 3 2 2 2" xfId="25725"/>
    <cellStyle name="Standard 257 3 5 6 3 2 2 2 2" xfId="52197"/>
    <cellStyle name="Standard 257 3 5 6 3 2 2 3" xfId="38961"/>
    <cellStyle name="Standard 257 3 5 6 3 2 3" xfId="19108"/>
    <cellStyle name="Standard 257 3 5 6 3 2 3 2" xfId="45580"/>
    <cellStyle name="Standard 257 3 5 6 3 2 4" xfId="30139"/>
    <cellStyle name="Standard 257 3 5 6 3 3" xfId="6609"/>
    <cellStyle name="Standard 257 3 5 6 3 3 2" xfId="11019"/>
    <cellStyle name="Standard 257 3 5 6 3 3 2 2" xfId="24255"/>
    <cellStyle name="Standard 257 3 5 6 3 3 2 2 2" xfId="50727"/>
    <cellStyle name="Standard 257 3 5 6 3 3 2 3" xfId="37491"/>
    <cellStyle name="Standard 257 3 5 6 3 3 3" xfId="17638"/>
    <cellStyle name="Standard 257 3 5 6 3 3 3 2" xfId="44110"/>
    <cellStyle name="Standard 257 3 5 6 3 3 4" xfId="33081"/>
    <cellStyle name="Standard 257 3 5 6 3 4" xfId="8077"/>
    <cellStyle name="Standard 257 3 5 6 3 4 2" xfId="21313"/>
    <cellStyle name="Standard 257 3 5 6 3 4 2 2" xfId="47785"/>
    <cellStyle name="Standard 257 3 5 6 3 4 3" xfId="34549"/>
    <cellStyle name="Standard 257 3 5 6 3 5" xfId="14696"/>
    <cellStyle name="Standard 257 3 5 6 3 5 2" xfId="41168"/>
    <cellStyle name="Standard 257 3 5 6 3 6" xfId="28669"/>
    <cellStyle name="Standard 257 3 5 6 4" xfId="2933"/>
    <cellStyle name="Standard 257 3 5 6 4 2" xfId="11755"/>
    <cellStyle name="Standard 257 3 5 6 4 2 2" xfId="24991"/>
    <cellStyle name="Standard 257 3 5 6 4 2 2 2" xfId="51463"/>
    <cellStyle name="Standard 257 3 5 6 4 2 3" xfId="38227"/>
    <cellStyle name="Standard 257 3 5 6 4 3" xfId="18374"/>
    <cellStyle name="Standard 257 3 5 6 4 3 2" xfId="44846"/>
    <cellStyle name="Standard 257 3 5 6 4 4" xfId="29405"/>
    <cellStyle name="Standard 257 3 5 6 5" xfId="5138"/>
    <cellStyle name="Standard 257 3 5 6 5 2" xfId="9548"/>
    <cellStyle name="Standard 257 3 5 6 5 2 2" xfId="22784"/>
    <cellStyle name="Standard 257 3 5 6 5 2 2 2" xfId="49256"/>
    <cellStyle name="Standard 257 3 5 6 5 2 3" xfId="36020"/>
    <cellStyle name="Standard 257 3 5 6 5 3" xfId="16167"/>
    <cellStyle name="Standard 257 3 5 6 5 3 2" xfId="42639"/>
    <cellStyle name="Standard 257 3 5 6 5 4" xfId="31610"/>
    <cellStyle name="Standard 257 3 5 6 6" xfId="7343"/>
    <cellStyle name="Standard 257 3 5 6 6 2" xfId="20579"/>
    <cellStyle name="Standard 257 3 5 6 6 2 2" xfId="47051"/>
    <cellStyle name="Standard 257 3 5 6 6 3" xfId="33815"/>
    <cellStyle name="Standard 257 3 5 6 7" xfId="13962"/>
    <cellStyle name="Standard 257 3 5 6 7 2" xfId="40434"/>
    <cellStyle name="Standard 257 3 5 6 8" xfId="27198"/>
    <cellStyle name="Standard 257 3 5 7" xfId="1094"/>
    <cellStyle name="Standard 257 3 5 7 2" xfId="4037"/>
    <cellStyle name="Standard 257 3 5 7 2 2" xfId="12859"/>
    <cellStyle name="Standard 257 3 5 7 2 2 2" xfId="26095"/>
    <cellStyle name="Standard 257 3 5 7 2 2 2 2" xfId="52567"/>
    <cellStyle name="Standard 257 3 5 7 2 2 3" xfId="39331"/>
    <cellStyle name="Standard 257 3 5 7 2 3" xfId="19478"/>
    <cellStyle name="Standard 257 3 5 7 2 3 2" xfId="45950"/>
    <cellStyle name="Standard 257 3 5 7 2 4" xfId="30509"/>
    <cellStyle name="Standard 257 3 5 7 3" xfId="5508"/>
    <cellStyle name="Standard 257 3 5 7 3 2" xfId="9918"/>
    <cellStyle name="Standard 257 3 5 7 3 2 2" xfId="23154"/>
    <cellStyle name="Standard 257 3 5 7 3 2 2 2" xfId="49626"/>
    <cellStyle name="Standard 257 3 5 7 3 2 3" xfId="36390"/>
    <cellStyle name="Standard 257 3 5 7 3 3" xfId="16537"/>
    <cellStyle name="Standard 257 3 5 7 3 3 2" xfId="43009"/>
    <cellStyle name="Standard 257 3 5 7 3 4" xfId="31980"/>
    <cellStyle name="Standard 257 3 5 7 4" xfId="8447"/>
    <cellStyle name="Standard 257 3 5 7 4 2" xfId="21683"/>
    <cellStyle name="Standard 257 3 5 7 4 2 2" xfId="48155"/>
    <cellStyle name="Standard 257 3 5 7 4 3" xfId="34919"/>
    <cellStyle name="Standard 257 3 5 7 5" xfId="15066"/>
    <cellStyle name="Standard 257 3 5 7 5 2" xfId="41538"/>
    <cellStyle name="Standard 257 3 5 7 6" xfId="27568"/>
    <cellStyle name="Standard 257 3 5 8" xfId="1830"/>
    <cellStyle name="Standard 257 3 5 8 2" xfId="3301"/>
    <cellStyle name="Standard 257 3 5 8 2 2" xfId="12123"/>
    <cellStyle name="Standard 257 3 5 8 2 2 2" xfId="25359"/>
    <cellStyle name="Standard 257 3 5 8 2 2 2 2" xfId="51831"/>
    <cellStyle name="Standard 257 3 5 8 2 2 3" xfId="38595"/>
    <cellStyle name="Standard 257 3 5 8 2 3" xfId="18742"/>
    <cellStyle name="Standard 257 3 5 8 2 3 2" xfId="45214"/>
    <cellStyle name="Standard 257 3 5 8 2 4" xfId="29773"/>
    <cellStyle name="Standard 257 3 5 8 3" xfId="6243"/>
    <cellStyle name="Standard 257 3 5 8 3 2" xfId="10653"/>
    <cellStyle name="Standard 257 3 5 8 3 2 2" xfId="23889"/>
    <cellStyle name="Standard 257 3 5 8 3 2 2 2" xfId="50361"/>
    <cellStyle name="Standard 257 3 5 8 3 2 3" xfId="37125"/>
    <cellStyle name="Standard 257 3 5 8 3 3" xfId="17272"/>
    <cellStyle name="Standard 257 3 5 8 3 3 2" xfId="43744"/>
    <cellStyle name="Standard 257 3 5 8 3 4" xfId="32715"/>
    <cellStyle name="Standard 257 3 5 8 4" xfId="7711"/>
    <cellStyle name="Standard 257 3 5 8 4 2" xfId="20947"/>
    <cellStyle name="Standard 257 3 5 8 4 2 2" xfId="47419"/>
    <cellStyle name="Standard 257 3 5 8 4 3" xfId="34183"/>
    <cellStyle name="Standard 257 3 5 8 5" xfId="14330"/>
    <cellStyle name="Standard 257 3 5 8 5 2" xfId="40802"/>
    <cellStyle name="Standard 257 3 5 8 6" xfId="28303"/>
    <cellStyle name="Standard 257 3 5 9" xfId="2567"/>
    <cellStyle name="Standard 257 3 5 9 2" xfId="11389"/>
    <cellStyle name="Standard 257 3 5 9 2 2" xfId="24625"/>
    <cellStyle name="Standard 257 3 5 9 2 2 2" xfId="51097"/>
    <cellStyle name="Standard 257 3 5 9 2 3" xfId="37861"/>
    <cellStyle name="Standard 257 3 5 9 3" xfId="18008"/>
    <cellStyle name="Standard 257 3 5 9 3 2" xfId="44480"/>
    <cellStyle name="Standard 257 3 5 9 4" xfId="29039"/>
    <cellStyle name="Standard 257 3 6" xfId="275"/>
    <cellStyle name="Standard 257 3 6 10" xfId="4761"/>
    <cellStyle name="Standard 257 3 6 10 2" xfId="9171"/>
    <cellStyle name="Standard 257 3 6 10 2 2" xfId="22407"/>
    <cellStyle name="Standard 257 3 6 10 2 2 2" xfId="48879"/>
    <cellStyle name="Standard 257 3 6 10 2 3" xfId="35643"/>
    <cellStyle name="Standard 257 3 6 10 3" xfId="15790"/>
    <cellStyle name="Standard 257 3 6 10 3 2" xfId="42262"/>
    <cellStyle name="Standard 257 3 6 10 4" xfId="31233"/>
    <cellStyle name="Standard 257 3 6 11" xfId="6966"/>
    <cellStyle name="Standard 257 3 6 11 2" xfId="20202"/>
    <cellStyle name="Standard 257 3 6 11 2 2" xfId="46674"/>
    <cellStyle name="Standard 257 3 6 11 3" xfId="33438"/>
    <cellStyle name="Standard 257 3 6 12" xfId="13585"/>
    <cellStyle name="Standard 257 3 6 12 2" xfId="40057"/>
    <cellStyle name="Standard 257 3 6 13" xfId="26821"/>
    <cellStyle name="Standard 257 3 6 2" xfId="339"/>
    <cellStyle name="Standard 257 3 6 2 10" xfId="13625"/>
    <cellStyle name="Standard 257 3 6 2 10 2" xfId="40097"/>
    <cellStyle name="Standard 257 3 6 2 11" xfId="26861"/>
    <cellStyle name="Standard 257 3 6 2 2" xfId="427"/>
    <cellStyle name="Standard 257 3 6 2 2 10" xfId="26942"/>
    <cellStyle name="Standard 257 3 6 2 2 2" xfId="603"/>
    <cellStyle name="Standard 257 3 6 2 2 2 2" xfId="992"/>
    <cellStyle name="Standard 257 3 6 2 2 2 2 2" xfId="1741"/>
    <cellStyle name="Standard 257 3 6 2 2 2 2 2 2" xfId="4684"/>
    <cellStyle name="Standard 257 3 6 2 2 2 2 2 2 2" xfId="13506"/>
    <cellStyle name="Standard 257 3 6 2 2 2 2 2 2 2 2" xfId="26742"/>
    <cellStyle name="Standard 257 3 6 2 2 2 2 2 2 2 2 2" xfId="53214"/>
    <cellStyle name="Standard 257 3 6 2 2 2 2 2 2 2 3" xfId="39978"/>
    <cellStyle name="Standard 257 3 6 2 2 2 2 2 2 3" xfId="20125"/>
    <cellStyle name="Standard 257 3 6 2 2 2 2 2 2 3 2" xfId="46597"/>
    <cellStyle name="Standard 257 3 6 2 2 2 2 2 2 4" xfId="31156"/>
    <cellStyle name="Standard 257 3 6 2 2 2 2 2 3" xfId="6155"/>
    <cellStyle name="Standard 257 3 6 2 2 2 2 2 3 2" xfId="10565"/>
    <cellStyle name="Standard 257 3 6 2 2 2 2 2 3 2 2" xfId="23801"/>
    <cellStyle name="Standard 257 3 6 2 2 2 2 2 3 2 2 2" xfId="50273"/>
    <cellStyle name="Standard 257 3 6 2 2 2 2 2 3 2 3" xfId="37037"/>
    <cellStyle name="Standard 257 3 6 2 2 2 2 2 3 3" xfId="17184"/>
    <cellStyle name="Standard 257 3 6 2 2 2 2 2 3 3 2" xfId="43656"/>
    <cellStyle name="Standard 257 3 6 2 2 2 2 2 3 4" xfId="32627"/>
    <cellStyle name="Standard 257 3 6 2 2 2 2 2 4" xfId="9094"/>
    <cellStyle name="Standard 257 3 6 2 2 2 2 2 4 2" xfId="22330"/>
    <cellStyle name="Standard 257 3 6 2 2 2 2 2 4 2 2" xfId="48802"/>
    <cellStyle name="Standard 257 3 6 2 2 2 2 2 4 3" xfId="35566"/>
    <cellStyle name="Standard 257 3 6 2 2 2 2 2 5" xfId="15713"/>
    <cellStyle name="Standard 257 3 6 2 2 2 2 2 5 2" xfId="42185"/>
    <cellStyle name="Standard 257 3 6 2 2 2 2 2 6" xfId="28215"/>
    <cellStyle name="Standard 257 3 6 2 2 2 2 3" xfId="2477"/>
    <cellStyle name="Standard 257 3 6 2 2 2 2 3 2" xfId="3948"/>
    <cellStyle name="Standard 257 3 6 2 2 2 2 3 2 2" xfId="12770"/>
    <cellStyle name="Standard 257 3 6 2 2 2 2 3 2 2 2" xfId="26006"/>
    <cellStyle name="Standard 257 3 6 2 2 2 2 3 2 2 2 2" xfId="52478"/>
    <cellStyle name="Standard 257 3 6 2 2 2 2 3 2 2 3" xfId="39242"/>
    <cellStyle name="Standard 257 3 6 2 2 2 2 3 2 3" xfId="19389"/>
    <cellStyle name="Standard 257 3 6 2 2 2 2 3 2 3 2" xfId="45861"/>
    <cellStyle name="Standard 257 3 6 2 2 2 2 3 2 4" xfId="30420"/>
    <cellStyle name="Standard 257 3 6 2 2 2 2 3 3" xfId="6890"/>
    <cellStyle name="Standard 257 3 6 2 2 2 2 3 3 2" xfId="11300"/>
    <cellStyle name="Standard 257 3 6 2 2 2 2 3 3 2 2" xfId="24536"/>
    <cellStyle name="Standard 257 3 6 2 2 2 2 3 3 2 2 2" xfId="51008"/>
    <cellStyle name="Standard 257 3 6 2 2 2 2 3 3 2 3" xfId="37772"/>
    <cellStyle name="Standard 257 3 6 2 2 2 2 3 3 3" xfId="17919"/>
    <cellStyle name="Standard 257 3 6 2 2 2 2 3 3 3 2" xfId="44391"/>
    <cellStyle name="Standard 257 3 6 2 2 2 2 3 3 4" xfId="33362"/>
    <cellStyle name="Standard 257 3 6 2 2 2 2 3 4" xfId="8358"/>
    <cellStyle name="Standard 257 3 6 2 2 2 2 3 4 2" xfId="21594"/>
    <cellStyle name="Standard 257 3 6 2 2 2 2 3 4 2 2" xfId="48066"/>
    <cellStyle name="Standard 257 3 6 2 2 2 2 3 4 3" xfId="34830"/>
    <cellStyle name="Standard 257 3 6 2 2 2 2 3 5" xfId="14977"/>
    <cellStyle name="Standard 257 3 6 2 2 2 2 3 5 2" xfId="41449"/>
    <cellStyle name="Standard 257 3 6 2 2 2 2 3 6" xfId="28950"/>
    <cellStyle name="Standard 257 3 6 2 2 2 2 4" xfId="3214"/>
    <cellStyle name="Standard 257 3 6 2 2 2 2 4 2" xfId="12036"/>
    <cellStyle name="Standard 257 3 6 2 2 2 2 4 2 2" xfId="25272"/>
    <cellStyle name="Standard 257 3 6 2 2 2 2 4 2 2 2" xfId="51744"/>
    <cellStyle name="Standard 257 3 6 2 2 2 2 4 2 3" xfId="38508"/>
    <cellStyle name="Standard 257 3 6 2 2 2 2 4 3" xfId="18655"/>
    <cellStyle name="Standard 257 3 6 2 2 2 2 4 3 2" xfId="45127"/>
    <cellStyle name="Standard 257 3 6 2 2 2 2 4 4" xfId="29686"/>
    <cellStyle name="Standard 257 3 6 2 2 2 2 5" xfId="5419"/>
    <cellStyle name="Standard 257 3 6 2 2 2 2 5 2" xfId="9829"/>
    <cellStyle name="Standard 257 3 6 2 2 2 2 5 2 2" xfId="23065"/>
    <cellStyle name="Standard 257 3 6 2 2 2 2 5 2 2 2" xfId="49537"/>
    <cellStyle name="Standard 257 3 6 2 2 2 2 5 2 3" xfId="36301"/>
    <cellStyle name="Standard 257 3 6 2 2 2 2 5 3" xfId="16448"/>
    <cellStyle name="Standard 257 3 6 2 2 2 2 5 3 2" xfId="42920"/>
    <cellStyle name="Standard 257 3 6 2 2 2 2 5 4" xfId="31891"/>
    <cellStyle name="Standard 257 3 6 2 2 2 2 6" xfId="7624"/>
    <cellStyle name="Standard 257 3 6 2 2 2 2 6 2" xfId="20860"/>
    <cellStyle name="Standard 257 3 6 2 2 2 2 6 2 2" xfId="47332"/>
    <cellStyle name="Standard 257 3 6 2 2 2 2 6 3" xfId="34096"/>
    <cellStyle name="Standard 257 3 6 2 2 2 2 7" xfId="14243"/>
    <cellStyle name="Standard 257 3 6 2 2 2 2 7 2" xfId="40715"/>
    <cellStyle name="Standard 257 3 6 2 2 2 2 8" xfId="27479"/>
    <cellStyle name="Standard 257 3 6 2 2 2 3" xfId="1375"/>
    <cellStyle name="Standard 257 3 6 2 2 2 3 2" xfId="4318"/>
    <cellStyle name="Standard 257 3 6 2 2 2 3 2 2" xfId="13140"/>
    <cellStyle name="Standard 257 3 6 2 2 2 3 2 2 2" xfId="26376"/>
    <cellStyle name="Standard 257 3 6 2 2 2 3 2 2 2 2" xfId="52848"/>
    <cellStyle name="Standard 257 3 6 2 2 2 3 2 2 3" xfId="39612"/>
    <cellStyle name="Standard 257 3 6 2 2 2 3 2 3" xfId="19759"/>
    <cellStyle name="Standard 257 3 6 2 2 2 3 2 3 2" xfId="46231"/>
    <cellStyle name="Standard 257 3 6 2 2 2 3 2 4" xfId="30790"/>
    <cellStyle name="Standard 257 3 6 2 2 2 3 3" xfId="5789"/>
    <cellStyle name="Standard 257 3 6 2 2 2 3 3 2" xfId="10199"/>
    <cellStyle name="Standard 257 3 6 2 2 2 3 3 2 2" xfId="23435"/>
    <cellStyle name="Standard 257 3 6 2 2 2 3 3 2 2 2" xfId="49907"/>
    <cellStyle name="Standard 257 3 6 2 2 2 3 3 2 3" xfId="36671"/>
    <cellStyle name="Standard 257 3 6 2 2 2 3 3 3" xfId="16818"/>
    <cellStyle name="Standard 257 3 6 2 2 2 3 3 3 2" xfId="43290"/>
    <cellStyle name="Standard 257 3 6 2 2 2 3 3 4" xfId="32261"/>
    <cellStyle name="Standard 257 3 6 2 2 2 3 4" xfId="8728"/>
    <cellStyle name="Standard 257 3 6 2 2 2 3 4 2" xfId="21964"/>
    <cellStyle name="Standard 257 3 6 2 2 2 3 4 2 2" xfId="48436"/>
    <cellStyle name="Standard 257 3 6 2 2 2 3 4 3" xfId="35200"/>
    <cellStyle name="Standard 257 3 6 2 2 2 3 5" xfId="15347"/>
    <cellStyle name="Standard 257 3 6 2 2 2 3 5 2" xfId="41819"/>
    <cellStyle name="Standard 257 3 6 2 2 2 3 6" xfId="27849"/>
    <cellStyle name="Standard 257 3 6 2 2 2 4" xfId="2111"/>
    <cellStyle name="Standard 257 3 6 2 2 2 4 2" xfId="3582"/>
    <cellStyle name="Standard 257 3 6 2 2 2 4 2 2" xfId="12404"/>
    <cellStyle name="Standard 257 3 6 2 2 2 4 2 2 2" xfId="25640"/>
    <cellStyle name="Standard 257 3 6 2 2 2 4 2 2 2 2" xfId="52112"/>
    <cellStyle name="Standard 257 3 6 2 2 2 4 2 2 3" xfId="38876"/>
    <cellStyle name="Standard 257 3 6 2 2 2 4 2 3" xfId="19023"/>
    <cellStyle name="Standard 257 3 6 2 2 2 4 2 3 2" xfId="45495"/>
    <cellStyle name="Standard 257 3 6 2 2 2 4 2 4" xfId="30054"/>
    <cellStyle name="Standard 257 3 6 2 2 2 4 3" xfId="6524"/>
    <cellStyle name="Standard 257 3 6 2 2 2 4 3 2" xfId="10934"/>
    <cellStyle name="Standard 257 3 6 2 2 2 4 3 2 2" xfId="24170"/>
    <cellStyle name="Standard 257 3 6 2 2 2 4 3 2 2 2" xfId="50642"/>
    <cellStyle name="Standard 257 3 6 2 2 2 4 3 2 3" xfId="37406"/>
    <cellStyle name="Standard 257 3 6 2 2 2 4 3 3" xfId="17553"/>
    <cellStyle name="Standard 257 3 6 2 2 2 4 3 3 2" xfId="44025"/>
    <cellStyle name="Standard 257 3 6 2 2 2 4 3 4" xfId="32996"/>
    <cellStyle name="Standard 257 3 6 2 2 2 4 4" xfId="7992"/>
    <cellStyle name="Standard 257 3 6 2 2 2 4 4 2" xfId="21228"/>
    <cellStyle name="Standard 257 3 6 2 2 2 4 4 2 2" xfId="47700"/>
    <cellStyle name="Standard 257 3 6 2 2 2 4 4 3" xfId="34464"/>
    <cellStyle name="Standard 257 3 6 2 2 2 4 5" xfId="14611"/>
    <cellStyle name="Standard 257 3 6 2 2 2 4 5 2" xfId="41083"/>
    <cellStyle name="Standard 257 3 6 2 2 2 4 6" xfId="28584"/>
    <cellStyle name="Standard 257 3 6 2 2 2 5" xfId="2848"/>
    <cellStyle name="Standard 257 3 6 2 2 2 5 2" xfId="11670"/>
    <cellStyle name="Standard 257 3 6 2 2 2 5 2 2" xfId="24906"/>
    <cellStyle name="Standard 257 3 6 2 2 2 5 2 2 2" xfId="51378"/>
    <cellStyle name="Standard 257 3 6 2 2 2 5 2 3" xfId="38142"/>
    <cellStyle name="Standard 257 3 6 2 2 2 5 3" xfId="18289"/>
    <cellStyle name="Standard 257 3 6 2 2 2 5 3 2" xfId="44761"/>
    <cellStyle name="Standard 257 3 6 2 2 2 5 4" xfId="29320"/>
    <cellStyle name="Standard 257 3 6 2 2 2 6" xfId="5053"/>
    <cellStyle name="Standard 257 3 6 2 2 2 6 2" xfId="9463"/>
    <cellStyle name="Standard 257 3 6 2 2 2 6 2 2" xfId="22699"/>
    <cellStyle name="Standard 257 3 6 2 2 2 6 2 2 2" xfId="49171"/>
    <cellStyle name="Standard 257 3 6 2 2 2 6 2 3" xfId="35935"/>
    <cellStyle name="Standard 257 3 6 2 2 2 6 3" xfId="16082"/>
    <cellStyle name="Standard 257 3 6 2 2 2 6 3 2" xfId="42554"/>
    <cellStyle name="Standard 257 3 6 2 2 2 6 4" xfId="31525"/>
    <cellStyle name="Standard 257 3 6 2 2 2 7" xfId="7258"/>
    <cellStyle name="Standard 257 3 6 2 2 2 7 2" xfId="20494"/>
    <cellStyle name="Standard 257 3 6 2 2 2 7 2 2" xfId="46966"/>
    <cellStyle name="Standard 257 3 6 2 2 2 7 3" xfId="33730"/>
    <cellStyle name="Standard 257 3 6 2 2 2 8" xfId="13877"/>
    <cellStyle name="Standard 257 3 6 2 2 2 8 2" xfId="40349"/>
    <cellStyle name="Standard 257 3 6 2 2 2 9" xfId="27113"/>
    <cellStyle name="Standard 257 3 6 2 2 3" xfId="820"/>
    <cellStyle name="Standard 257 3 6 2 2 3 2" xfId="1570"/>
    <cellStyle name="Standard 257 3 6 2 2 3 2 2" xfId="4513"/>
    <cellStyle name="Standard 257 3 6 2 2 3 2 2 2" xfId="13335"/>
    <cellStyle name="Standard 257 3 6 2 2 3 2 2 2 2" xfId="26571"/>
    <cellStyle name="Standard 257 3 6 2 2 3 2 2 2 2 2" xfId="53043"/>
    <cellStyle name="Standard 257 3 6 2 2 3 2 2 2 3" xfId="39807"/>
    <cellStyle name="Standard 257 3 6 2 2 3 2 2 3" xfId="19954"/>
    <cellStyle name="Standard 257 3 6 2 2 3 2 2 3 2" xfId="46426"/>
    <cellStyle name="Standard 257 3 6 2 2 3 2 2 4" xfId="30985"/>
    <cellStyle name="Standard 257 3 6 2 2 3 2 3" xfId="5984"/>
    <cellStyle name="Standard 257 3 6 2 2 3 2 3 2" xfId="10394"/>
    <cellStyle name="Standard 257 3 6 2 2 3 2 3 2 2" xfId="23630"/>
    <cellStyle name="Standard 257 3 6 2 2 3 2 3 2 2 2" xfId="50102"/>
    <cellStyle name="Standard 257 3 6 2 2 3 2 3 2 3" xfId="36866"/>
    <cellStyle name="Standard 257 3 6 2 2 3 2 3 3" xfId="17013"/>
    <cellStyle name="Standard 257 3 6 2 2 3 2 3 3 2" xfId="43485"/>
    <cellStyle name="Standard 257 3 6 2 2 3 2 3 4" xfId="32456"/>
    <cellStyle name="Standard 257 3 6 2 2 3 2 4" xfId="8923"/>
    <cellStyle name="Standard 257 3 6 2 2 3 2 4 2" xfId="22159"/>
    <cellStyle name="Standard 257 3 6 2 2 3 2 4 2 2" xfId="48631"/>
    <cellStyle name="Standard 257 3 6 2 2 3 2 4 3" xfId="35395"/>
    <cellStyle name="Standard 257 3 6 2 2 3 2 5" xfId="15542"/>
    <cellStyle name="Standard 257 3 6 2 2 3 2 5 2" xfId="42014"/>
    <cellStyle name="Standard 257 3 6 2 2 3 2 6" xfId="28044"/>
    <cellStyle name="Standard 257 3 6 2 2 3 3" xfId="2306"/>
    <cellStyle name="Standard 257 3 6 2 2 3 3 2" xfId="3777"/>
    <cellStyle name="Standard 257 3 6 2 2 3 3 2 2" xfId="12599"/>
    <cellStyle name="Standard 257 3 6 2 2 3 3 2 2 2" xfId="25835"/>
    <cellStyle name="Standard 257 3 6 2 2 3 3 2 2 2 2" xfId="52307"/>
    <cellStyle name="Standard 257 3 6 2 2 3 3 2 2 3" xfId="39071"/>
    <cellStyle name="Standard 257 3 6 2 2 3 3 2 3" xfId="19218"/>
    <cellStyle name="Standard 257 3 6 2 2 3 3 2 3 2" xfId="45690"/>
    <cellStyle name="Standard 257 3 6 2 2 3 3 2 4" xfId="30249"/>
    <cellStyle name="Standard 257 3 6 2 2 3 3 3" xfId="6719"/>
    <cellStyle name="Standard 257 3 6 2 2 3 3 3 2" xfId="11129"/>
    <cellStyle name="Standard 257 3 6 2 2 3 3 3 2 2" xfId="24365"/>
    <cellStyle name="Standard 257 3 6 2 2 3 3 3 2 2 2" xfId="50837"/>
    <cellStyle name="Standard 257 3 6 2 2 3 3 3 2 3" xfId="37601"/>
    <cellStyle name="Standard 257 3 6 2 2 3 3 3 3" xfId="17748"/>
    <cellStyle name="Standard 257 3 6 2 2 3 3 3 3 2" xfId="44220"/>
    <cellStyle name="Standard 257 3 6 2 2 3 3 3 4" xfId="33191"/>
    <cellStyle name="Standard 257 3 6 2 2 3 3 4" xfId="8187"/>
    <cellStyle name="Standard 257 3 6 2 2 3 3 4 2" xfId="21423"/>
    <cellStyle name="Standard 257 3 6 2 2 3 3 4 2 2" xfId="47895"/>
    <cellStyle name="Standard 257 3 6 2 2 3 3 4 3" xfId="34659"/>
    <cellStyle name="Standard 257 3 6 2 2 3 3 5" xfId="14806"/>
    <cellStyle name="Standard 257 3 6 2 2 3 3 5 2" xfId="41278"/>
    <cellStyle name="Standard 257 3 6 2 2 3 3 6" xfId="28779"/>
    <cellStyle name="Standard 257 3 6 2 2 3 4" xfId="3043"/>
    <cellStyle name="Standard 257 3 6 2 2 3 4 2" xfId="11865"/>
    <cellStyle name="Standard 257 3 6 2 2 3 4 2 2" xfId="25101"/>
    <cellStyle name="Standard 257 3 6 2 2 3 4 2 2 2" xfId="51573"/>
    <cellStyle name="Standard 257 3 6 2 2 3 4 2 3" xfId="38337"/>
    <cellStyle name="Standard 257 3 6 2 2 3 4 3" xfId="18484"/>
    <cellStyle name="Standard 257 3 6 2 2 3 4 3 2" xfId="44956"/>
    <cellStyle name="Standard 257 3 6 2 2 3 4 4" xfId="29515"/>
    <cellStyle name="Standard 257 3 6 2 2 3 5" xfId="5248"/>
    <cellStyle name="Standard 257 3 6 2 2 3 5 2" xfId="9658"/>
    <cellStyle name="Standard 257 3 6 2 2 3 5 2 2" xfId="22894"/>
    <cellStyle name="Standard 257 3 6 2 2 3 5 2 2 2" xfId="49366"/>
    <cellStyle name="Standard 257 3 6 2 2 3 5 2 3" xfId="36130"/>
    <cellStyle name="Standard 257 3 6 2 2 3 5 3" xfId="16277"/>
    <cellStyle name="Standard 257 3 6 2 2 3 5 3 2" xfId="42749"/>
    <cellStyle name="Standard 257 3 6 2 2 3 5 4" xfId="31720"/>
    <cellStyle name="Standard 257 3 6 2 2 3 6" xfId="7453"/>
    <cellStyle name="Standard 257 3 6 2 2 3 6 2" xfId="20689"/>
    <cellStyle name="Standard 257 3 6 2 2 3 6 2 2" xfId="47161"/>
    <cellStyle name="Standard 257 3 6 2 2 3 6 3" xfId="33925"/>
    <cellStyle name="Standard 257 3 6 2 2 3 7" xfId="14072"/>
    <cellStyle name="Standard 257 3 6 2 2 3 7 2" xfId="40544"/>
    <cellStyle name="Standard 257 3 6 2 2 3 8" xfId="27308"/>
    <cellStyle name="Standard 257 3 6 2 2 4" xfId="1204"/>
    <cellStyle name="Standard 257 3 6 2 2 4 2" xfId="4147"/>
    <cellStyle name="Standard 257 3 6 2 2 4 2 2" xfId="12969"/>
    <cellStyle name="Standard 257 3 6 2 2 4 2 2 2" xfId="26205"/>
    <cellStyle name="Standard 257 3 6 2 2 4 2 2 2 2" xfId="52677"/>
    <cellStyle name="Standard 257 3 6 2 2 4 2 2 3" xfId="39441"/>
    <cellStyle name="Standard 257 3 6 2 2 4 2 3" xfId="19588"/>
    <cellStyle name="Standard 257 3 6 2 2 4 2 3 2" xfId="46060"/>
    <cellStyle name="Standard 257 3 6 2 2 4 2 4" xfId="30619"/>
    <cellStyle name="Standard 257 3 6 2 2 4 3" xfId="5618"/>
    <cellStyle name="Standard 257 3 6 2 2 4 3 2" xfId="10028"/>
    <cellStyle name="Standard 257 3 6 2 2 4 3 2 2" xfId="23264"/>
    <cellStyle name="Standard 257 3 6 2 2 4 3 2 2 2" xfId="49736"/>
    <cellStyle name="Standard 257 3 6 2 2 4 3 2 3" xfId="36500"/>
    <cellStyle name="Standard 257 3 6 2 2 4 3 3" xfId="16647"/>
    <cellStyle name="Standard 257 3 6 2 2 4 3 3 2" xfId="43119"/>
    <cellStyle name="Standard 257 3 6 2 2 4 3 4" xfId="32090"/>
    <cellStyle name="Standard 257 3 6 2 2 4 4" xfId="8557"/>
    <cellStyle name="Standard 257 3 6 2 2 4 4 2" xfId="21793"/>
    <cellStyle name="Standard 257 3 6 2 2 4 4 2 2" xfId="48265"/>
    <cellStyle name="Standard 257 3 6 2 2 4 4 3" xfId="35029"/>
    <cellStyle name="Standard 257 3 6 2 2 4 5" xfId="15176"/>
    <cellStyle name="Standard 257 3 6 2 2 4 5 2" xfId="41648"/>
    <cellStyle name="Standard 257 3 6 2 2 4 6" xfId="27678"/>
    <cellStyle name="Standard 257 3 6 2 2 5" xfId="1940"/>
    <cellStyle name="Standard 257 3 6 2 2 5 2" xfId="3411"/>
    <cellStyle name="Standard 257 3 6 2 2 5 2 2" xfId="12233"/>
    <cellStyle name="Standard 257 3 6 2 2 5 2 2 2" xfId="25469"/>
    <cellStyle name="Standard 257 3 6 2 2 5 2 2 2 2" xfId="51941"/>
    <cellStyle name="Standard 257 3 6 2 2 5 2 2 3" xfId="38705"/>
    <cellStyle name="Standard 257 3 6 2 2 5 2 3" xfId="18852"/>
    <cellStyle name="Standard 257 3 6 2 2 5 2 3 2" xfId="45324"/>
    <cellStyle name="Standard 257 3 6 2 2 5 2 4" xfId="29883"/>
    <cellStyle name="Standard 257 3 6 2 2 5 3" xfId="6353"/>
    <cellStyle name="Standard 257 3 6 2 2 5 3 2" xfId="10763"/>
    <cellStyle name="Standard 257 3 6 2 2 5 3 2 2" xfId="23999"/>
    <cellStyle name="Standard 257 3 6 2 2 5 3 2 2 2" xfId="50471"/>
    <cellStyle name="Standard 257 3 6 2 2 5 3 2 3" xfId="37235"/>
    <cellStyle name="Standard 257 3 6 2 2 5 3 3" xfId="17382"/>
    <cellStyle name="Standard 257 3 6 2 2 5 3 3 2" xfId="43854"/>
    <cellStyle name="Standard 257 3 6 2 2 5 3 4" xfId="32825"/>
    <cellStyle name="Standard 257 3 6 2 2 5 4" xfId="7821"/>
    <cellStyle name="Standard 257 3 6 2 2 5 4 2" xfId="21057"/>
    <cellStyle name="Standard 257 3 6 2 2 5 4 2 2" xfId="47529"/>
    <cellStyle name="Standard 257 3 6 2 2 5 4 3" xfId="34293"/>
    <cellStyle name="Standard 257 3 6 2 2 5 5" xfId="14440"/>
    <cellStyle name="Standard 257 3 6 2 2 5 5 2" xfId="40912"/>
    <cellStyle name="Standard 257 3 6 2 2 5 6" xfId="28413"/>
    <cellStyle name="Standard 257 3 6 2 2 6" xfId="2677"/>
    <cellStyle name="Standard 257 3 6 2 2 6 2" xfId="11499"/>
    <cellStyle name="Standard 257 3 6 2 2 6 2 2" xfId="24735"/>
    <cellStyle name="Standard 257 3 6 2 2 6 2 2 2" xfId="51207"/>
    <cellStyle name="Standard 257 3 6 2 2 6 2 3" xfId="37971"/>
    <cellStyle name="Standard 257 3 6 2 2 6 3" xfId="18118"/>
    <cellStyle name="Standard 257 3 6 2 2 6 3 2" xfId="44590"/>
    <cellStyle name="Standard 257 3 6 2 2 6 4" xfId="29149"/>
    <cellStyle name="Standard 257 3 6 2 2 7" xfId="4882"/>
    <cellStyle name="Standard 257 3 6 2 2 7 2" xfId="9292"/>
    <cellStyle name="Standard 257 3 6 2 2 7 2 2" xfId="22528"/>
    <cellStyle name="Standard 257 3 6 2 2 7 2 2 2" xfId="49000"/>
    <cellStyle name="Standard 257 3 6 2 2 7 2 3" xfId="35764"/>
    <cellStyle name="Standard 257 3 6 2 2 7 3" xfId="15911"/>
    <cellStyle name="Standard 257 3 6 2 2 7 3 2" xfId="42383"/>
    <cellStyle name="Standard 257 3 6 2 2 7 4" xfId="31354"/>
    <cellStyle name="Standard 257 3 6 2 2 8" xfId="7087"/>
    <cellStyle name="Standard 257 3 6 2 2 8 2" xfId="20323"/>
    <cellStyle name="Standard 257 3 6 2 2 8 2 2" xfId="46795"/>
    <cellStyle name="Standard 257 3 6 2 2 8 3" xfId="33559"/>
    <cellStyle name="Standard 257 3 6 2 2 9" xfId="13706"/>
    <cellStyle name="Standard 257 3 6 2 2 9 2" xfId="40178"/>
    <cellStyle name="Standard 257 3 6 2 3" xfId="522"/>
    <cellStyle name="Standard 257 3 6 2 3 2" xfId="911"/>
    <cellStyle name="Standard 257 3 6 2 3 2 2" xfId="1660"/>
    <cellStyle name="Standard 257 3 6 2 3 2 2 2" xfId="4603"/>
    <cellStyle name="Standard 257 3 6 2 3 2 2 2 2" xfId="13425"/>
    <cellStyle name="Standard 257 3 6 2 3 2 2 2 2 2" xfId="26661"/>
    <cellStyle name="Standard 257 3 6 2 3 2 2 2 2 2 2" xfId="53133"/>
    <cellStyle name="Standard 257 3 6 2 3 2 2 2 2 3" xfId="39897"/>
    <cellStyle name="Standard 257 3 6 2 3 2 2 2 3" xfId="20044"/>
    <cellStyle name="Standard 257 3 6 2 3 2 2 2 3 2" xfId="46516"/>
    <cellStyle name="Standard 257 3 6 2 3 2 2 2 4" xfId="31075"/>
    <cellStyle name="Standard 257 3 6 2 3 2 2 3" xfId="6074"/>
    <cellStyle name="Standard 257 3 6 2 3 2 2 3 2" xfId="10484"/>
    <cellStyle name="Standard 257 3 6 2 3 2 2 3 2 2" xfId="23720"/>
    <cellStyle name="Standard 257 3 6 2 3 2 2 3 2 2 2" xfId="50192"/>
    <cellStyle name="Standard 257 3 6 2 3 2 2 3 2 3" xfId="36956"/>
    <cellStyle name="Standard 257 3 6 2 3 2 2 3 3" xfId="17103"/>
    <cellStyle name="Standard 257 3 6 2 3 2 2 3 3 2" xfId="43575"/>
    <cellStyle name="Standard 257 3 6 2 3 2 2 3 4" xfId="32546"/>
    <cellStyle name="Standard 257 3 6 2 3 2 2 4" xfId="9013"/>
    <cellStyle name="Standard 257 3 6 2 3 2 2 4 2" xfId="22249"/>
    <cellStyle name="Standard 257 3 6 2 3 2 2 4 2 2" xfId="48721"/>
    <cellStyle name="Standard 257 3 6 2 3 2 2 4 3" xfId="35485"/>
    <cellStyle name="Standard 257 3 6 2 3 2 2 5" xfId="15632"/>
    <cellStyle name="Standard 257 3 6 2 3 2 2 5 2" xfId="42104"/>
    <cellStyle name="Standard 257 3 6 2 3 2 2 6" xfId="28134"/>
    <cellStyle name="Standard 257 3 6 2 3 2 3" xfId="2396"/>
    <cellStyle name="Standard 257 3 6 2 3 2 3 2" xfId="3867"/>
    <cellStyle name="Standard 257 3 6 2 3 2 3 2 2" xfId="12689"/>
    <cellStyle name="Standard 257 3 6 2 3 2 3 2 2 2" xfId="25925"/>
    <cellStyle name="Standard 257 3 6 2 3 2 3 2 2 2 2" xfId="52397"/>
    <cellStyle name="Standard 257 3 6 2 3 2 3 2 2 3" xfId="39161"/>
    <cellStyle name="Standard 257 3 6 2 3 2 3 2 3" xfId="19308"/>
    <cellStyle name="Standard 257 3 6 2 3 2 3 2 3 2" xfId="45780"/>
    <cellStyle name="Standard 257 3 6 2 3 2 3 2 4" xfId="30339"/>
    <cellStyle name="Standard 257 3 6 2 3 2 3 3" xfId="6809"/>
    <cellStyle name="Standard 257 3 6 2 3 2 3 3 2" xfId="11219"/>
    <cellStyle name="Standard 257 3 6 2 3 2 3 3 2 2" xfId="24455"/>
    <cellStyle name="Standard 257 3 6 2 3 2 3 3 2 2 2" xfId="50927"/>
    <cellStyle name="Standard 257 3 6 2 3 2 3 3 2 3" xfId="37691"/>
    <cellStyle name="Standard 257 3 6 2 3 2 3 3 3" xfId="17838"/>
    <cellStyle name="Standard 257 3 6 2 3 2 3 3 3 2" xfId="44310"/>
    <cellStyle name="Standard 257 3 6 2 3 2 3 3 4" xfId="33281"/>
    <cellStyle name="Standard 257 3 6 2 3 2 3 4" xfId="8277"/>
    <cellStyle name="Standard 257 3 6 2 3 2 3 4 2" xfId="21513"/>
    <cellStyle name="Standard 257 3 6 2 3 2 3 4 2 2" xfId="47985"/>
    <cellStyle name="Standard 257 3 6 2 3 2 3 4 3" xfId="34749"/>
    <cellStyle name="Standard 257 3 6 2 3 2 3 5" xfId="14896"/>
    <cellStyle name="Standard 257 3 6 2 3 2 3 5 2" xfId="41368"/>
    <cellStyle name="Standard 257 3 6 2 3 2 3 6" xfId="28869"/>
    <cellStyle name="Standard 257 3 6 2 3 2 4" xfId="3133"/>
    <cellStyle name="Standard 257 3 6 2 3 2 4 2" xfId="11955"/>
    <cellStyle name="Standard 257 3 6 2 3 2 4 2 2" xfId="25191"/>
    <cellStyle name="Standard 257 3 6 2 3 2 4 2 2 2" xfId="51663"/>
    <cellStyle name="Standard 257 3 6 2 3 2 4 2 3" xfId="38427"/>
    <cellStyle name="Standard 257 3 6 2 3 2 4 3" xfId="18574"/>
    <cellStyle name="Standard 257 3 6 2 3 2 4 3 2" xfId="45046"/>
    <cellStyle name="Standard 257 3 6 2 3 2 4 4" xfId="29605"/>
    <cellStyle name="Standard 257 3 6 2 3 2 5" xfId="5338"/>
    <cellStyle name="Standard 257 3 6 2 3 2 5 2" xfId="9748"/>
    <cellStyle name="Standard 257 3 6 2 3 2 5 2 2" xfId="22984"/>
    <cellStyle name="Standard 257 3 6 2 3 2 5 2 2 2" xfId="49456"/>
    <cellStyle name="Standard 257 3 6 2 3 2 5 2 3" xfId="36220"/>
    <cellStyle name="Standard 257 3 6 2 3 2 5 3" xfId="16367"/>
    <cellStyle name="Standard 257 3 6 2 3 2 5 3 2" xfId="42839"/>
    <cellStyle name="Standard 257 3 6 2 3 2 5 4" xfId="31810"/>
    <cellStyle name="Standard 257 3 6 2 3 2 6" xfId="7543"/>
    <cellStyle name="Standard 257 3 6 2 3 2 6 2" xfId="20779"/>
    <cellStyle name="Standard 257 3 6 2 3 2 6 2 2" xfId="47251"/>
    <cellStyle name="Standard 257 3 6 2 3 2 6 3" xfId="34015"/>
    <cellStyle name="Standard 257 3 6 2 3 2 7" xfId="14162"/>
    <cellStyle name="Standard 257 3 6 2 3 2 7 2" xfId="40634"/>
    <cellStyle name="Standard 257 3 6 2 3 2 8" xfId="27398"/>
    <cellStyle name="Standard 257 3 6 2 3 3" xfId="1294"/>
    <cellStyle name="Standard 257 3 6 2 3 3 2" xfId="4237"/>
    <cellStyle name="Standard 257 3 6 2 3 3 2 2" xfId="13059"/>
    <cellStyle name="Standard 257 3 6 2 3 3 2 2 2" xfId="26295"/>
    <cellStyle name="Standard 257 3 6 2 3 3 2 2 2 2" xfId="52767"/>
    <cellStyle name="Standard 257 3 6 2 3 3 2 2 3" xfId="39531"/>
    <cellStyle name="Standard 257 3 6 2 3 3 2 3" xfId="19678"/>
    <cellStyle name="Standard 257 3 6 2 3 3 2 3 2" xfId="46150"/>
    <cellStyle name="Standard 257 3 6 2 3 3 2 4" xfId="30709"/>
    <cellStyle name="Standard 257 3 6 2 3 3 3" xfId="5708"/>
    <cellStyle name="Standard 257 3 6 2 3 3 3 2" xfId="10118"/>
    <cellStyle name="Standard 257 3 6 2 3 3 3 2 2" xfId="23354"/>
    <cellStyle name="Standard 257 3 6 2 3 3 3 2 2 2" xfId="49826"/>
    <cellStyle name="Standard 257 3 6 2 3 3 3 2 3" xfId="36590"/>
    <cellStyle name="Standard 257 3 6 2 3 3 3 3" xfId="16737"/>
    <cellStyle name="Standard 257 3 6 2 3 3 3 3 2" xfId="43209"/>
    <cellStyle name="Standard 257 3 6 2 3 3 3 4" xfId="32180"/>
    <cellStyle name="Standard 257 3 6 2 3 3 4" xfId="8647"/>
    <cellStyle name="Standard 257 3 6 2 3 3 4 2" xfId="21883"/>
    <cellStyle name="Standard 257 3 6 2 3 3 4 2 2" xfId="48355"/>
    <cellStyle name="Standard 257 3 6 2 3 3 4 3" xfId="35119"/>
    <cellStyle name="Standard 257 3 6 2 3 3 5" xfId="15266"/>
    <cellStyle name="Standard 257 3 6 2 3 3 5 2" xfId="41738"/>
    <cellStyle name="Standard 257 3 6 2 3 3 6" xfId="27768"/>
    <cellStyle name="Standard 257 3 6 2 3 4" xfId="2030"/>
    <cellStyle name="Standard 257 3 6 2 3 4 2" xfId="3501"/>
    <cellStyle name="Standard 257 3 6 2 3 4 2 2" xfId="12323"/>
    <cellStyle name="Standard 257 3 6 2 3 4 2 2 2" xfId="25559"/>
    <cellStyle name="Standard 257 3 6 2 3 4 2 2 2 2" xfId="52031"/>
    <cellStyle name="Standard 257 3 6 2 3 4 2 2 3" xfId="38795"/>
    <cellStyle name="Standard 257 3 6 2 3 4 2 3" xfId="18942"/>
    <cellStyle name="Standard 257 3 6 2 3 4 2 3 2" xfId="45414"/>
    <cellStyle name="Standard 257 3 6 2 3 4 2 4" xfId="29973"/>
    <cellStyle name="Standard 257 3 6 2 3 4 3" xfId="6443"/>
    <cellStyle name="Standard 257 3 6 2 3 4 3 2" xfId="10853"/>
    <cellStyle name="Standard 257 3 6 2 3 4 3 2 2" xfId="24089"/>
    <cellStyle name="Standard 257 3 6 2 3 4 3 2 2 2" xfId="50561"/>
    <cellStyle name="Standard 257 3 6 2 3 4 3 2 3" xfId="37325"/>
    <cellStyle name="Standard 257 3 6 2 3 4 3 3" xfId="17472"/>
    <cellStyle name="Standard 257 3 6 2 3 4 3 3 2" xfId="43944"/>
    <cellStyle name="Standard 257 3 6 2 3 4 3 4" xfId="32915"/>
    <cellStyle name="Standard 257 3 6 2 3 4 4" xfId="7911"/>
    <cellStyle name="Standard 257 3 6 2 3 4 4 2" xfId="21147"/>
    <cellStyle name="Standard 257 3 6 2 3 4 4 2 2" xfId="47619"/>
    <cellStyle name="Standard 257 3 6 2 3 4 4 3" xfId="34383"/>
    <cellStyle name="Standard 257 3 6 2 3 4 5" xfId="14530"/>
    <cellStyle name="Standard 257 3 6 2 3 4 5 2" xfId="41002"/>
    <cellStyle name="Standard 257 3 6 2 3 4 6" xfId="28503"/>
    <cellStyle name="Standard 257 3 6 2 3 5" xfId="2767"/>
    <cellStyle name="Standard 257 3 6 2 3 5 2" xfId="11589"/>
    <cellStyle name="Standard 257 3 6 2 3 5 2 2" xfId="24825"/>
    <cellStyle name="Standard 257 3 6 2 3 5 2 2 2" xfId="51297"/>
    <cellStyle name="Standard 257 3 6 2 3 5 2 3" xfId="38061"/>
    <cellStyle name="Standard 257 3 6 2 3 5 3" xfId="18208"/>
    <cellStyle name="Standard 257 3 6 2 3 5 3 2" xfId="44680"/>
    <cellStyle name="Standard 257 3 6 2 3 5 4" xfId="29239"/>
    <cellStyle name="Standard 257 3 6 2 3 6" xfId="4972"/>
    <cellStyle name="Standard 257 3 6 2 3 6 2" xfId="9382"/>
    <cellStyle name="Standard 257 3 6 2 3 6 2 2" xfId="22618"/>
    <cellStyle name="Standard 257 3 6 2 3 6 2 2 2" xfId="49090"/>
    <cellStyle name="Standard 257 3 6 2 3 6 2 3" xfId="35854"/>
    <cellStyle name="Standard 257 3 6 2 3 6 3" xfId="16001"/>
    <cellStyle name="Standard 257 3 6 2 3 6 3 2" xfId="42473"/>
    <cellStyle name="Standard 257 3 6 2 3 6 4" xfId="31444"/>
    <cellStyle name="Standard 257 3 6 2 3 7" xfId="7177"/>
    <cellStyle name="Standard 257 3 6 2 3 7 2" xfId="20413"/>
    <cellStyle name="Standard 257 3 6 2 3 7 2 2" xfId="46885"/>
    <cellStyle name="Standard 257 3 6 2 3 7 3" xfId="33649"/>
    <cellStyle name="Standard 257 3 6 2 3 8" xfId="13796"/>
    <cellStyle name="Standard 257 3 6 2 3 8 2" xfId="40268"/>
    <cellStyle name="Standard 257 3 6 2 3 9" xfId="27032"/>
    <cellStyle name="Standard 257 3 6 2 4" xfId="739"/>
    <cellStyle name="Standard 257 3 6 2 4 2" xfId="1489"/>
    <cellStyle name="Standard 257 3 6 2 4 2 2" xfId="4432"/>
    <cellStyle name="Standard 257 3 6 2 4 2 2 2" xfId="13254"/>
    <cellStyle name="Standard 257 3 6 2 4 2 2 2 2" xfId="26490"/>
    <cellStyle name="Standard 257 3 6 2 4 2 2 2 2 2" xfId="52962"/>
    <cellStyle name="Standard 257 3 6 2 4 2 2 2 3" xfId="39726"/>
    <cellStyle name="Standard 257 3 6 2 4 2 2 3" xfId="19873"/>
    <cellStyle name="Standard 257 3 6 2 4 2 2 3 2" xfId="46345"/>
    <cellStyle name="Standard 257 3 6 2 4 2 2 4" xfId="30904"/>
    <cellStyle name="Standard 257 3 6 2 4 2 3" xfId="5903"/>
    <cellStyle name="Standard 257 3 6 2 4 2 3 2" xfId="10313"/>
    <cellStyle name="Standard 257 3 6 2 4 2 3 2 2" xfId="23549"/>
    <cellStyle name="Standard 257 3 6 2 4 2 3 2 2 2" xfId="50021"/>
    <cellStyle name="Standard 257 3 6 2 4 2 3 2 3" xfId="36785"/>
    <cellStyle name="Standard 257 3 6 2 4 2 3 3" xfId="16932"/>
    <cellStyle name="Standard 257 3 6 2 4 2 3 3 2" xfId="43404"/>
    <cellStyle name="Standard 257 3 6 2 4 2 3 4" xfId="32375"/>
    <cellStyle name="Standard 257 3 6 2 4 2 4" xfId="8842"/>
    <cellStyle name="Standard 257 3 6 2 4 2 4 2" xfId="22078"/>
    <cellStyle name="Standard 257 3 6 2 4 2 4 2 2" xfId="48550"/>
    <cellStyle name="Standard 257 3 6 2 4 2 4 3" xfId="35314"/>
    <cellStyle name="Standard 257 3 6 2 4 2 5" xfId="15461"/>
    <cellStyle name="Standard 257 3 6 2 4 2 5 2" xfId="41933"/>
    <cellStyle name="Standard 257 3 6 2 4 2 6" xfId="27963"/>
    <cellStyle name="Standard 257 3 6 2 4 3" xfId="2225"/>
    <cellStyle name="Standard 257 3 6 2 4 3 2" xfId="3696"/>
    <cellStyle name="Standard 257 3 6 2 4 3 2 2" xfId="12518"/>
    <cellStyle name="Standard 257 3 6 2 4 3 2 2 2" xfId="25754"/>
    <cellStyle name="Standard 257 3 6 2 4 3 2 2 2 2" xfId="52226"/>
    <cellStyle name="Standard 257 3 6 2 4 3 2 2 3" xfId="38990"/>
    <cellStyle name="Standard 257 3 6 2 4 3 2 3" xfId="19137"/>
    <cellStyle name="Standard 257 3 6 2 4 3 2 3 2" xfId="45609"/>
    <cellStyle name="Standard 257 3 6 2 4 3 2 4" xfId="30168"/>
    <cellStyle name="Standard 257 3 6 2 4 3 3" xfId="6638"/>
    <cellStyle name="Standard 257 3 6 2 4 3 3 2" xfId="11048"/>
    <cellStyle name="Standard 257 3 6 2 4 3 3 2 2" xfId="24284"/>
    <cellStyle name="Standard 257 3 6 2 4 3 3 2 2 2" xfId="50756"/>
    <cellStyle name="Standard 257 3 6 2 4 3 3 2 3" xfId="37520"/>
    <cellStyle name="Standard 257 3 6 2 4 3 3 3" xfId="17667"/>
    <cellStyle name="Standard 257 3 6 2 4 3 3 3 2" xfId="44139"/>
    <cellStyle name="Standard 257 3 6 2 4 3 3 4" xfId="33110"/>
    <cellStyle name="Standard 257 3 6 2 4 3 4" xfId="8106"/>
    <cellStyle name="Standard 257 3 6 2 4 3 4 2" xfId="21342"/>
    <cellStyle name="Standard 257 3 6 2 4 3 4 2 2" xfId="47814"/>
    <cellStyle name="Standard 257 3 6 2 4 3 4 3" xfId="34578"/>
    <cellStyle name="Standard 257 3 6 2 4 3 5" xfId="14725"/>
    <cellStyle name="Standard 257 3 6 2 4 3 5 2" xfId="41197"/>
    <cellStyle name="Standard 257 3 6 2 4 3 6" xfId="28698"/>
    <cellStyle name="Standard 257 3 6 2 4 4" xfId="2962"/>
    <cellStyle name="Standard 257 3 6 2 4 4 2" xfId="11784"/>
    <cellStyle name="Standard 257 3 6 2 4 4 2 2" xfId="25020"/>
    <cellStyle name="Standard 257 3 6 2 4 4 2 2 2" xfId="51492"/>
    <cellStyle name="Standard 257 3 6 2 4 4 2 3" xfId="38256"/>
    <cellStyle name="Standard 257 3 6 2 4 4 3" xfId="18403"/>
    <cellStyle name="Standard 257 3 6 2 4 4 3 2" xfId="44875"/>
    <cellStyle name="Standard 257 3 6 2 4 4 4" xfId="29434"/>
    <cellStyle name="Standard 257 3 6 2 4 5" xfId="5167"/>
    <cellStyle name="Standard 257 3 6 2 4 5 2" xfId="9577"/>
    <cellStyle name="Standard 257 3 6 2 4 5 2 2" xfId="22813"/>
    <cellStyle name="Standard 257 3 6 2 4 5 2 2 2" xfId="49285"/>
    <cellStyle name="Standard 257 3 6 2 4 5 2 3" xfId="36049"/>
    <cellStyle name="Standard 257 3 6 2 4 5 3" xfId="16196"/>
    <cellStyle name="Standard 257 3 6 2 4 5 3 2" xfId="42668"/>
    <cellStyle name="Standard 257 3 6 2 4 5 4" xfId="31639"/>
    <cellStyle name="Standard 257 3 6 2 4 6" xfId="7372"/>
    <cellStyle name="Standard 257 3 6 2 4 6 2" xfId="20608"/>
    <cellStyle name="Standard 257 3 6 2 4 6 2 2" xfId="47080"/>
    <cellStyle name="Standard 257 3 6 2 4 6 3" xfId="33844"/>
    <cellStyle name="Standard 257 3 6 2 4 7" xfId="13991"/>
    <cellStyle name="Standard 257 3 6 2 4 7 2" xfId="40463"/>
    <cellStyle name="Standard 257 3 6 2 4 8" xfId="27227"/>
    <cellStyle name="Standard 257 3 6 2 5" xfId="1123"/>
    <cellStyle name="Standard 257 3 6 2 5 2" xfId="4066"/>
    <cellStyle name="Standard 257 3 6 2 5 2 2" xfId="12888"/>
    <cellStyle name="Standard 257 3 6 2 5 2 2 2" xfId="26124"/>
    <cellStyle name="Standard 257 3 6 2 5 2 2 2 2" xfId="52596"/>
    <cellStyle name="Standard 257 3 6 2 5 2 2 3" xfId="39360"/>
    <cellStyle name="Standard 257 3 6 2 5 2 3" xfId="19507"/>
    <cellStyle name="Standard 257 3 6 2 5 2 3 2" xfId="45979"/>
    <cellStyle name="Standard 257 3 6 2 5 2 4" xfId="30538"/>
    <cellStyle name="Standard 257 3 6 2 5 3" xfId="5537"/>
    <cellStyle name="Standard 257 3 6 2 5 3 2" xfId="9947"/>
    <cellStyle name="Standard 257 3 6 2 5 3 2 2" xfId="23183"/>
    <cellStyle name="Standard 257 3 6 2 5 3 2 2 2" xfId="49655"/>
    <cellStyle name="Standard 257 3 6 2 5 3 2 3" xfId="36419"/>
    <cellStyle name="Standard 257 3 6 2 5 3 3" xfId="16566"/>
    <cellStyle name="Standard 257 3 6 2 5 3 3 2" xfId="43038"/>
    <cellStyle name="Standard 257 3 6 2 5 3 4" xfId="32009"/>
    <cellStyle name="Standard 257 3 6 2 5 4" xfId="8476"/>
    <cellStyle name="Standard 257 3 6 2 5 4 2" xfId="21712"/>
    <cellStyle name="Standard 257 3 6 2 5 4 2 2" xfId="48184"/>
    <cellStyle name="Standard 257 3 6 2 5 4 3" xfId="34948"/>
    <cellStyle name="Standard 257 3 6 2 5 5" xfId="15095"/>
    <cellStyle name="Standard 257 3 6 2 5 5 2" xfId="41567"/>
    <cellStyle name="Standard 257 3 6 2 5 6" xfId="27597"/>
    <cellStyle name="Standard 257 3 6 2 6" xfId="1859"/>
    <cellStyle name="Standard 257 3 6 2 6 2" xfId="3330"/>
    <cellStyle name="Standard 257 3 6 2 6 2 2" xfId="12152"/>
    <cellStyle name="Standard 257 3 6 2 6 2 2 2" xfId="25388"/>
    <cellStyle name="Standard 257 3 6 2 6 2 2 2 2" xfId="51860"/>
    <cellStyle name="Standard 257 3 6 2 6 2 2 3" xfId="38624"/>
    <cellStyle name="Standard 257 3 6 2 6 2 3" xfId="18771"/>
    <cellStyle name="Standard 257 3 6 2 6 2 3 2" xfId="45243"/>
    <cellStyle name="Standard 257 3 6 2 6 2 4" xfId="29802"/>
    <cellStyle name="Standard 257 3 6 2 6 3" xfId="6272"/>
    <cellStyle name="Standard 257 3 6 2 6 3 2" xfId="10682"/>
    <cellStyle name="Standard 257 3 6 2 6 3 2 2" xfId="23918"/>
    <cellStyle name="Standard 257 3 6 2 6 3 2 2 2" xfId="50390"/>
    <cellStyle name="Standard 257 3 6 2 6 3 2 3" xfId="37154"/>
    <cellStyle name="Standard 257 3 6 2 6 3 3" xfId="17301"/>
    <cellStyle name="Standard 257 3 6 2 6 3 3 2" xfId="43773"/>
    <cellStyle name="Standard 257 3 6 2 6 3 4" xfId="32744"/>
    <cellStyle name="Standard 257 3 6 2 6 4" xfId="7740"/>
    <cellStyle name="Standard 257 3 6 2 6 4 2" xfId="20976"/>
    <cellStyle name="Standard 257 3 6 2 6 4 2 2" xfId="47448"/>
    <cellStyle name="Standard 257 3 6 2 6 4 3" xfId="34212"/>
    <cellStyle name="Standard 257 3 6 2 6 5" xfId="14359"/>
    <cellStyle name="Standard 257 3 6 2 6 5 2" xfId="40831"/>
    <cellStyle name="Standard 257 3 6 2 6 6" xfId="28332"/>
    <cellStyle name="Standard 257 3 6 2 7" xfId="2596"/>
    <cellStyle name="Standard 257 3 6 2 7 2" xfId="11418"/>
    <cellStyle name="Standard 257 3 6 2 7 2 2" xfId="24654"/>
    <cellStyle name="Standard 257 3 6 2 7 2 2 2" xfId="51126"/>
    <cellStyle name="Standard 257 3 6 2 7 2 3" xfId="37890"/>
    <cellStyle name="Standard 257 3 6 2 7 3" xfId="18037"/>
    <cellStyle name="Standard 257 3 6 2 7 3 2" xfId="44509"/>
    <cellStyle name="Standard 257 3 6 2 7 4" xfId="29068"/>
    <cellStyle name="Standard 257 3 6 2 8" xfId="4801"/>
    <cellStyle name="Standard 257 3 6 2 8 2" xfId="9211"/>
    <cellStyle name="Standard 257 3 6 2 8 2 2" xfId="22447"/>
    <cellStyle name="Standard 257 3 6 2 8 2 2 2" xfId="48919"/>
    <cellStyle name="Standard 257 3 6 2 8 2 3" xfId="35683"/>
    <cellStyle name="Standard 257 3 6 2 8 3" xfId="15830"/>
    <cellStyle name="Standard 257 3 6 2 8 3 2" xfId="42302"/>
    <cellStyle name="Standard 257 3 6 2 8 4" xfId="31273"/>
    <cellStyle name="Standard 257 3 6 2 9" xfId="7006"/>
    <cellStyle name="Standard 257 3 6 2 9 2" xfId="20242"/>
    <cellStyle name="Standard 257 3 6 2 9 2 2" xfId="46714"/>
    <cellStyle name="Standard 257 3 6 2 9 3" xfId="33478"/>
    <cellStyle name="Standard 257 3 6 3" xfId="387"/>
    <cellStyle name="Standard 257 3 6 3 10" xfId="26902"/>
    <cellStyle name="Standard 257 3 6 3 2" xfId="563"/>
    <cellStyle name="Standard 257 3 6 3 2 2" xfId="952"/>
    <cellStyle name="Standard 257 3 6 3 2 2 2" xfId="1701"/>
    <cellStyle name="Standard 257 3 6 3 2 2 2 2" xfId="4644"/>
    <cellStyle name="Standard 257 3 6 3 2 2 2 2 2" xfId="13466"/>
    <cellStyle name="Standard 257 3 6 3 2 2 2 2 2 2" xfId="26702"/>
    <cellStyle name="Standard 257 3 6 3 2 2 2 2 2 2 2" xfId="53174"/>
    <cellStyle name="Standard 257 3 6 3 2 2 2 2 2 3" xfId="39938"/>
    <cellStyle name="Standard 257 3 6 3 2 2 2 2 3" xfId="20085"/>
    <cellStyle name="Standard 257 3 6 3 2 2 2 2 3 2" xfId="46557"/>
    <cellStyle name="Standard 257 3 6 3 2 2 2 2 4" xfId="31116"/>
    <cellStyle name="Standard 257 3 6 3 2 2 2 3" xfId="6115"/>
    <cellStyle name="Standard 257 3 6 3 2 2 2 3 2" xfId="10525"/>
    <cellStyle name="Standard 257 3 6 3 2 2 2 3 2 2" xfId="23761"/>
    <cellStyle name="Standard 257 3 6 3 2 2 2 3 2 2 2" xfId="50233"/>
    <cellStyle name="Standard 257 3 6 3 2 2 2 3 2 3" xfId="36997"/>
    <cellStyle name="Standard 257 3 6 3 2 2 2 3 3" xfId="17144"/>
    <cellStyle name="Standard 257 3 6 3 2 2 2 3 3 2" xfId="43616"/>
    <cellStyle name="Standard 257 3 6 3 2 2 2 3 4" xfId="32587"/>
    <cellStyle name="Standard 257 3 6 3 2 2 2 4" xfId="9054"/>
    <cellStyle name="Standard 257 3 6 3 2 2 2 4 2" xfId="22290"/>
    <cellStyle name="Standard 257 3 6 3 2 2 2 4 2 2" xfId="48762"/>
    <cellStyle name="Standard 257 3 6 3 2 2 2 4 3" xfId="35526"/>
    <cellStyle name="Standard 257 3 6 3 2 2 2 5" xfId="15673"/>
    <cellStyle name="Standard 257 3 6 3 2 2 2 5 2" xfId="42145"/>
    <cellStyle name="Standard 257 3 6 3 2 2 2 6" xfId="28175"/>
    <cellStyle name="Standard 257 3 6 3 2 2 3" xfId="2437"/>
    <cellStyle name="Standard 257 3 6 3 2 2 3 2" xfId="3908"/>
    <cellStyle name="Standard 257 3 6 3 2 2 3 2 2" xfId="12730"/>
    <cellStyle name="Standard 257 3 6 3 2 2 3 2 2 2" xfId="25966"/>
    <cellStyle name="Standard 257 3 6 3 2 2 3 2 2 2 2" xfId="52438"/>
    <cellStyle name="Standard 257 3 6 3 2 2 3 2 2 3" xfId="39202"/>
    <cellStyle name="Standard 257 3 6 3 2 2 3 2 3" xfId="19349"/>
    <cellStyle name="Standard 257 3 6 3 2 2 3 2 3 2" xfId="45821"/>
    <cellStyle name="Standard 257 3 6 3 2 2 3 2 4" xfId="30380"/>
    <cellStyle name="Standard 257 3 6 3 2 2 3 3" xfId="6850"/>
    <cellStyle name="Standard 257 3 6 3 2 2 3 3 2" xfId="11260"/>
    <cellStyle name="Standard 257 3 6 3 2 2 3 3 2 2" xfId="24496"/>
    <cellStyle name="Standard 257 3 6 3 2 2 3 3 2 2 2" xfId="50968"/>
    <cellStyle name="Standard 257 3 6 3 2 2 3 3 2 3" xfId="37732"/>
    <cellStyle name="Standard 257 3 6 3 2 2 3 3 3" xfId="17879"/>
    <cellStyle name="Standard 257 3 6 3 2 2 3 3 3 2" xfId="44351"/>
    <cellStyle name="Standard 257 3 6 3 2 2 3 3 4" xfId="33322"/>
    <cellStyle name="Standard 257 3 6 3 2 2 3 4" xfId="8318"/>
    <cellStyle name="Standard 257 3 6 3 2 2 3 4 2" xfId="21554"/>
    <cellStyle name="Standard 257 3 6 3 2 2 3 4 2 2" xfId="48026"/>
    <cellStyle name="Standard 257 3 6 3 2 2 3 4 3" xfId="34790"/>
    <cellStyle name="Standard 257 3 6 3 2 2 3 5" xfId="14937"/>
    <cellStyle name="Standard 257 3 6 3 2 2 3 5 2" xfId="41409"/>
    <cellStyle name="Standard 257 3 6 3 2 2 3 6" xfId="28910"/>
    <cellStyle name="Standard 257 3 6 3 2 2 4" xfId="3174"/>
    <cellStyle name="Standard 257 3 6 3 2 2 4 2" xfId="11996"/>
    <cellStyle name="Standard 257 3 6 3 2 2 4 2 2" xfId="25232"/>
    <cellStyle name="Standard 257 3 6 3 2 2 4 2 2 2" xfId="51704"/>
    <cellStyle name="Standard 257 3 6 3 2 2 4 2 3" xfId="38468"/>
    <cellStyle name="Standard 257 3 6 3 2 2 4 3" xfId="18615"/>
    <cellStyle name="Standard 257 3 6 3 2 2 4 3 2" xfId="45087"/>
    <cellStyle name="Standard 257 3 6 3 2 2 4 4" xfId="29646"/>
    <cellStyle name="Standard 257 3 6 3 2 2 5" xfId="5379"/>
    <cellStyle name="Standard 257 3 6 3 2 2 5 2" xfId="9789"/>
    <cellStyle name="Standard 257 3 6 3 2 2 5 2 2" xfId="23025"/>
    <cellStyle name="Standard 257 3 6 3 2 2 5 2 2 2" xfId="49497"/>
    <cellStyle name="Standard 257 3 6 3 2 2 5 2 3" xfId="36261"/>
    <cellStyle name="Standard 257 3 6 3 2 2 5 3" xfId="16408"/>
    <cellStyle name="Standard 257 3 6 3 2 2 5 3 2" xfId="42880"/>
    <cellStyle name="Standard 257 3 6 3 2 2 5 4" xfId="31851"/>
    <cellStyle name="Standard 257 3 6 3 2 2 6" xfId="7584"/>
    <cellStyle name="Standard 257 3 6 3 2 2 6 2" xfId="20820"/>
    <cellStyle name="Standard 257 3 6 3 2 2 6 2 2" xfId="47292"/>
    <cellStyle name="Standard 257 3 6 3 2 2 6 3" xfId="34056"/>
    <cellStyle name="Standard 257 3 6 3 2 2 7" xfId="14203"/>
    <cellStyle name="Standard 257 3 6 3 2 2 7 2" xfId="40675"/>
    <cellStyle name="Standard 257 3 6 3 2 2 8" xfId="27439"/>
    <cellStyle name="Standard 257 3 6 3 2 3" xfId="1335"/>
    <cellStyle name="Standard 257 3 6 3 2 3 2" xfId="4278"/>
    <cellStyle name="Standard 257 3 6 3 2 3 2 2" xfId="13100"/>
    <cellStyle name="Standard 257 3 6 3 2 3 2 2 2" xfId="26336"/>
    <cellStyle name="Standard 257 3 6 3 2 3 2 2 2 2" xfId="52808"/>
    <cellStyle name="Standard 257 3 6 3 2 3 2 2 3" xfId="39572"/>
    <cellStyle name="Standard 257 3 6 3 2 3 2 3" xfId="19719"/>
    <cellStyle name="Standard 257 3 6 3 2 3 2 3 2" xfId="46191"/>
    <cellStyle name="Standard 257 3 6 3 2 3 2 4" xfId="30750"/>
    <cellStyle name="Standard 257 3 6 3 2 3 3" xfId="5749"/>
    <cellStyle name="Standard 257 3 6 3 2 3 3 2" xfId="10159"/>
    <cellStyle name="Standard 257 3 6 3 2 3 3 2 2" xfId="23395"/>
    <cellStyle name="Standard 257 3 6 3 2 3 3 2 2 2" xfId="49867"/>
    <cellStyle name="Standard 257 3 6 3 2 3 3 2 3" xfId="36631"/>
    <cellStyle name="Standard 257 3 6 3 2 3 3 3" xfId="16778"/>
    <cellStyle name="Standard 257 3 6 3 2 3 3 3 2" xfId="43250"/>
    <cellStyle name="Standard 257 3 6 3 2 3 3 4" xfId="32221"/>
    <cellStyle name="Standard 257 3 6 3 2 3 4" xfId="8688"/>
    <cellStyle name="Standard 257 3 6 3 2 3 4 2" xfId="21924"/>
    <cellStyle name="Standard 257 3 6 3 2 3 4 2 2" xfId="48396"/>
    <cellStyle name="Standard 257 3 6 3 2 3 4 3" xfId="35160"/>
    <cellStyle name="Standard 257 3 6 3 2 3 5" xfId="15307"/>
    <cellStyle name="Standard 257 3 6 3 2 3 5 2" xfId="41779"/>
    <cellStyle name="Standard 257 3 6 3 2 3 6" xfId="27809"/>
    <cellStyle name="Standard 257 3 6 3 2 4" xfId="2071"/>
    <cellStyle name="Standard 257 3 6 3 2 4 2" xfId="3542"/>
    <cellStyle name="Standard 257 3 6 3 2 4 2 2" xfId="12364"/>
    <cellStyle name="Standard 257 3 6 3 2 4 2 2 2" xfId="25600"/>
    <cellStyle name="Standard 257 3 6 3 2 4 2 2 2 2" xfId="52072"/>
    <cellStyle name="Standard 257 3 6 3 2 4 2 2 3" xfId="38836"/>
    <cellStyle name="Standard 257 3 6 3 2 4 2 3" xfId="18983"/>
    <cellStyle name="Standard 257 3 6 3 2 4 2 3 2" xfId="45455"/>
    <cellStyle name="Standard 257 3 6 3 2 4 2 4" xfId="30014"/>
    <cellStyle name="Standard 257 3 6 3 2 4 3" xfId="6484"/>
    <cellStyle name="Standard 257 3 6 3 2 4 3 2" xfId="10894"/>
    <cellStyle name="Standard 257 3 6 3 2 4 3 2 2" xfId="24130"/>
    <cellStyle name="Standard 257 3 6 3 2 4 3 2 2 2" xfId="50602"/>
    <cellStyle name="Standard 257 3 6 3 2 4 3 2 3" xfId="37366"/>
    <cellStyle name="Standard 257 3 6 3 2 4 3 3" xfId="17513"/>
    <cellStyle name="Standard 257 3 6 3 2 4 3 3 2" xfId="43985"/>
    <cellStyle name="Standard 257 3 6 3 2 4 3 4" xfId="32956"/>
    <cellStyle name="Standard 257 3 6 3 2 4 4" xfId="7952"/>
    <cellStyle name="Standard 257 3 6 3 2 4 4 2" xfId="21188"/>
    <cellStyle name="Standard 257 3 6 3 2 4 4 2 2" xfId="47660"/>
    <cellStyle name="Standard 257 3 6 3 2 4 4 3" xfId="34424"/>
    <cellStyle name="Standard 257 3 6 3 2 4 5" xfId="14571"/>
    <cellStyle name="Standard 257 3 6 3 2 4 5 2" xfId="41043"/>
    <cellStyle name="Standard 257 3 6 3 2 4 6" xfId="28544"/>
    <cellStyle name="Standard 257 3 6 3 2 5" xfId="2808"/>
    <cellStyle name="Standard 257 3 6 3 2 5 2" xfId="11630"/>
    <cellStyle name="Standard 257 3 6 3 2 5 2 2" xfId="24866"/>
    <cellStyle name="Standard 257 3 6 3 2 5 2 2 2" xfId="51338"/>
    <cellStyle name="Standard 257 3 6 3 2 5 2 3" xfId="38102"/>
    <cellStyle name="Standard 257 3 6 3 2 5 3" xfId="18249"/>
    <cellStyle name="Standard 257 3 6 3 2 5 3 2" xfId="44721"/>
    <cellStyle name="Standard 257 3 6 3 2 5 4" xfId="29280"/>
    <cellStyle name="Standard 257 3 6 3 2 6" xfId="5013"/>
    <cellStyle name="Standard 257 3 6 3 2 6 2" xfId="9423"/>
    <cellStyle name="Standard 257 3 6 3 2 6 2 2" xfId="22659"/>
    <cellStyle name="Standard 257 3 6 3 2 6 2 2 2" xfId="49131"/>
    <cellStyle name="Standard 257 3 6 3 2 6 2 3" xfId="35895"/>
    <cellStyle name="Standard 257 3 6 3 2 6 3" xfId="16042"/>
    <cellStyle name="Standard 257 3 6 3 2 6 3 2" xfId="42514"/>
    <cellStyle name="Standard 257 3 6 3 2 6 4" xfId="31485"/>
    <cellStyle name="Standard 257 3 6 3 2 7" xfId="7218"/>
    <cellStyle name="Standard 257 3 6 3 2 7 2" xfId="20454"/>
    <cellStyle name="Standard 257 3 6 3 2 7 2 2" xfId="46926"/>
    <cellStyle name="Standard 257 3 6 3 2 7 3" xfId="33690"/>
    <cellStyle name="Standard 257 3 6 3 2 8" xfId="13837"/>
    <cellStyle name="Standard 257 3 6 3 2 8 2" xfId="40309"/>
    <cellStyle name="Standard 257 3 6 3 2 9" xfId="27073"/>
    <cellStyle name="Standard 257 3 6 3 3" xfId="780"/>
    <cellStyle name="Standard 257 3 6 3 3 2" xfId="1530"/>
    <cellStyle name="Standard 257 3 6 3 3 2 2" xfId="4473"/>
    <cellStyle name="Standard 257 3 6 3 3 2 2 2" xfId="13295"/>
    <cellStyle name="Standard 257 3 6 3 3 2 2 2 2" xfId="26531"/>
    <cellStyle name="Standard 257 3 6 3 3 2 2 2 2 2" xfId="53003"/>
    <cellStyle name="Standard 257 3 6 3 3 2 2 2 3" xfId="39767"/>
    <cellStyle name="Standard 257 3 6 3 3 2 2 3" xfId="19914"/>
    <cellStyle name="Standard 257 3 6 3 3 2 2 3 2" xfId="46386"/>
    <cellStyle name="Standard 257 3 6 3 3 2 2 4" xfId="30945"/>
    <cellStyle name="Standard 257 3 6 3 3 2 3" xfId="5944"/>
    <cellStyle name="Standard 257 3 6 3 3 2 3 2" xfId="10354"/>
    <cellStyle name="Standard 257 3 6 3 3 2 3 2 2" xfId="23590"/>
    <cellStyle name="Standard 257 3 6 3 3 2 3 2 2 2" xfId="50062"/>
    <cellStyle name="Standard 257 3 6 3 3 2 3 2 3" xfId="36826"/>
    <cellStyle name="Standard 257 3 6 3 3 2 3 3" xfId="16973"/>
    <cellStyle name="Standard 257 3 6 3 3 2 3 3 2" xfId="43445"/>
    <cellStyle name="Standard 257 3 6 3 3 2 3 4" xfId="32416"/>
    <cellStyle name="Standard 257 3 6 3 3 2 4" xfId="8883"/>
    <cellStyle name="Standard 257 3 6 3 3 2 4 2" xfId="22119"/>
    <cellStyle name="Standard 257 3 6 3 3 2 4 2 2" xfId="48591"/>
    <cellStyle name="Standard 257 3 6 3 3 2 4 3" xfId="35355"/>
    <cellStyle name="Standard 257 3 6 3 3 2 5" xfId="15502"/>
    <cellStyle name="Standard 257 3 6 3 3 2 5 2" xfId="41974"/>
    <cellStyle name="Standard 257 3 6 3 3 2 6" xfId="28004"/>
    <cellStyle name="Standard 257 3 6 3 3 3" xfId="2266"/>
    <cellStyle name="Standard 257 3 6 3 3 3 2" xfId="3737"/>
    <cellStyle name="Standard 257 3 6 3 3 3 2 2" xfId="12559"/>
    <cellStyle name="Standard 257 3 6 3 3 3 2 2 2" xfId="25795"/>
    <cellStyle name="Standard 257 3 6 3 3 3 2 2 2 2" xfId="52267"/>
    <cellStyle name="Standard 257 3 6 3 3 3 2 2 3" xfId="39031"/>
    <cellStyle name="Standard 257 3 6 3 3 3 2 3" xfId="19178"/>
    <cellStyle name="Standard 257 3 6 3 3 3 2 3 2" xfId="45650"/>
    <cellStyle name="Standard 257 3 6 3 3 3 2 4" xfId="30209"/>
    <cellStyle name="Standard 257 3 6 3 3 3 3" xfId="6679"/>
    <cellStyle name="Standard 257 3 6 3 3 3 3 2" xfId="11089"/>
    <cellStyle name="Standard 257 3 6 3 3 3 3 2 2" xfId="24325"/>
    <cellStyle name="Standard 257 3 6 3 3 3 3 2 2 2" xfId="50797"/>
    <cellStyle name="Standard 257 3 6 3 3 3 3 2 3" xfId="37561"/>
    <cellStyle name="Standard 257 3 6 3 3 3 3 3" xfId="17708"/>
    <cellStyle name="Standard 257 3 6 3 3 3 3 3 2" xfId="44180"/>
    <cellStyle name="Standard 257 3 6 3 3 3 3 4" xfId="33151"/>
    <cellStyle name="Standard 257 3 6 3 3 3 4" xfId="8147"/>
    <cellStyle name="Standard 257 3 6 3 3 3 4 2" xfId="21383"/>
    <cellStyle name="Standard 257 3 6 3 3 3 4 2 2" xfId="47855"/>
    <cellStyle name="Standard 257 3 6 3 3 3 4 3" xfId="34619"/>
    <cellStyle name="Standard 257 3 6 3 3 3 5" xfId="14766"/>
    <cellStyle name="Standard 257 3 6 3 3 3 5 2" xfId="41238"/>
    <cellStyle name="Standard 257 3 6 3 3 3 6" xfId="28739"/>
    <cellStyle name="Standard 257 3 6 3 3 4" xfId="3003"/>
    <cellStyle name="Standard 257 3 6 3 3 4 2" xfId="11825"/>
    <cellStyle name="Standard 257 3 6 3 3 4 2 2" xfId="25061"/>
    <cellStyle name="Standard 257 3 6 3 3 4 2 2 2" xfId="51533"/>
    <cellStyle name="Standard 257 3 6 3 3 4 2 3" xfId="38297"/>
    <cellStyle name="Standard 257 3 6 3 3 4 3" xfId="18444"/>
    <cellStyle name="Standard 257 3 6 3 3 4 3 2" xfId="44916"/>
    <cellStyle name="Standard 257 3 6 3 3 4 4" xfId="29475"/>
    <cellStyle name="Standard 257 3 6 3 3 5" xfId="5208"/>
    <cellStyle name="Standard 257 3 6 3 3 5 2" xfId="9618"/>
    <cellStyle name="Standard 257 3 6 3 3 5 2 2" xfId="22854"/>
    <cellStyle name="Standard 257 3 6 3 3 5 2 2 2" xfId="49326"/>
    <cellStyle name="Standard 257 3 6 3 3 5 2 3" xfId="36090"/>
    <cellStyle name="Standard 257 3 6 3 3 5 3" xfId="16237"/>
    <cellStyle name="Standard 257 3 6 3 3 5 3 2" xfId="42709"/>
    <cellStyle name="Standard 257 3 6 3 3 5 4" xfId="31680"/>
    <cellStyle name="Standard 257 3 6 3 3 6" xfId="7413"/>
    <cellStyle name="Standard 257 3 6 3 3 6 2" xfId="20649"/>
    <cellStyle name="Standard 257 3 6 3 3 6 2 2" xfId="47121"/>
    <cellStyle name="Standard 257 3 6 3 3 6 3" xfId="33885"/>
    <cellStyle name="Standard 257 3 6 3 3 7" xfId="14032"/>
    <cellStyle name="Standard 257 3 6 3 3 7 2" xfId="40504"/>
    <cellStyle name="Standard 257 3 6 3 3 8" xfId="27268"/>
    <cellStyle name="Standard 257 3 6 3 4" xfId="1164"/>
    <cellStyle name="Standard 257 3 6 3 4 2" xfId="4107"/>
    <cellStyle name="Standard 257 3 6 3 4 2 2" xfId="12929"/>
    <cellStyle name="Standard 257 3 6 3 4 2 2 2" xfId="26165"/>
    <cellStyle name="Standard 257 3 6 3 4 2 2 2 2" xfId="52637"/>
    <cellStyle name="Standard 257 3 6 3 4 2 2 3" xfId="39401"/>
    <cellStyle name="Standard 257 3 6 3 4 2 3" xfId="19548"/>
    <cellStyle name="Standard 257 3 6 3 4 2 3 2" xfId="46020"/>
    <cellStyle name="Standard 257 3 6 3 4 2 4" xfId="30579"/>
    <cellStyle name="Standard 257 3 6 3 4 3" xfId="5578"/>
    <cellStyle name="Standard 257 3 6 3 4 3 2" xfId="9988"/>
    <cellStyle name="Standard 257 3 6 3 4 3 2 2" xfId="23224"/>
    <cellStyle name="Standard 257 3 6 3 4 3 2 2 2" xfId="49696"/>
    <cellStyle name="Standard 257 3 6 3 4 3 2 3" xfId="36460"/>
    <cellStyle name="Standard 257 3 6 3 4 3 3" xfId="16607"/>
    <cellStyle name="Standard 257 3 6 3 4 3 3 2" xfId="43079"/>
    <cellStyle name="Standard 257 3 6 3 4 3 4" xfId="32050"/>
    <cellStyle name="Standard 257 3 6 3 4 4" xfId="8517"/>
    <cellStyle name="Standard 257 3 6 3 4 4 2" xfId="21753"/>
    <cellStyle name="Standard 257 3 6 3 4 4 2 2" xfId="48225"/>
    <cellStyle name="Standard 257 3 6 3 4 4 3" xfId="34989"/>
    <cellStyle name="Standard 257 3 6 3 4 5" xfId="15136"/>
    <cellStyle name="Standard 257 3 6 3 4 5 2" xfId="41608"/>
    <cellStyle name="Standard 257 3 6 3 4 6" xfId="27638"/>
    <cellStyle name="Standard 257 3 6 3 5" xfId="1900"/>
    <cellStyle name="Standard 257 3 6 3 5 2" xfId="3371"/>
    <cellStyle name="Standard 257 3 6 3 5 2 2" xfId="12193"/>
    <cellStyle name="Standard 257 3 6 3 5 2 2 2" xfId="25429"/>
    <cellStyle name="Standard 257 3 6 3 5 2 2 2 2" xfId="51901"/>
    <cellStyle name="Standard 257 3 6 3 5 2 2 3" xfId="38665"/>
    <cellStyle name="Standard 257 3 6 3 5 2 3" xfId="18812"/>
    <cellStyle name="Standard 257 3 6 3 5 2 3 2" xfId="45284"/>
    <cellStyle name="Standard 257 3 6 3 5 2 4" xfId="29843"/>
    <cellStyle name="Standard 257 3 6 3 5 3" xfId="6313"/>
    <cellStyle name="Standard 257 3 6 3 5 3 2" xfId="10723"/>
    <cellStyle name="Standard 257 3 6 3 5 3 2 2" xfId="23959"/>
    <cellStyle name="Standard 257 3 6 3 5 3 2 2 2" xfId="50431"/>
    <cellStyle name="Standard 257 3 6 3 5 3 2 3" xfId="37195"/>
    <cellStyle name="Standard 257 3 6 3 5 3 3" xfId="17342"/>
    <cellStyle name="Standard 257 3 6 3 5 3 3 2" xfId="43814"/>
    <cellStyle name="Standard 257 3 6 3 5 3 4" xfId="32785"/>
    <cellStyle name="Standard 257 3 6 3 5 4" xfId="7781"/>
    <cellStyle name="Standard 257 3 6 3 5 4 2" xfId="21017"/>
    <cellStyle name="Standard 257 3 6 3 5 4 2 2" xfId="47489"/>
    <cellStyle name="Standard 257 3 6 3 5 4 3" xfId="34253"/>
    <cellStyle name="Standard 257 3 6 3 5 5" xfId="14400"/>
    <cellStyle name="Standard 257 3 6 3 5 5 2" xfId="40872"/>
    <cellStyle name="Standard 257 3 6 3 5 6" xfId="28373"/>
    <cellStyle name="Standard 257 3 6 3 6" xfId="2637"/>
    <cellStyle name="Standard 257 3 6 3 6 2" xfId="11459"/>
    <cellStyle name="Standard 257 3 6 3 6 2 2" xfId="24695"/>
    <cellStyle name="Standard 257 3 6 3 6 2 2 2" xfId="51167"/>
    <cellStyle name="Standard 257 3 6 3 6 2 3" xfId="37931"/>
    <cellStyle name="Standard 257 3 6 3 6 3" xfId="18078"/>
    <cellStyle name="Standard 257 3 6 3 6 3 2" xfId="44550"/>
    <cellStyle name="Standard 257 3 6 3 6 4" xfId="29109"/>
    <cellStyle name="Standard 257 3 6 3 7" xfId="4842"/>
    <cellStyle name="Standard 257 3 6 3 7 2" xfId="9252"/>
    <cellStyle name="Standard 257 3 6 3 7 2 2" xfId="22488"/>
    <cellStyle name="Standard 257 3 6 3 7 2 2 2" xfId="48960"/>
    <cellStyle name="Standard 257 3 6 3 7 2 3" xfId="35724"/>
    <cellStyle name="Standard 257 3 6 3 7 3" xfId="15871"/>
    <cellStyle name="Standard 257 3 6 3 7 3 2" xfId="42343"/>
    <cellStyle name="Standard 257 3 6 3 7 4" xfId="31314"/>
    <cellStyle name="Standard 257 3 6 3 8" xfId="7047"/>
    <cellStyle name="Standard 257 3 6 3 8 2" xfId="20283"/>
    <cellStyle name="Standard 257 3 6 3 8 2 2" xfId="46755"/>
    <cellStyle name="Standard 257 3 6 3 8 3" xfId="33519"/>
    <cellStyle name="Standard 257 3 6 3 9" xfId="13666"/>
    <cellStyle name="Standard 257 3 6 3 9 2" xfId="40138"/>
    <cellStyle name="Standard 257 3 6 4" xfId="480"/>
    <cellStyle name="Standard 257 3 6 4 2" xfId="870"/>
    <cellStyle name="Standard 257 3 6 4 2 2" xfId="1619"/>
    <cellStyle name="Standard 257 3 6 4 2 2 2" xfId="4562"/>
    <cellStyle name="Standard 257 3 6 4 2 2 2 2" xfId="13384"/>
    <cellStyle name="Standard 257 3 6 4 2 2 2 2 2" xfId="26620"/>
    <cellStyle name="Standard 257 3 6 4 2 2 2 2 2 2" xfId="53092"/>
    <cellStyle name="Standard 257 3 6 4 2 2 2 2 3" xfId="39856"/>
    <cellStyle name="Standard 257 3 6 4 2 2 2 3" xfId="20003"/>
    <cellStyle name="Standard 257 3 6 4 2 2 2 3 2" xfId="46475"/>
    <cellStyle name="Standard 257 3 6 4 2 2 2 4" xfId="31034"/>
    <cellStyle name="Standard 257 3 6 4 2 2 3" xfId="6033"/>
    <cellStyle name="Standard 257 3 6 4 2 2 3 2" xfId="10443"/>
    <cellStyle name="Standard 257 3 6 4 2 2 3 2 2" xfId="23679"/>
    <cellStyle name="Standard 257 3 6 4 2 2 3 2 2 2" xfId="50151"/>
    <cellStyle name="Standard 257 3 6 4 2 2 3 2 3" xfId="36915"/>
    <cellStyle name="Standard 257 3 6 4 2 2 3 3" xfId="17062"/>
    <cellStyle name="Standard 257 3 6 4 2 2 3 3 2" xfId="43534"/>
    <cellStyle name="Standard 257 3 6 4 2 2 3 4" xfId="32505"/>
    <cellStyle name="Standard 257 3 6 4 2 2 4" xfId="8972"/>
    <cellStyle name="Standard 257 3 6 4 2 2 4 2" xfId="22208"/>
    <cellStyle name="Standard 257 3 6 4 2 2 4 2 2" xfId="48680"/>
    <cellStyle name="Standard 257 3 6 4 2 2 4 3" xfId="35444"/>
    <cellStyle name="Standard 257 3 6 4 2 2 5" xfId="15591"/>
    <cellStyle name="Standard 257 3 6 4 2 2 5 2" xfId="42063"/>
    <cellStyle name="Standard 257 3 6 4 2 2 6" xfId="28093"/>
    <cellStyle name="Standard 257 3 6 4 2 3" xfId="2355"/>
    <cellStyle name="Standard 257 3 6 4 2 3 2" xfId="3826"/>
    <cellStyle name="Standard 257 3 6 4 2 3 2 2" xfId="12648"/>
    <cellStyle name="Standard 257 3 6 4 2 3 2 2 2" xfId="25884"/>
    <cellStyle name="Standard 257 3 6 4 2 3 2 2 2 2" xfId="52356"/>
    <cellStyle name="Standard 257 3 6 4 2 3 2 2 3" xfId="39120"/>
    <cellStyle name="Standard 257 3 6 4 2 3 2 3" xfId="19267"/>
    <cellStyle name="Standard 257 3 6 4 2 3 2 3 2" xfId="45739"/>
    <cellStyle name="Standard 257 3 6 4 2 3 2 4" xfId="30298"/>
    <cellStyle name="Standard 257 3 6 4 2 3 3" xfId="6768"/>
    <cellStyle name="Standard 257 3 6 4 2 3 3 2" xfId="11178"/>
    <cellStyle name="Standard 257 3 6 4 2 3 3 2 2" xfId="24414"/>
    <cellStyle name="Standard 257 3 6 4 2 3 3 2 2 2" xfId="50886"/>
    <cellStyle name="Standard 257 3 6 4 2 3 3 2 3" xfId="37650"/>
    <cellStyle name="Standard 257 3 6 4 2 3 3 3" xfId="17797"/>
    <cellStyle name="Standard 257 3 6 4 2 3 3 3 2" xfId="44269"/>
    <cellStyle name="Standard 257 3 6 4 2 3 3 4" xfId="33240"/>
    <cellStyle name="Standard 257 3 6 4 2 3 4" xfId="8236"/>
    <cellStyle name="Standard 257 3 6 4 2 3 4 2" xfId="21472"/>
    <cellStyle name="Standard 257 3 6 4 2 3 4 2 2" xfId="47944"/>
    <cellStyle name="Standard 257 3 6 4 2 3 4 3" xfId="34708"/>
    <cellStyle name="Standard 257 3 6 4 2 3 5" xfId="14855"/>
    <cellStyle name="Standard 257 3 6 4 2 3 5 2" xfId="41327"/>
    <cellStyle name="Standard 257 3 6 4 2 3 6" xfId="28828"/>
    <cellStyle name="Standard 257 3 6 4 2 4" xfId="3092"/>
    <cellStyle name="Standard 257 3 6 4 2 4 2" xfId="11914"/>
    <cellStyle name="Standard 257 3 6 4 2 4 2 2" xfId="25150"/>
    <cellStyle name="Standard 257 3 6 4 2 4 2 2 2" xfId="51622"/>
    <cellStyle name="Standard 257 3 6 4 2 4 2 3" xfId="38386"/>
    <cellStyle name="Standard 257 3 6 4 2 4 3" xfId="18533"/>
    <cellStyle name="Standard 257 3 6 4 2 4 3 2" xfId="45005"/>
    <cellStyle name="Standard 257 3 6 4 2 4 4" xfId="29564"/>
    <cellStyle name="Standard 257 3 6 4 2 5" xfId="5297"/>
    <cellStyle name="Standard 257 3 6 4 2 5 2" xfId="9707"/>
    <cellStyle name="Standard 257 3 6 4 2 5 2 2" xfId="22943"/>
    <cellStyle name="Standard 257 3 6 4 2 5 2 2 2" xfId="49415"/>
    <cellStyle name="Standard 257 3 6 4 2 5 2 3" xfId="36179"/>
    <cellStyle name="Standard 257 3 6 4 2 5 3" xfId="16326"/>
    <cellStyle name="Standard 257 3 6 4 2 5 3 2" xfId="42798"/>
    <cellStyle name="Standard 257 3 6 4 2 5 4" xfId="31769"/>
    <cellStyle name="Standard 257 3 6 4 2 6" xfId="7502"/>
    <cellStyle name="Standard 257 3 6 4 2 6 2" xfId="20738"/>
    <cellStyle name="Standard 257 3 6 4 2 6 2 2" xfId="47210"/>
    <cellStyle name="Standard 257 3 6 4 2 6 3" xfId="33974"/>
    <cellStyle name="Standard 257 3 6 4 2 7" xfId="14121"/>
    <cellStyle name="Standard 257 3 6 4 2 7 2" xfId="40593"/>
    <cellStyle name="Standard 257 3 6 4 2 8" xfId="27357"/>
    <cellStyle name="Standard 257 3 6 4 3" xfId="1253"/>
    <cellStyle name="Standard 257 3 6 4 3 2" xfId="4196"/>
    <cellStyle name="Standard 257 3 6 4 3 2 2" xfId="13018"/>
    <cellStyle name="Standard 257 3 6 4 3 2 2 2" xfId="26254"/>
    <cellStyle name="Standard 257 3 6 4 3 2 2 2 2" xfId="52726"/>
    <cellStyle name="Standard 257 3 6 4 3 2 2 3" xfId="39490"/>
    <cellStyle name="Standard 257 3 6 4 3 2 3" xfId="19637"/>
    <cellStyle name="Standard 257 3 6 4 3 2 3 2" xfId="46109"/>
    <cellStyle name="Standard 257 3 6 4 3 2 4" xfId="30668"/>
    <cellStyle name="Standard 257 3 6 4 3 3" xfId="5667"/>
    <cellStyle name="Standard 257 3 6 4 3 3 2" xfId="10077"/>
    <cellStyle name="Standard 257 3 6 4 3 3 2 2" xfId="23313"/>
    <cellStyle name="Standard 257 3 6 4 3 3 2 2 2" xfId="49785"/>
    <cellStyle name="Standard 257 3 6 4 3 3 2 3" xfId="36549"/>
    <cellStyle name="Standard 257 3 6 4 3 3 3" xfId="16696"/>
    <cellStyle name="Standard 257 3 6 4 3 3 3 2" xfId="43168"/>
    <cellStyle name="Standard 257 3 6 4 3 3 4" xfId="32139"/>
    <cellStyle name="Standard 257 3 6 4 3 4" xfId="8606"/>
    <cellStyle name="Standard 257 3 6 4 3 4 2" xfId="21842"/>
    <cellStyle name="Standard 257 3 6 4 3 4 2 2" xfId="48314"/>
    <cellStyle name="Standard 257 3 6 4 3 4 3" xfId="35078"/>
    <cellStyle name="Standard 257 3 6 4 3 5" xfId="15225"/>
    <cellStyle name="Standard 257 3 6 4 3 5 2" xfId="41697"/>
    <cellStyle name="Standard 257 3 6 4 3 6" xfId="27727"/>
    <cellStyle name="Standard 257 3 6 4 4" xfId="1989"/>
    <cellStyle name="Standard 257 3 6 4 4 2" xfId="3460"/>
    <cellStyle name="Standard 257 3 6 4 4 2 2" xfId="12282"/>
    <cellStyle name="Standard 257 3 6 4 4 2 2 2" xfId="25518"/>
    <cellStyle name="Standard 257 3 6 4 4 2 2 2 2" xfId="51990"/>
    <cellStyle name="Standard 257 3 6 4 4 2 2 3" xfId="38754"/>
    <cellStyle name="Standard 257 3 6 4 4 2 3" xfId="18901"/>
    <cellStyle name="Standard 257 3 6 4 4 2 3 2" xfId="45373"/>
    <cellStyle name="Standard 257 3 6 4 4 2 4" xfId="29932"/>
    <cellStyle name="Standard 257 3 6 4 4 3" xfId="6402"/>
    <cellStyle name="Standard 257 3 6 4 4 3 2" xfId="10812"/>
    <cellStyle name="Standard 257 3 6 4 4 3 2 2" xfId="24048"/>
    <cellStyle name="Standard 257 3 6 4 4 3 2 2 2" xfId="50520"/>
    <cellStyle name="Standard 257 3 6 4 4 3 2 3" xfId="37284"/>
    <cellStyle name="Standard 257 3 6 4 4 3 3" xfId="17431"/>
    <cellStyle name="Standard 257 3 6 4 4 3 3 2" xfId="43903"/>
    <cellStyle name="Standard 257 3 6 4 4 3 4" xfId="32874"/>
    <cellStyle name="Standard 257 3 6 4 4 4" xfId="7870"/>
    <cellStyle name="Standard 257 3 6 4 4 4 2" xfId="21106"/>
    <cellStyle name="Standard 257 3 6 4 4 4 2 2" xfId="47578"/>
    <cellStyle name="Standard 257 3 6 4 4 4 3" xfId="34342"/>
    <cellStyle name="Standard 257 3 6 4 4 5" xfId="14489"/>
    <cellStyle name="Standard 257 3 6 4 4 5 2" xfId="40961"/>
    <cellStyle name="Standard 257 3 6 4 4 6" xfId="28462"/>
    <cellStyle name="Standard 257 3 6 4 5" xfId="2726"/>
    <cellStyle name="Standard 257 3 6 4 5 2" xfId="11548"/>
    <cellStyle name="Standard 257 3 6 4 5 2 2" xfId="24784"/>
    <cellStyle name="Standard 257 3 6 4 5 2 2 2" xfId="51256"/>
    <cellStyle name="Standard 257 3 6 4 5 2 3" xfId="38020"/>
    <cellStyle name="Standard 257 3 6 4 5 3" xfId="18167"/>
    <cellStyle name="Standard 257 3 6 4 5 3 2" xfId="44639"/>
    <cellStyle name="Standard 257 3 6 4 5 4" xfId="29198"/>
    <cellStyle name="Standard 257 3 6 4 6" xfId="4931"/>
    <cellStyle name="Standard 257 3 6 4 6 2" xfId="9341"/>
    <cellStyle name="Standard 257 3 6 4 6 2 2" xfId="22577"/>
    <cellStyle name="Standard 257 3 6 4 6 2 2 2" xfId="49049"/>
    <cellStyle name="Standard 257 3 6 4 6 2 3" xfId="35813"/>
    <cellStyle name="Standard 257 3 6 4 6 3" xfId="15960"/>
    <cellStyle name="Standard 257 3 6 4 6 3 2" xfId="42432"/>
    <cellStyle name="Standard 257 3 6 4 6 4" xfId="31403"/>
    <cellStyle name="Standard 257 3 6 4 7" xfId="7136"/>
    <cellStyle name="Standard 257 3 6 4 7 2" xfId="20372"/>
    <cellStyle name="Standard 257 3 6 4 7 2 2" xfId="46844"/>
    <cellStyle name="Standard 257 3 6 4 7 3" xfId="33608"/>
    <cellStyle name="Standard 257 3 6 4 8" xfId="13755"/>
    <cellStyle name="Standard 257 3 6 4 8 2" xfId="40227"/>
    <cellStyle name="Standard 257 3 6 4 9" xfId="26991"/>
    <cellStyle name="Standard 257 3 6 5" xfId="647"/>
    <cellStyle name="Standard 257 3 6 5 2" xfId="1036"/>
    <cellStyle name="Standard 257 3 6 5 2 2" xfId="1784"/>
    <cellStyle name="Standard 257 3 6 5 2 2 2" xfId="4727"/>
    <cellStyle name="Standard 257 3 6 5 2 2 2 2" xfId="13549"/>
    <cellStyle name="Standard 257 3 6 5 2 2 2 2 2" xfId="26785"/>
    <cellStyle name="Standard 257 3 6 5 2 2 2 2 2 2" xfId="53257"/>
    <cellStyle name="Standard 257 3 6 5 2 2 2 2 3" xfId="40021"/>
    <cellStyle name="Standard 257 3 6 5 2 2 2 3" xfId="20168"/>
    <cellStyle name="Standard 257 3 6 5 2 2 2 3 2" xfId="46640"/>
    <cellStyle name="Standard 257 3 6 5 2 2 2 4" xfId="31199"/>
    <cellStyle name="Standard 257 3 6 5 2 2 3" xfId="6198"/>
    <cellStyle name="Standard 257 3 6 5 2 2 3 2" xfId="10608"/>
    <cellStyle name="Standard 257 3 6 5 2 2 3 2 2" xfId="23844"/>
    <cellStyle name="Standard 257 3 6 5 2 2 3 2 2 2" xfId="50316"/>
    <cellStyle name="Standard 257 3 6 5 2 2 3 2 3" xfId="37080"/>
    <cellStyle name="Standard 257 3 6 5 2 2 3 3" xfId="17227"/>
    <cellStyle name="Standard 257 3 6 5 2 2 3 3 2" xfId="43699"/>
    <cellStyle name="Standard 257 3 6 5 2 2 3 4" xfId="32670"/>
    <cellStyle name="Standard 257 3 6 5 2 2 4" xfId="9137"/>
    <cellStyle name="Standard 257 3 6 5 2 2 4 2" xfId="22373"/>
    <cellStyle name="Standard 257 3 6 5 2 2 4 2 2" xfId="48845"/>
    <cellStyle name="Standard 257 3 6 5 2 2 4 3" xfId="35609"/>
    <cellStyle name="Standard 257 3 6 5 2 2 5" xfId="15756"/>
    <cellStyle name="Standard 257 3 6 5 2 2 5 2" xfId="42228"/>
    <cellStyle name="Standard 257 3 6 5 2 2 6" xfId="28258"/>
    <cellStyle name="Standard 257 3 6 5 2 3" xfId="2520"/>
    <cellStyle name="Standard 257 3 6 5 2 3 2" xfId="3991"/>
    <cellStyle name="Standard 257 3 6 5 2 3 2 2" xfId="12813"/>
    <cellStyle name="Standard 257 3 6 5 2 3 2 2 2" xfId="26049"/>
    <cellStyle name="Standard 257 3 6 5 2 3 2 2 2 2" xfId="52521"/>
    <cellStyle name="Standard 257 3 6 5 2 3 2 2 3" xfId="39285"/>
    <cellStyle name="Standard 257 3 6 5 2 3 2 3" xfId="19432"/>
    <cellStyle name="Standard 257 3 6 5 2 3 2 3 2" xfId="45904"/>
    <cellStyle name="Standard 257 3 6 5 2 3 2 4" xfId="30463"/>
    <cellStyle name="Standard 257 3 6 5 2 3 3" xfId="6933"/>
    <cellStyle name="Standard 257 3 6 5 2 3 3 2" xfId="11343"/>
    <cellStyle name="Standard 257 3 6 5 2 3 3 2 2" xfId="24579"/>
    <cellStyle name="Standard 257 3 6 5 2 3 3 2 2 2" xfId="51051"/>
    <cellStyle name="Standard 257 3 6 5 2 3 3 2 3" xfId="37815"/>
    <cellStyle name="Standard 257 3 6 5 2 3 3 3" xfId="17962"/>
    <cellStyle name="Standard 257 3 6 5 2 3 3 3 2" xfId="44434"/>
    <cellStyle name="Standard 257 3 6 5 2 3 3 4" xfId="33405"/>
    <cellStyle name="Standard 257 3 6 5 2 3 4" xfId="8401"/>
    <cellStyle name="Standard 257 3 6 5 2 3 4 2" xfId="21637"/>
    <cellStyle name="Standard 257 3 6 5 2 3 4 2 2" xfId="48109"/>
    <cellStyle name="Standard 257 3 6 5 2 3 4 3" xfId="34873"/>
    <cellStyle name="Standard 257 3 6 5 2 3 5" xfId="15020"/>
    <cellStyle name="Standard 257 3 6 5 2 3 5 2" xfId="41492"/>
    <cellStyle name="Standard 257 3 6 5 2 3 6" xfId="28993"/>
    <cellStyle name="Standard 257 3 6 5 2 4" xfId="3257"/>
    <cellStyle name="Standard 257 3 6 5 2 4 2" xfId="12079"/>
    <cellStyle name="Standard 257 3 6 5 2 4 2 2" xfId="25315"/>
    <cellStyle name="Standard 257 3 6 5 2 4 2 2 2" xfId="51787"/>
    <cellStyle name="Standard 257 3 6 5 2 4 2 3" xfId="38551"/>
    <cellStyle name="Standard 257 3 6 5 2 4 3" xfId="18698"/>
    <cellStyle name="Standard 257 3 6 5 2 4 3 2" xfId="45170"/>
    <cellStyle name="Standard 257 3 6 5 2 4 4" xfId="29729"/>
    <cellStyle name="Standard 257 3 6 5 2 5" xfId="5462"/>
    <cellStyle name="Standard 257 3 6 5 2 5 2" xfId="9872"/>
    <cellStyle name="Standard 257 3 6 5 2 5 2 2" xfId="23108"/>
    <cellStyle name="Standard 257 3 6 5 2 5 2 2 2" xfId="49580"/>
    <cellStyle name="Standard 257 3 6 5 2 5 2 3" xfId="36344"/>
    <cellStyle name="Standard 257 3 6 5 2 5 3" xfId="16491"/>
    <cellStyle name="Standard 257 3 6 5 2 5 3 2" xfId="42963"/>
    <cellStyle name="Standard 257 3 6 5 2 5 4" xfId="31934"/>
    <cellStyle name="Standard 257 3 6 5 2 6" xfId="7667"/>
    <cellStyle name="Standard 257 3 6 5 2 6 2" xfId="20903"/>
    <cellStyle name="Standard 257 3 6 5 2 6 2 2" xfId="47375"/>
    <cellStyle name="Standard 257 3 6 5 2 6 3" xfId="34139"/>
    <cellStyle name="Standard 257 3 6 5 2 7" xfId="14286"/>
    <cellStyle name="Standard 257 3 6 5 2 7 2" xfId="40758"/>
    <cellStyle name="Standard 257 3 6 5 2 8" xfId="27522"/>
    <cellStyle name="Standard 257 3 6 5 3" xfId="1418"/>
    <cellStyle name="Standard 257 3 6 5 3 2" xfId="4361"/>
    <cellStyle name="Standard 257 3 6 5 3 2 2" xfId="13183"/>
    <cellStyle name="Standard 257 3 6 5 3 2 2 2" xfId="26419"/>
    <cellStyle name="Standard 257 3 6 5 3 2 2 2 2" xfId="52891"/>
    <cellStyle name="Standard 257 3 6 5 3 2 2 3" xfId="39655"/>
    <cellStyle name="Standard 257 3 6 5 3 2 3" xfId="19802"/>
    <cellStyle name="Standard 257 3 6 5 3 2 3 2" xfId="46274"/>
    <cellStyle name="Standard 257 3 6 5 3 2 4" xfId="30833"/>
    <cellStyle name="Standard 257 3 6 5 3 3" xfId="5832"/>
    <cellStyle name="Standard 257 3 6 5 3 3 2" xfId="10242"/>
    <cellStyle name="Standard 257 3 6 5 3 3 2 2" xfId="23478"/>
    <cellStyle name="Standard 257 3 6 5 3 3 2 2 2" xfId="49950"/>
    <cellStyle name="Standard 257 3 6 5 3 3 2 3" xfId="36714"/>
    <cellStyle name="Standard 257 3 6 5 3 3 3" xfId="16861"/>
    <cellStyle name="Standard 257 3 6 5 3 3 3 2" xfId="43333"/>
    <cellStyle name="Standard 257 3 6 5 3 3 4" xfId="32304"/>
    <cellStyle name="Standard 257 3 6 5 3 4" xfId="8771"/>
    <cellStyle name="Standard 257 3 6 5 3 4 2" xfId="22007"/>
    <cellStyle name="Standard 257 3 6 5 3 4 2 2" xfId="48479"/>
    <cellStyle name="Standard 257 3 6 5 3 4 3" xfId="35243"/>
    <cellStyle name="Standard 257 3 6 5 3 5" xfId="15390"/>
    <cellStyle name="Standard 257 3 6 5 3 5 2" xfId="41862"/>
    <cellStyle name="Standard 257 3 6 5 3 6" xfId="27892"/>
    <cellStyle name="Standard 257 3 6 5 4" xfId="2154"/>
    <cellStyle name="Standard 257 3 6 5 4 2" xfId="3625"/>
    <cellStyle name="Standard 257 3 6 5 4 2 2" xfId="12447"/>
    <cellStyle name="Standard 257 3 6 5 4 2 2 2" xfId="25683"/>
    <cellStyle name="Standard 257 3 6 5 4 2 2 2 2" xfId="52155"/>
    <cellStyle name="Standard 257 3 6 5 4 2 2 3" xfId="38919"/>
    <cellStyle name="Standard 257 3 6 5 4 2 3" xfId="19066"/>
    <cellStyle name="Standard 257 3 6 5 4 2 3 2" xfId="45538"/>
    <cellStyle name="Standard 257 3 6 5 4 2 4" xfId="30097"/>
    <cellStyle name="Standard 257 3 6 5 4 3" xfId="6567"/>
    <cellStyle name="Standard 257 3 6 5 4 3 2" xfId="10977"/>
    <cellStyle name="Standard 257 3 6 5 4 3 2 2" xfId="24213"/>
    <cellStyle name="Standard 257 3 6 5 4 3 2 2 2" xfId="50685"/>
    <cellStyle name="Standard 257 3 6 5 4 3 2 3" xfId="37449"/>
    <cellStyle name="Standard 257 3 6 5 4 3 3" xfId="17596"/>
    <cellStyle name="Standard 257 3 6 5 4 3 3 2" xfId="44068"/>
    <cellStyle name="Standard 257 3 6 5 4 3 4" xfId="33039"/>
    <cellStyle name="Standard 257 3 6 5 4 4" xfId="8035"/>
    <cellStyle name="Standard 257 3 6 5 4 4 2" xfId="21271"/>
    <cellStyle name="Standard 257 3 6 5 4 4 2 2" xfId="47743"/>
    <cellStyle name="Standard 257 3 6 5 4 4 3" xfId="34507"/>
    <cellStyle name="Standard 257 3 6 5 4 5" xfId="14654"/>
    <cellStyle name="Standard 257 3 6 5 4 5 2" xfId="41126"/>
    <cellStyle name="Standard 257 3 6 5 4 6" xfId="28627"/>
    <cellStyle name="Standard 257 3 6 5 5" xfId="2891"/>
    <cellStyle name="Standard 257 3 6 5 5 2" xfId="11713"/>
    <cellStyle name="Standard 257 3 6 5 5 2 2" xfId="24949"/>
    <cellStyle name="Standard 257 3 6 5 5 2 2 2" xfId="51421"/>
    <cellStyle name="Standard 257 3 6 5 5 2 3" xfId="38185"/>
    <cellStyle name="Standard 257 3 6 5 5 3" xfId="18332"/>
    <cellStyle name="Standard 257 3 6 5 5 3 2" xfId="44804"/>
    <cellStyle name="Standard 257 3 6 5 5 4" xfId="29363"/>
    <cellStyle name="Standard 257 3 6 5 6" xfId="5096"/>
    <cellStyle name="Standard 257 3 6 5 6 2" xfId="9506"/>
    <cellStyle name="Standard 257 3 6 5 6 2 2" xfId="22742"/>
    <cellStyle name="Standard 257 3 6 5 6 2 2 2" xfId="49214"/>
    <cellStyle name="Standard 257 3 6 5 6 2 3" xfId="35978"/>
    <cellStyle name="Standard 257 3 6 5 6 3" xfId="16125"/>
    <cellStyle name="Standard 257 3 6 5 6 3 2" xfId="42597"/>
    <cellStyle name="Standard 257 3 6 5 6 4" xfId="31568"/>
    <cellStyle name="Standard 257 3 6 5 7" xfId="7301"/>
    <cellStyle name="Standard 257 3 6 5 7 2" xfId="20537"/>
    <cellStyle name="Standard 257 3 6 5 7 2 2" xfId="47009"/>
    <cellStyle name="Standard 257 3 6 5 7 3" xfId="33773"/>
    <cellStyle name="Standard 257 3 6 5 8" xfId="13920"/>
    <cellStyle name="Standard 257 3 6 5 8 2" xfId="40392"/>
    <cellStyle name="Standard 257 3 6 5 9" xfId="27156"/>
    <cellStyle name="Standard 257 3 6 6" xfId="699"/>
    <cellStyle name="Standard 257 3 6 6 2" xfId="1449"/>
    <cellStyle name="Standard 257 3 6 6 2 2" xfId="4392"/>
    <cellStyle name="Standard 257 3 6 6 2 2 2" xfId="13214"/>
    <cellStyle name="Standard 257 3 6 6 2 2 2 2" xfId="26450"/>
    <cellStyle name="Standard 257 3 6 6 2 2 2 2 2" xfId="52922"/>
    <cellStyle name="Standard 257 3 6 6 2 2 2 3" xfId="39686"/>
    <cellStyle name="Standard 257 3 6 6 2 2 3" xfId="19833"/>
    <cellStyle name="Standard 257 3 6 6 2 2 3 2" xfId="46305"/>
    <cellStyle name="Standard 257 3 6 6 2 2 4" xfId="30864"/>
    <cellStyle name="Standard 257 3 6 6 2 3" xfId="5863"/>
    <cellStyle name="Standard 257 3 6 6 2 3 2" xfId="10273"/>
    <cellStyle name="Standard 257 3 6 6 2 3 2 2" xfId="23509"/>
    <cellStyle name="Standard 257 3 6 6 2 3 2 2 2" xfId="49981"/>
    <cellStyle name="Standard 257 3 6 6 2 3 2 3" xfId="36745"/>
    <cellStyle name="Standard 257 3 6 6 2 3 3" xfId="16892"/>
    <cellStyle name="Standard 257 3 6 6 2 3 3 2" xfId="43364"/>
    <cellStyle name="Standard 257 3 6 6 2 3 4" xfId="32335"/>
    <cellStyle name="Standard 257 3 6 6 2 4" xfId="8802"/>
    <cellStyle name="Standard 257 3 6 6 2 4 2" xfId="22038"/>
    <cellStyle name="Standard 257 3 6 6 2 4 2 2" xfId="48510"/>
    <cellStyle name="Standard 257 3 6 6 2 4 3" xfId="35274"/>
    <cellStyle name="Standard 257 3 6 6 2 5" xfId="15421"/>
    <cellStyle name="Standard 257 3 6 6 2 5 2" xfId="41893"/>
    <cellStyle name="Standard 257 3 6 6 2 6" xfId="27923"/>
    <cellStyle name="Standard 257 3 6 6 3" xfId="2185"/>
    <cellStyle name="Standard 257 3 6 6 3 2" xfId="3656"/>
    <cellStyle name="Standard 257 3 6 6 3 2 2" xfId="12478"/>
    <cellStyle name="Standard 257 3 6 6 3 2 2 2" xfId="25714"/>
    <cellStyle name="Standard 257 3 6 6 3 2 2 2 2" xfId="52186"/>
    <cellStyle name="Standard 257 3 6 6 3 2 2 3" xfId="38950"/>
    <cellStyle name="Standard 257 3 6 6 3 2 3" xfId="19097"/>
    <cellStyle name="Standard 257 3 6 6 3 2 3 2" xfId="45569"/>
    <cellStyle name="Standard 257 3 6 6 3 2 4" xfId="30128"/>
    <cellStyle name="Standard 257 3 6 6 3 3" xfId="6598"/>
    <cellStyle name="Standard 257 3 6 6 3 3 2" xfId="11008"/>
    <cellStyle name="Standard 257 3 6 6 3 3 2 2" xfId="24244"/>
    <cellStyle name="Standard 257 3 6 6 3 3 2 2 2" xfId="50716"/>
    <cellStyle name="Standard 257 3 6 6 3 3 2 3" xfId="37480"/>
    <cellStyle name="Standard 257 3 6 6 3 3 3" xfId="17627"/>
    <cellStyle name="Standard 257 3 6 6 3 3 3 2" xfId="44099"/>
    <cellStyle name="Standard 257 3 6 6 3 3 4" xfId="33070"/>
    <cellStyle name="Standard 257 3 6 6 3 4" xfId="8066"/>
    <cellStyle name="Standard 257 3 6 6 3 4 2" xfId="21302"/>
    <cellStyle name="Standard 257 3 6 6 3 4 2 2" xfId="47774"/>
    <cellStyle name="Standard 257 3 6 6 3 4 3" xfId="34538"/>
    <cellStyle name="Standard 257 3 6 6 3 5" xfId="14685"/>
    <cellStyle name="Standard 257 3 6 6 3 5 2" xfId="41157"/>
    <cellStyle name="Standard 257 3 6 6 3 6" xfId="28658"/>
    <cellStyle name="Standard 257 3 6 6 4" xfId="2922"/>
    <cellStyle name="Standard 257 3 6 6 4 2" xfId="11744"/>
    <cellStyle name="Standard 257 3 6 6 4 2 2" xfId="24980"/>
    <cellStyle name="Standard 257 3 6 6 4 2 2 2" xfId="51452"/>
    <cellStyle name="Standard 257 3 6 6 4 2 3" xfId="38216"/>
    <cellStyle name="Standard 257 3 6 6 4 3" xfId="18363"/>
    <cellStyle name="Standard 257 3 6 6 4 3 2" xfId="44835"/>
    <cellStyle name="Standard 257 3 6 6 4 4" xfId="29394"/>
    <cellStyle name="Standard 257 3 6 6 5" xfId="5127"/>
    <cellStyle name="Standard 257 3 6 6 5 2" xfId="9537"/>
    <cellStyle name="Standard 257 3 6 6 5 2 2" xfId="22773"/>
    <cellStyle name="Standard 257 3 6 6 5 2 2 2" xfId="49245"/>
    <cellStyle name="Standard 257 3 6 6 5 2 3" xfId="36009"/>
    <cellStyle name="Standard 257 3 6 6 5 3" xfId="16156"/>
    <cellStyle name="Standard 257 3 6 6 5 3 2" xfId="42628"/>
    <cellStyle name="Standard 257 3 6 6 5 4" xfId="31599"/>
    <cellStyle name="Standard 257 3 6 6 6" xfId="7332"/>
    <cellStyle name="Standard 257 3 6 6 6 2" xfId="20568"/>
    <cellStyle name="Standard 257 3 6 6 6 2 2" xfId="47040"/>
    <cellStyle name="Standard 257 3 6 6 6 3" xfId="33804"/>
    <cellStyle name="Standard 257 3 6 6 7" xfId="13951"/>
    <cellStyle name="Standard 257 3 6 6 7 2" xfId="40423"/>
    <cellStyle name="Standard 257 3 6 6 8" xfId="27187"/>
    <cellStyle name="Standard 257 3 6 7" xfId="1083"/>
    <cellStyle name="Standard 257 3 6 7 2" xfId="4026"/>
    <cellStyle name="Standard 257 3 6 7 2 2" xfId="12848"/>
    <cellStyle name="Standard 257 3 6 7 2 2 2" xfId="26084"/>
    <cellStyle name="Standard 257 3 6 7 2 2 2 2" xfId="52556"/>
    <cellStyle name="Standard 257 3 6 7 2 2 3" xfId="39320"/>
    <cellStyle name="Standard 257 3 6 7 2 3" xfId="19467"/>
    <cellStyle name="Standard 257 3 6 7 2 3 2" xfId="45939"/>
    <cellStyle name="Standard 257 3 6 7 2 4" xfId="30498"/>
    <cellStyle name="Standard 257 3 6 7 3" xfId="5497"/>
    <cellStyle name="Standard 257 3 6 7 3 2" xfId="9907"/>
    <cellStyle name="Standard 257 3 6 7 3 2 2" xfId="23143"/>
    <cellStyle name="Standard 257 3 6 7 3 2 2 2" xfId="49615"/>
    <cellStyle name="Standard 257 3 6 7 3 2 3" xfId="36379"/>
    <cellStyle name="Standard 257 3 6 7 3 3" xfId="16526"/>
    <cellStyle name="Standard 257 3 6 7 3 3 2" xfId="42998"/>
    <cellStyle name="Standard 257 3 6 7 3 4" xfId="31969"/>
    <cellStyle name="Standard 257 3 6 7 4" xfId="8436"/>
    <cellStyle name="Standard 257 3 6 7 4 2" xfId="21672"/>
    <cellStyle name="Standard 257 3 6 7 4 2 2" xfId="48144"/>
    <cellStyle name="Standard 257 3 6 7 4 3" xfId="34908"/>
    <cellStyle name="Standard 257 3 6 7 5" xfId="15055"/>
    <cellStyle name="Standard 257 3 6 7 5 2" xfId="41527"/>
    <cellStyle name="Standard 257 3 6 7 6" xfId="27557"/>
    <cellStyle name="Standard 257 3 6 8" xfId="1819"/>
    <cellStyle name="Standard 257 3 6 8 2" xfId="3290"/>
    <cellStyle name="Standard 257 3 6 8 2 2" xfId="12112"/>
    <cellStyle name="Standard 257 3 6 8 2 2 2" xfId="25348"/>
    <cellStyle name="Standard 257 3 6 8 2 2 2 2" xfId="51820"/>
    <cellStyle name="Standard 257 3 6 8 2 2 3" xfId="38584"/>
    <cellStyle name="Standard 257 3 6 8 2 3" xfId="18731"/>
    <cellStyle name="Standard 257 3 6 8 2 3 2" xfId="45203"/>
    <cellStyle name="Standard 257 3 6 8 2 4" xfId="29762"/>
    <cellStyle name="Standard 257 3 6 8 3" xfId="6232"/>
    <cellStyle name="Standard 257 3 6 8 3 2" xfId="10642"/>
    <cellStyle name="Standard 257 3 6 8 3 2 2" xfId="23878"/>
    <cellStyle name="Standard 257 3 6 8 3 2 2 2" xfId="50350"/>
    <cellStyle name="Standard 257 3 6 8 3 2 3" xfId="37114"/>
    <cellStyle name="Standard 257 3 6 8 3 3" xfId="17261"/>
    <cellStyle name="Standard 257 3 6 8 3 3 2" xfId="43733"/>
    <cellStyle name="Standard 257 3 6 8 3 4" xfId="32704"/>
    <cellStyle name="Standard 257 3 6 8 4" xfId="7700"/>
    <cellStyle name="Standard 257 3 6 8 4 2" xfId="20936"/>
    <cellStyle name="Standard 257 3 6 8 4 2 2" xfId="47408"/>
    <cellStyle name="Standard 257 3 6 8 4 3" xfId="34172"/>
    <cellStyle name="Standard 257 3 6 8 5" xfId="14319"/>
    <cellStyle name="Standard 257 3 6 8 5 2" xfId="40791"/>
    <cellStyle name="Standard 257 3 6 8 6" xfId="28292"/>
    <cellStyle name="Standard 257 3 6 9" xfId="2556"/>
    <cellStyle name="Standard 257 3 6 9 2" xfId="11378"/>
    <cellStyle name="Standard 257 3 6 9 2 2" xfId="24614"/>
    <cellStyle name="Standard 257 3 6 9 2 2 2" xfId="51086"/>
    <cellStyle name="Standard 257 3 6 9 2 3" xfId="37850"/>
    <cellStyle name="Standard 257 3 6 9 3" xfId="17997"/>
    <cellStyle name="Standard 257 3 6 9 3 2" xfId="44469"/>
    <cellStyle name="Standard 257 3 6 9 4" xfId="29028"/>
    <cellStyle name="Standard 257 3 7" xfId="329"/>
    <cellStyle name="Standard 257 3 7 10" xfId="13615"/>
    <cellStyle name="Standard 257 3 7 10 2" xfId="40087"/>
    <cellStyle name="Standard 257 3 7 11" xfId="26851"/>
    <cellStyle name="Standard 257 3 7 2" xfId="417"/>
    <cellStyle name="Standard 257 3 7 2 10" xfId="26932"/>
    <cellStyle name="Standard 257 3 7 2 2" xfId="593"/>
    <cellStyle name="Standard 257 3 7 2 2 2" xfId="982"/>
    <cellStyle name="Standard 257 3 7 2 2 2 2" xfId="1731"/>
    <cellStyle name="Standard 257 3 7 2 2 2 2 2" xfId="4674"/>
    <cellStyle name="Standard 257 3 7 2 2 2 2 2 2" xfId="13496"/>
    <cellStyle name="Standard 257 3 7 2 2 2 2 2 2 2" xfId="26732"/>
    <cellStyle name="Standard 257 3 7 2 2 2 2 2 2 2 2" xfId="53204"/>
    <cellStyle name="Standard 257 3 7 2 2 2 2 2 2 3" xfId="39968"/>
    <cellStyle name="Standard 257 3 7 2 2 2 2 2 3" xfId="20115"/>
    <cellStyle name="Standard 257 3 7 2 2 2 2 2 3 2" xfId="46587"/>
    <cellStyle name="Standard 257 3 7 2 2 2 2 2 4" xfId="31146"/>
    <cellStyle name="Standard 257 3 7 2 2 2 2 3" xfId="6145"/>
    <cellStyle name="Standard 257 3 7 2 2 2 2 3 2" xfId="10555"/>
    <cellStyle name="Standard 257 3 7 2 2 2 2 3 2 2" xfId="23791"/>
    <cellStyle name="Standard 257 3 7 2 2 2 2 3 2 2 2" xfId="50263"/>
    <cellStyle name="Standard 257 3 7 2 2 2 2 3 2 3" xfId="37027"/>
    <cellStyle name="Standard 257 3 7 2 2 2 2 3 3" xfId="17174"/>
    <cellStyle name="Standard 257 3 7 2 2 2 2 3 3 2" xfId="43646"/>
    <cellStyle name="Standard 257 3 7 2 2 2 2 3 4" xfId="32617"/>
    <cellStyle name="Standard 257 3 7 2 2 2 2 4" xfId="9084"/>
    <cellStyle name="Standard 257 3 7 2 2 2 2 4 2" xfId="22320"/>
    <cellStyle name="Standard 257 3 7 2 2 2 2 4 2 2" xfId="48792"/>
    <cellStyle name="Standard 257 3 7 2 2 2 2 4 3" xfId="35556"/>
    <cellStyle name="Standard 257 3 7 2 2 2 2 5" xfId="15703"/>
    <cellStyle name="Standard 257 3 7 2 2 2 2 5 2" xfId="42175"/>
    <cellStyle name="Standard 257 3 7 2 2 2 2 6" xfId="28205"/>
    <cellStyle name="Standard 257 3 7 2 2 2 3" xfId="2467"/>
    <cellStyle name="Standard 257 3 7 2 2 2 3 2" xfId="3938"/>
    <cellStyle name="Standard 257 3 7 2 2 2 3 2 2" xfId="12760"/>
    <cellStyle name="Standard 257 3 7 2 2 2 3 2 2 2" xfId="25996"/>
    <cellStyle name="Standard 257 3 7 2 2 2 3 2 2 2 2" xfId="52468"/>
    <cellStyle name="Standard 257 3 7 2 2 2 3 2 2 3" xfId="39232"/>
    <cellStyle name="Standard 257 3 7 2 2 2 3 2 3" xfId="19379"/>
    <cellStyle name="Standard 257 3 7 2 2 2 3 2 3 2" xfId="45851"/>
    <cellStyle name="Standard 257 3 7 2 2 2 3 2 4" xfId="30410"/>
    <cellStyle name="Standard 257 3 7 2 2 2 3 3" xfId="6880"/>
    <cellStyle name="Standard 257 3 7 2 2 2 3 3 2" xfId="11290"/>
    <cellStyle name="Standard 257 3 7 2 2 2 3 3 2 2" xfId="24526"/>
    <cellStyle name="Standard 257 3 7 2 2 2 3 3 2 2 2" xfId="50998"/>
    <cellStyle name="Standard 257 3 7 2 2 2 3 3 2 3" xfId="37762"/>
    <cellStyle name="Standard 257 3 7 2 2 2 3 3 3" xfId="17909"/>
    <cellStyle name="Standard 257 3 7 2 2 2 3 3 3 2" xfId="44381"/>
    <cellStyle name="Standard 257 3 7 2 2 2 3 3 4" xfId="33352"/>
    <cellStyle name="Standard 257 3 7 2 2 2 3 4" xfId="8348"/>
    <cellStyle name="Standard 257 3 7 2 2 2 3 4 2" xfId="21584"/>
    <cellStyle name="Standard 257 3 7 2 2 2 3 4 2 2" xfId="48056"/>
    <cellStyle name="Standard 257 3 7 2 2 2 3 4 3" xfId="34820"/>
    <cellStyle name="Standard 257 3 7 2 2 2 3 5" xfId="14967"/>
    <cellStyle name="Standard 257 3 7 2 2 2 3 5 2" xfId="41439"/>
    <cellStyle name="Standard 257 3 7 2 2 2 3 6" xfId="28940"/>
    <cellStyle name="Standard 257 3 7 2 2 2 4" xfId="3204"/>
    <cellStyle name="Standard 257 3 7 2 2 2 4 2" xfId="12026"/>
    <cellStyle name="Standard 257 3 7 2 2 2 4 2 2" xfId="25262"/>
    <cellStyle name="Standard 257 3 7 2 2 2 4 2 2 2" xfId="51734"/>
    <cellStyle name="Standard 257 3 7 2 2 2 4 2 3" xfId="38498"/>
    <cellStyle name="Standard 257 3 7 2 2 2 4 3" xfId="18645"/>
    <cellStyle name="Standard 257 3 7 2 2 2 4 3 2" xfId="45117"/>
    <cellStyle name="Standard 257 3 7 2 2 2 4 4" xfId="29676"/>
    <cellStyle name="Standard 257 3 7 2 2 2 5" xfId="5409"/>
    <cellStyle name="Standard 257 3 7 2 2 2 5 2" xfId="9819"/>
    <cellStyle name="Standard 257 3 7 2 2 2 5 2 2" xfId="23055"/>
    <cellStyle name="Standard 257 3 7 2 2 2 5 2 2 2" xfId="49527"/>
    <cellStyle name="Standard 257 3 7 2 2 2 5 2 3" xfId="36291"/>
    <cellStyle name="Standard 257 3 7 2 2 2 5 3" xfId="16438"/>
    <cellStyle name="Standard 257 3 7 2 2 2 5 3 2" xfId="42910"/>
    <cellStyle name="Standard 257 3 7 2 2 2 5 4" xfId="31881"/>
    <cellStyle name="Standard 257 3 7 2 2 2 6" xfId="7614"/>
    <cellStyle name="Standard 257 3 7 2 2 2 6 2" xfId="20850"/>
    <cellStyle name="Standard 257 3 7 2 2 2 6 2 2" xfId="47322"/>
    <cellStyle name="Standard 257 3 7 2 2 2 6 3" xfId="34086"/>
    <cellStyle name="Standard 257 3 7 2 2 2 7" xfId="14233"/>
    <cellStyle name="Standard 257 3 7 2 2 2 7 2" xfId="40705"/>
    <cellStyle name="Standard 257 3 7 2 2 2 8" xfId="27469"/>
    <cellStyle name="Standard 257 3 7 2 2 3" xfId="1365"/>
    <cellStyle name="Standard 257 3 7 2 2 3 2" xfId="4308"/>
    <cellStyle name="Standard 257 3 7 2 2 3 2 2" xfId="13130"/>
    <cellStyle name="Standard 257 3 7 2 2 3 2 2 2" xfId="26366"/>
    <cellStyle name="Standard 257 3 7 2 2 3 2 2 2 2" xfId="52838"/>
    <cellStyle name="Standard 257 3 7 2 2 3 2 2 3" xfId="39602"/>
    <cellStyle name="Standard 257 3 7 2 2 3 2 3" xfId="19749"/>
    <cellStyle name="Standard 257 3 7 2 2 3 2 3 2" xfId="46221"/>
    <cellStyle name="Standard 257 3 7 2 2 3 2 4" xfId="30780"/>
    <cellStyle name="Standard 257 3 7 2 2 3 3" xfId="5779"/>
    <cellStyle name="Standard 257 3 7 2 2 3 3 2" xfId="10189"/>
    <cellStyle name="Standard 257 3 7 2 2 3 3 2 2" xfId="23425"/>
    <cellStyle name="Standard 257 3 7 2 2 3 3 2 2 2" xfId="49897"/>
    <cellStyle name="Standard 257 3 7 2 2 3 3 2 3" xfId="36661"/>
    <cellStyle name="Standard 257 3 7 2 2 3 3 3" xfId="16808"/>
    <cellStyle name="Standard 257 3 7 2 2 3 3 3 2" xfId="43280"/>
    <cellStyle name="Standard 257 3 7 2 2 3 3 4" xfId="32251"/>
    <cellStyle name="Standard 257 3 7 2 2 3 4" xfId="8718"/>
    <cellStyle name="Standard 257 3 7 2 2 3 4 2" xfId="21954"/>
    <cellStyle name="Standard 257 3 7 2 2 3 4 2 2" xfId="48426"/>
    <cellStyle name="Standard 257 3 7 2 2 3 4 3" xfId="35190"/>
    <cellStyle name="Standard 257 3 7 2 2 3 5" xfId="15337"/>
    <cellStyle name="Standard 257 3 7 2 2 3 5 2" xfId="41809"/>
    <cellStyle name="Standard 257 3 7 2 2 3 6" xfId="27839"/>
    <cellStyle name="Standard 257 3 7 2 2 4" xfId="2101"/>
    <cellStyle name="Standard 257 3 7 2 2 4 2" xfId="3572"/>
    <cellStyle name="Standard 257 3 7 2 2 4 2 2" xfId="12394"/>
    <cellStyle name="Standard 257 3 7 2 2 4 2 2 2" xfId="25630"/>
    <cellStyle name="Standard 257 3 7 2 2 4 2 2 2 2" xfId="52102"/>
    <cellStyle name="Standard 257 3 7 2 2 4 2 2 3" xfId="38866"/>
    <cellStyle name="Standard 257 3 7 2 2 4 2 3" xfId="19013"/>
    <cellStyle name="Standard 257 3 7 2 2 4 2 3 2" xfId="45485"/>
    <cellStyle name="Standard 257 3 7 2 2 4 2 4" xfId="30044"/>
    <cellStyle name="Standard 257 3 7 2 2 4 3" xfId="6514"/>
    <cellStyle name="Standard 257 3 7 2 2 4 3 2" xfId="10924"/>
    <cellStyle name="Standard 257 3 7 2 2 4 3 2 2" xfId="24160"/>
    <cellStyle name="Standard 257 3 7 2 2 4 3 2 2 2" xfId="50632"/>
    <cellStyle name="Standard 257 3 7 2 2 4 3 2 3" xfId="37396"/>
    <cellStyle name="Standard 257 3 7 2 2 4 3 3" xfId="17543"/>
    <cellStyle name="Standard 257 3 7 2 2 4 3 3 2" xfId="44015"/>
    <cellStyle name="Standard 257 3 7 2 2 4 3 4" xfId="32986"/>
    <cellStyle name="Standard 257 3 7 2 2 4 4" xfId="7982"/>
    <cellStyle name="Standard 257 3 7 2 2 4 4 2" xfId="21218"/>
    <cellStyle name="Standard 257 3 7 2 2 4 4 2 2" xfId="47690"/>
    <cellStyle name="Standard 257 3 7 2 2 4 4 3" xfId="34454"/>
    <cellStyle name="Standard 257 3 7 2 2 4 5" xfId="14601"/>
    <cellStyle name="Standard 257 3 7 2 2 4 5 2" xfId="41073"/>
    <cellStyle name="Standard 257 3 7 2 2 4 6" xfId="28574"/>
    <cellStyle name="Standard 257 3 7 2 2 5" xfId="2838"/>
    <cellStyle name="Standard 257 3 7 2 2 5 2" xfId="11660"/>
    <cellStyle name="Standard 257 3 7 2 2 5 2 2" xfId="24896"/>
    <cellStyle name="Standard 257 3 7 2 2 5 2 2 2" xfId="51368"/>
    <cellStyle name="Standard 257 3 7 2 2 5 2 3" xfId="38132"/>
    <cellStyle name="Standard 257 3 7 2 2 5 3" xfId="18279"/>
    <cellStyle name="Standard 257 3 7 2 2 5 3 2" xfId="44751"/>
    <cellStyle name="Standard 257 3 7 2 2 5 4" xfId="29310"/>
    <cellStyle name="Standard 257 3 7 2 2 6" xfId="5043"/>
    <cellStyle name="Standard 257 3 7 2 2 6 2" xfId="9453"/>
    <cellStyle name="Standard 257 3 7 2 2 6 2 2" xfId="22689"/>
    <cellStyle name="Standard 257 3 7 2 2 6 2 2 2" xfId="49161"/>
    <cellStyle name="Standard 257 3 7 2 2 6 2 3" xfId="35925"/>
    <cellStyle name="Standard 257 3 7 2 2 6 3" xfId="16072"/>
    <cellStyle name="Standard 257 3 7 2 2 6 3 2" xfId="42544"/>
    <cellStyle name="Standard 257 3 7 2 2 6 4" xfId="31515"/>
    <cellStyle name="Standard 257 3 7 2 2 7" xfId="7248"/>
    <cellStyle name="Standard 257 3 7 2 2 7 2" xfId="20484"/>
    <cellStyle name="Standard 257 3 7 2 2 7 2 2" xfId="46956"/>
    <cellStyle name="Standard 257 3 7 2 2 7 3" xfId="33720"/>
    <cellStyle name="Standard 257 3 7 2 2 8" xfId="13867"/>
    <cellStyle name="Standard 257 3 7 2 2 8 2" xfId="40339"/>
    <cellStyle name="Standard 257 3 7 2 2 9" xfId="27103"/>
    <cellStyle name="Standard 257 3 7 2 3" xfId="810"/>
    <cellStyle name="Standard 257 3 7 2 3 2" xfId="1560"/>
    <cellStyle name="Standard 257 3 7 2 3 2 2" xfId="4503"/>
    <cellStyle name="Standard 257 3 7 2 3 2 2 2" xfId="13325"/>
    <cellStyle name="Standard 257 3 7 2 3 2 2 2 2" xfId="26561"/>
    <cellStyle name="Standard 257 3 7 2 3 2 2 2 2 2" xfId="53033"/>
    <cellStyle name="Standard 257 3 7 2 3 2 2 2 3" xfId="39797"/>
    <cellStyle name="Standard 257 3 7 2 3 2 2 3" xfId="19944"/>
    <cellStyle name="Standard 257 3 7 2 3 2 2 3 2" xfId="46416"/>
    <cellStyle name="Standard 257 3 7 2 3 2 2 4" xfId="30975"/>
    <cellStyle name="Standard 257 3 7 2 3 2 3" xfId="5974"/>
    <cellStyle name="Standard 257 3 7 2 3 2 3 2" xfId="10384"/>
    <cellStyle name="Standard 257 3 7 2 3 2 3 2 2" xfId="23620"/>
    <cellStyle name="Standard 257 3 7 2 3 2 3 2 2 2" xfId="50092"/>
    <cellStyle name="Standard 257 3 7 2 3 2 3 2 3" xfId="36856"/>
    <cellStyle name="Standard 257 3 7 2 3 2 3 3" xfId="17003"/>
    <cellStyle name="Standard 257 3 7 2 3 2 3 3 2" xfId="43475"/>
    <cellStyle name="Standard 257 3 7 2 3 2 3 4" xfId="32446"/>
    <cellStyle name="Standard 257 3 7 2 3 2 4" xfId="8913"/>
    <cellStyle name="Standard 257 3 7 2 3 2 4 2" xfId="22149"/>
    <cellStyle name="Standard 257 3 7 2 3 2 4 2 2" xfId="48621"/>
    <cellStyle name="Standard 257 3 7 2 3 2 4 3" xfId="35385"/>
    <cellStyle name="Standard 257 3 7 2 3 2 5" xfId="15532"/>
    <cellStyle name="Standard 257 3 7 2 3 2 5 2" xfId="42004"/>
    <cellStyle name="Standard 257 3 7 2 3 2 6" xfId="28034"/>
    <cellStyle name="Standard 257 3 7 2 3 3" xfId="2296"/>
    <cellStyle name="Standard 257 3 7 2 3 3 2" xfId="3767"/>
    <cellStyle name="Standard 257 3 7 2 3 3 2 2" xfId="12589"/>
    <cellStyle name="Standard 257 3 7 2 3 3 2 2 2" xfId="25825"/>
    <cellStyle name="Standard 257 3 7 2 3 3 2 2 2 2" xfId="52297"/>
    <cellStyle name="Standard 257 3 7 2 3 3 2 2 3" xfId="39061"/>
    <cellStyle name="Standard 257 3 7 2 3 3 2 3" xfId="19208"/>
    <cellStyle name="Standard 257 3 7 2 3 3 2 3 2" xfId="45680"/>
    <cellStyle name="Standard 257 3 7 2 3 3 2 4" xfId="30239"/>
    <cellStyle name="Standard 257 3 7 2 3 3 3" xfId="6709"/>
    <cellStyle name="Standard 257 3 7 2 3 3 3 2" xfId="11119"/>
    <cellStyle name="Standard 257 3 7 2 3 3 3 2 2" xfId="24355"/>
    <cellStyle name="Standard 257 3 7 2 3 3 3 2 2 2" xfId="50827"/>
    <cellStyle name="Standard 257 3 7 2 3 3 3 2 3" xfId="37591"/>
    <cellStyle name="Standard 257 3 7 2 3 3 3 3" xfId="17738"/>
    <cellStyle name="Standard 257 3 7 2 3 3 3 3 2" xfId="44210"/>
    <cellStyle name="Standard 257 3 7 2 3 3 3 4" xfId="33181"/>
    <cellStyle name="Standard 257 3 7 2 3 3 4" xfId="8177"/>
    <cellStyle name="Standard 257 3 7 2 3 3 4 2" xfId="21413"/>
    <cellStyle name="Standard 257 3 7 2 3 3 4 2 2" xfId="47885"/>
    <cellStyle name="Standard 257 3 7 2 3 3 4 3" xfId="34649"/>
    <cellStyle name="Standard 257 3 7 2 3 3 5" xfId="14796"/>
    <cellStyle name="Standard 257 3 7 2 3 3 5 2" xfId="41268"/>
    <cellStyle name="Standard 257 3 7 2 3 3 6" xfId="28769"/>
    <cellStyle name="Standard 257 3 7 2 3 4" xfId="3033"/>
    <cellStyle name="Standard 257 3 7 2 3 4 2" xfId="11855"/>
    <cellStyle name="Standard 257 3 7 2 3 4 2 2" xfId="25091"/>
    <cellStyle name="Standard 257 3 7 2 3 4 2 2 2" xfId="51563"/>
    <cellStyle name="Standard 257 3 7 2 3 4 2 3" xfId="38327"/>
    <cellStyle name="Standard 257 3 7 2 3 4 3" xfId="18474"/>
    <cellStyle name="Standard 257 3 7 2 3 4 3 2" xfId="44946"/>
    <cellStyle name="Standard 257 3 7 2 3 4 4" xfId="29505"/>
    <cellStyle name="Standard 257 3 7 2 3 5" xfId="5238"/>
    <cellStyle name="Standard 257 3 7 2 3 5 2" xfId="9648"/>
    <cellStyle name="Standard 257 3 7 2 3 5 2 2" xfId="22884"/>
    <cellStyle name="Standard 257 3 7 2 3 5 2 2 2" xfId="49356"/>
    <cellStyle name="Standard 257 3 7 2 3 5 2 3" xfId="36120"/>
    <cellStyle name="Standard 257 3 7 2 3 5 3" xfId="16267"/>
    <cellStyle name="Standard 257 3 7 2 3 5 3 2" xfId="42739"/>
    <cellStyle name="Standard 257 3 7 2 3 5 4" xfId="31710"/>
    <cellStyle name="Standard 257 3 7 2 3 6" xfId="7443"/>
    <cellStyle name="Standard 257 3 7 2 3 6 2" xfId="20679"/>
    <cellStyle name="Standard 257 3 7 2 3 6 2 2" xfId="47151"/>
    <cellStyle name="Standard 257 3 7 2 3 6 3" xfId="33915"/>
    <cellStyle name="Standard 257 3 7 2 3 7" xfId="14062"/>
    <cellStyle name="Standard 257 3 7 2 3 7 2" xfId="40534"/>
    <cellStyle name="Standard 257 3 7 2 3 8" xfId="27298"/>
    <cellStyle name="Standard 257 3 7 2 4" xfId="1194"/>
    <cellStyle name="Standard 257 3 7 2 4 2" xfId="4137"/>
    <cellStyle name="Standard 257 3 7 2 4 2 2" xfId="12959"/>
    <cellStyle name="Standard 257 3 7 2 4 2 2 2" xfId="26195"/>
    <cellStyle name="Standard 257 3 7 2 4 2 2 2 2" xfId="52667"/>
    <cellStyle name="Standard 257 3 7 2 4 2 2 3" xfId="39431"/>
    <cellStyle name="Standard 257 3 7 2 4 2 3" xfId="19578"/>
    <cellStyle name="Standard 257 3 7 2 4 2 3 2" xfId="46050"/>
    <cellStyle name="Standard 257 3 7 2 4 2 4" xfId="30609"/>
    <cellStyle name="Standard 257 3 7 2 4 3" xfId="5608"/>
    <cellStyle name="Standard 257 3 7 2 4 3 2" xfId="10018"/>
    <cellStyle name="Standard 257 3 7 2 4 3 2 2" xfId="23254"/>
    <cellStyle name="Standard 257 3 7 2 4 3 2 2 2" xfId="49726"/>
    <cellStyle name="Standard 257 3 7 2 4 3 2 3" xfId="36490"/>
    <cellStyle name="Standard 257 3 7 2 4 3 3" xfId="16637"/>
    <cellStyle name="Standard 257 3 7 2 4 3 3 2" xfId="43109"/>
    <cellStyle name="Standard 257 3 7 2 4 3 4" xfId="32080"/>
    <cellStyle name="Standard 257 3 7 2 4 4" xfId="8547"/>
    <cellStyle name="Standard 257 3 7 2 4 4 2" xfId="21783"/>
    <cellStyle name="Standard 257 3 7 2 4 4 2 2" xfId="48255"/>
    <cellStyle name="Standard 257 3 7 2 4 4 3" xfId="35019"/>
    <cellStyle name="Standard 257 3 7 2 4 5" xfId="15166"/>
    <cellStyle name="Standard 257 3 7 2 4 5 2" xfId="41638"/>
    <cellStyle name="Standard 257 3 7 2 4 6" xfId="27668"/>
    <cellStyle name="Standard 257 3 7 2 5" xfId="1930"/>
    <cellStyle name="Standard 257 3 7 2 5 2" xfId="3401"/>
    <cellStyle name="Standard 257 3 7 2 5 2 2" xfId="12223"/>
    <cellStyle name="Standard 257 3 7 2 5 2 2 2" xfId="25459"/>
    <cellStyle name="Standard 257 3 7 2 5 2 2 2 2" xfId="51931"/>
    <cellStyle name="Standard 257 3 7 2 5 2 2 3" xfId="38695"/>
    <cellStyle name="Standard 257 3 7 2 5 2 3" xfId="18842"/>
    <cellStyle name="Standard 257 3 7 2 5 2 3 2" xfId="45314"/>
    <cellStyle name="Standard 257 3 7 2 5 2 4" xfId="29873"/>
    <cellStyle name="Standard 257 3 7 2 5 3" xfId="6343"/>
    <cellStyle name="Standard 257 3 7 2 5 3 2" xfId="10753"/>
    <cellStyle name="Standard 257 3 7 2 5 3 2 2" xfId="23989"/>
    <cellStyle name="Standard 257 3 7 2 5 3 2 2 2" xfId="50461"/>
    <cellStyle name="Standard 257 3 7 2 5 3 2 3" xfId="37225"/>
    <cellStyle name="Standard 257 3 7 2 5 3 3" xfId="17372"/>
    <cellStyle name="Standard 257 3 7 2 5 3 3 2" xfId="43844"/>
    <cellStyle name="Standard 257 3 7 2 5 3 4" xfId="32815"/>
    <cellStyle name="Standard 257 3 7 2 5 4" xfId="7811"/>
    <cellStyle name="Standard 257 3 7 2 5 4 2" xfId="21047"/>
    <cellStyle name="Standard 257 3 7 2 5 4 2 2" xfId="47519"/>
    <cellStyle name="Standard 257 3 7 2 5 4 3" xfId="34283"/>
    <cellStyle name="Standard 257 3 7 2 5 5" xfId="14430"/>
    <cellStyle name="Standard 257 3 7 2 5 5 2" xfId="40902"/>
    <cellStyle name="Standard 257 3 7 2 5 6" xfId="28403"/>
    <cellStyle name="Standard 257 3 7 2 6" xfId="2667"/>
    <cellStyle name="Standard 257 3 7 2 6 2" xfId="11489"/>
    <cellStyle name="Standard 257 3 7 2 6 2 2" xfId="24725"/>
    <cellStyle name="Standard 257 3 7 2 6 2 2 2" xfId="51197"/>
    <cellStyle name="Standard 257 3 7 2 6 2 3" xfId="37961"/>
    <cellStyle name="Standard 257 3 7 2 6 3" xfId="18108"/>
    <cellStyle name="Standard 257 3 7 2 6 3 2" xfId="44580"/>
    <cellStyle name="Standard 257 3 7 2 6 4" xfId="29139"/>
    <cellStyle name="Standard 257 3 7 2 7" xfId="4872"/>
    <cellStyle name="Standard 257 3 7 2 7 2" xfId="9282"/>
    <cellStyle name="Standard 257 3 7 2 7 2 2" xfId="22518"/>
    <cellStyle name="Standard 257 3 7 2 7 2 2 2" xfId="48990"/>
    <cellStyle name="Standard 257 3 7 2 7 2 3" xfId="35754"/>
    <cellStyle name="Standard 257 3 7 2 7 3" xfId="15901"/>
    <cellStyle name="Standard 257 3 7 2 7 3 2" xfId="42373"/>
    <cellStyle name="Standard 257 3 7 2 7 4" xfId="31344"/>
    <cellStyle name="Standard 257 3 7 2 8" xfId="7077"/>
    <cellStyle name="Standard 257 3 7 2 8 2" xfId="20313"/>
    <cellStyle name="Standard 257 3 7 2 8 2 2" xfId="46785"/>
    <cellStyle name="Standard 257 3 7 2 8 3" xfId="33549"/>
    <cellStyle name="Standard 257 3 7 2 9" xfId="13696"/>
    <cellStyle name="Standard 257 3 7 2 9 2" xfId="40168"/>
    <cellStyle name="Standard 257 3 7 3" xfId="512"/>
    <cellStyle name="Standard 257 3 7 3 2" xfId="901"/>
    <cellStyle name="Standard 257 3 7 3 2 2" xfId="1650"/>
    <cellStyle name="Standard 257 3 7 3 2 2 2" xfId="4593"/>
    <cellStyle name="Standard 257 3 7 3 2 2 2 2" xfId="13415"/>
    <cellStyle name="Standard 257 3 7 3 2 2 2 2 2" xfId="26651"/>
    <cellStyle name="Standard 257 3 7 3 2 2 2 2 2 2" xfId="53123"/>
    <cellStyle name="Standard 257 3 7 3 2 2 2 2 3" xfId="39887"/>
    <cellStyle name="Standard 257 3 7 3 2 2 2 3" xfId="20034"/>
    <cellStyle name="Standard 257 3 7 3 2 2 2 3 2" xfId="46506"/>
    <cellStyle name="Standard 257 3 7 3 2 2 2 4" xfId="31065"/>
    <cellStyle name="Standard 257 3 7 3 2 2 3" xfId="6064"/>
    <cellStyle name="Standard 257 3 7 3 2 2 3 2" xfId="10474"/>
    <cellStyle name="Standard 257 3 7 3 2 2 3 2 2" xfId="23710"/>
    <cellStyle name="Standard 257 3 7 3 2 2 3 2 2 2" xfId="50182"/>
    <cellStyle name="Standard 257 3 7 3 2 2 3 2 3" xfId="36946"/>
    <cellStyle name="Standard 257 3 7 3 2 2 3 3" xfId="17093"/>
    <cellStyle name="Standard 257 3 7 3 2 2 3 3 2" xfId="43565"/>
    <cellStyle name="Standard 257 3 7 3 2 2 3 4" xfId="32536"/>
    <cellStyle name="Standard 257 3 7 3 2 2 4" xfId="9003"/>
    <cellStyle name="Standard 257 3 7 3 2 2 4 2" xfId="22239"/>
    <cellStyle name="Standard 257 3 7 3 2 2 4 2 2" xfId="48711"/>
    <cellStyle name="Standard 257 3 7 3 2 2 4 3" xfId="35475"/>
    <cellStyle name="Standard 257 3 7 3 2 2 5" xfId="15622"/>
    <cellStyle name="Standard 257 3 7 3 2 2 5 2" xfId="42094"/>
    <cellStyle name="Standard 257 3 7 3 2 2 6" xfId="28124"/>
    <cellStyle name="Standard 257 3 7 3 2 3" xfId="2386"/>
    <cellStyle name="Standard 257 3 7 3 2 3 2" xfId="3857"/>
    <cellStyle name="Standard 257 3 7 3 2 3 2 2" xfId="12679"/>
    <cellStyle name="Standard 257 3 7 3 2 3 2 2 2" xfId="25915"/>
    <cellStyle name="Standard 257 3 7 3 2 3 2 2 2 2" xfId="52387"/>
    <cellStyle name="Standard 257 3 7 3 2 3 2 2 3" xfId="39151"/>
    <cellStyle name="Standard 257 3 7 3 2 3 2 3" xfId="19298"/>
    <cellStyle name="Standard 257 3 7 3 2 3 2 3 2" xfId="45770"/>
    <cellStyle name="Standard 257 3 7 3 2 3 2 4" xfId="30329"/>
    <cellStyle name="Standard 257 3 7 3 2 3 3" xfId="6799"/>
    <cellStyle name="Standard 257 3 7 3 2 3 3 2" xfId="11209"/>
    <cellStyle name="Standard 257 3 7 3 2 3 3 2 2" xfId="24445"/>
    <cellStyle name="Standard 257 3 7 3 2 3 3 2 2 2" xfId="50917"/>
    <cellStyle name="Standard 257 3 7 3 2 3 3 2 3" xfId="37681"/>
    <cellStyle name="Standard 257 3 7 3 2 3 3 3" xfId="17828"/>
    <cellStyle name="Standard 257 3 7 3 2 3 3 3 2" xfId="44300"/>
    <cellStyle name="Standard 257 3 7 3 2 3 3 4" xfId="33271"/>
    <cellStyle name="Standard 257 3 7 3 2 3 4" xfId="8267"/>
    <cellStyle name="Standard 257 3 7 3 2 3 4 2" xfId="21503"/>
    <cellStyle name="Standard 257 3 7 3 2 3 4 2 2" xfId="47975"/>
    <cellStyle name="Standard 257 3 7 3 2 3 4 3" xfId="34739"/>
    <cellStyle name="Standard 257 3 7 3 2 3 5" xfId="14886"/>
    <cellStyle name="Standard 257 3 7 3 2 3 5 2" xfId="41358"/>
    <cellStyle name="Standard 257 3 7 3 2 3 6" xfId="28859"/>
    <cellStyle name="Standard 257 3 7 3 2 4" xfId="3123"/>
    <cellStyle name="Standard 257 3 7 3 2 4 2" xfId="11945"/>
    <cellStyle name="Standard 257 3 7 3 2 4 2 2" xfId="25181"/>
    <cellStyle name="Standard 257 3 7 3 2 4 2 2 2" xfId="51653"/>
    <cellStyle name="Standard 257 3 7 3 2 4 2 3" xfId="38417"/>
    <cellStyle name="Standard 257 3 7 3 2 4 3" xfId="18564"/>
    <cellStyle name="Standard 257 3 7 3 2 4 3 2" xfId="45036"/>
    <cellStyle name="Standard 257 3 7 3 2 4 4" xfId="29595"/>
    <cellStyle name="Standard 257 3 7 3 2 5" xfId="5328"/>
    <cellStyle name="Standard 257 3 7 3 2 5 2" xfId="9738"/>
    <cellStyle name="Standard 257 3 7 3 2 5 2 2" xfId="22974"/>
    <cellStyle name="Standard 257 3 7 3 2 5 2 2 2" xfId="49446"/>
    <cellStyle name="Standard 257 3 7 3 2 5 2 3" xfId="36210"/>
    <cellStyle name="Standard 257 3 7 3 2 5 3" xfId="16357"/>
    <cellStyle name="Standard 257 3 7 3 2 5 3 2" xfId="42829"/>
    <cellStyle name="Standard 257 3 7 3 2 5 4" xfId="31800"/>
    <cellStyle name="Standard 257 3 7 3 2 6" xfId="7533"/>
    <cellStyle name="Standard 257 3 7 3 2 6 2" xfId="20769"/>
    <cellStyle name="Standard 257 3 7 3 2 6 2 2" xfId="47241"/>
    <cellStyle name="Standard 257 3 7 3 2 6 3" xfId="34005"/>
    <cellStyle name="Standard 257 3 7 3 2 7" xfId="14152"/>
    <cellStyle name="Standard 257 3 7 3 2 7 2" xfId="40624"/>
    <cellStyle name="Standard 257 3 7 3 2 8" xfId="27388"/>
    <cellStyle name="Standard 257 3 7 3 3" xfId="1284"/>
    <cellStyle name="Standard 257 3 7 3 3 2" xfId="4227"/>
    <cellStyle name="Standard 257 3 7 3 3 2 2" xfId="13049"/>
    <cellStyle name="Standard 257 3 7 3 3 2 2 2" xfId="26285"/>
    <cellStyle name="Standard 257 3 7 3 3 2 2 2 2" xfId="52757"/>
    <cellStyle name="Standard 257 3 7 3 3 2 2 3" xfId="39521"/>
    <cellStyle name="Standard 257 3 7 3 3 2 3" xfId="19668"/>
    <cellStyle name="Standard 257 3 7 3 3 2 3 2" xfId="46140"/>
    <cellStyle name="Standard 257 3 7 3 3 2 4" xfId="30699"/>
    <cellStyle name="Standard 257 3 7 3 3 3" xfId="5698"/>
    <cellStyle name="Standard 257 3 7 3 3 3 2" xfId="10108"/>
    <cellStyle name="Standard 257 3 7 3 3 3 2 2" xfId="23344"/>
    <cellStyle name="Standard 257 3 7 3 3 3 2 2 2" xfId="49816"/>
    <cellStyle name="Standard 257 3 7 3 3 3 2 3" xfId="36580"/>
    <cellStyle name="Standard 257 3 7 3 3 3 3" xfId="16727"/>
    <cellStyle name="Standard 257 3 7 3 3 3 3 2" xfId="43199"/>
    <cellStyle name="Standard 257 3 7 3 3 3 4" xfId="32170"/>
    <cellStyle name="Standard 257 3 7 3 3 4" xfId="8637"/>
    <cellStyle name="Standard 257 3 7 3 3 4 2" xfId="21873"/>
    <cellStyle name="Standard 257 3 7 3 3 4 2 2" xfId="48345"/>
    <cellStyle name="Standard 257 3 7 3 3 4 3" xfId="35109"/>
    <cellStyle name="Standard 257 3 7 3 3 5" xfId="15256"/>
    <cellStyle name="Standard 257 3 7 3 3 5 2" xfId="41728"/>
    <cellStyle name="Standard 257 3 7 3 3 6" xfId="27758"/>
    <cellStyle name="Standard 257 3 7 3 4" xfId="2020"/>
    <cellStyle name="Standard 257 3 7 3 4 2" xfId="3491"/>
    <cellStyle name="Standard 257 3 7 3 4 2 2" xfId="12313"/>
    <cellStyle name="Standard 257 3 7 3 4 2 2 2" xfId="25549"/>
    <cellStyle name="Standard 257 3 7 3 4 2 2 2 2" xfId="52021"/>
    <cellStyle name="Standard 257 3 7 3 4 2 2 3" xfId="38785"/>
    <cellStyle name="Standard 257 3 7 3 4 2 3" xfId="18932"/>
    <cellStyle name="Standard 257 3 7 3 4 2 3 2" xfId="45404"/>
    <cellStyle name="Standard 257 3 7 3 4 2 4" xfId="29963"/>
    <cellStyle name="Standard 257 3 7 3 4 3" xfId="6433"/>
    <cellStyle name="Standard 257 3 7 3 4 3 2" xfId="10843"/>
    <cellStyle name="Standard 257 3 7 3 4 3 2 2" xfId="24079"/>
    <cellStyle name="Standard 257 3 7 3 4 3 2 2 2" xfId="50551"/>
    <cellStyle name="Standard 257 3 7 3 4 3 2 3" xfId="37315"/>
    <cellStyle name="Standard 257 3 7 3 4 3 3" xfId="17462"/>
    <cellStyle name="Standard 257 3 7 3 4 3 3 2" xfId="43934"/>
    <cellStyle name="Standard 257 3 7 3 4 3 4" xfId="32905"/>
    <cellStyle name="Standard 257 3 7 3 4 4" xfId="7901"/>
    <cellStyle name="Standard 257 3 7 3 4 4 2" xfId="21137"/>
    <cellStyle name="Standard 257 3 7 3 4 4 2 2" xfId="47609"/>
    <cellStyle name="Standard 257 3 7 3 4 4 3" xfId="34373"/>
    <cellStyle name="Standard 257 3 7 3 4 5" xfId="14520"/>
    <cellStyle name="Standard 257 3 7 3 4 5 2" xfId="40992"/>
    <cellStyle name="Standard 257 3 7 3 4 6" xfId="28493"/>
    <cellStyle name="Standard 257 3 7 3 5" xfId="2757"/>
    <cellStyle name="Standard 257 3 7 3 5 2" xfId="11579"/>
    <cellStyle name="Standard 257 3 7 3 5 2 2" xfId="24815"/>
    <cellStyle name="Standard 257 3 7 3 5 2 2 2" xfId="51287"/>
    <cellStyle name="Standard 257 3 7 3 5 2 3" xfId="38051"/>
    <cellStyle name="Standard 257 3 7 3 5 3" xfId="18198"/>
    <cellStyle name="Standard 257 3 7 3 5 3 2" xfId="44670"/>
    <cellStyle name="Standard 257 3 7 3 5 4" xfId="29229"/>
    <cellStyle name="Standard 257 3 7 3 6" xfId="4962"/>
    <cellStyle name="Standard 257 3 7 3 6 2" xfId="9372"/>
    <cellStyle name="Standard 257 3 7 3 6 2 2" xfId="22608"/>
    <cellStyle name="Standard 257 3 7 3 6 2 2 2" xfId="49080"/>
    <cellStyle name="Standard 257 3 7 3 6 2 3" xfId="35844"/>
    <cellStyle name="Standard 257 3 7 3 6 3" xfId="15991"/>
    <cellStyle name="Standard 257 3 7 3 6 3 2" xfId="42463"/>
    <cellStyle name="Standard 257 3 7 3 6 4" xfId="31434"/>
    <cellStyle name="Standard 257 3 7 3 7" xfId="7167"/>
    <cellStyle name="Standard 257 3 7 3 7 2" xfId="20403"/>
    <cellStyle name="Standard 257 3 7 3 7 2 2" xfId="46875"/>
    <cellStyle name="Standard 257 3 7 3 7 3" xfId="33639"/>
    <cellStyle name="Standard 257 3 7 3 8" xfId="13786"/>
    <cellStyle name="Standard 257 3 7 3 8 2" xfId="40258"/>
    <cellStyle name="Standard 257 3 7 3 9" xfId="27022"/>
    <cellStyle name="Standard 257 3 7 4" xfId="729"/>
    <cellStyle name="Standard 257 3 7 4 2" xfId="1479"/>
    <cellStyle name="Standard 257 3 7 4 2 2" xfId="4422"/>
    <cellStyle name="Standard 257 3 7 4 2 2 2" xfId="13244"/>
    <cellStyle name="Standard 257 3 7 4 2 2 2 2" xfId="26480"/>
    <cellStyle name="Standard 257 3 7 4 2 2 2 2 2" xfId="52952"/>
    <cellStyle name="Standard 257 3 7 4 2 2 2 3" xfId="39716"/>
    <cellStyle name="Standard 257 3 7 4 2 2 3" xfId="19863"/>
    <cellStyle name="Standard 257 3 7 4 2 2 3 2" xfId="46335"/>
    <cellStyle name="Standard 257 3 7 4 2 2 4" xfId="30894"/>
    <cellStyle name="Standard 257 3 7 4 2 3" xfId="5893"/>
    <cellStyle name="Standard 257 3 7 4 2 3 2" xfId="10303"/>
    <cellStyle name="Standard 257 3 7 4 2 3 2 2" xfId="23539"/>
    <cellStyle name="Standard 257 3 7 4 2 3 2 2 2" xfId="50011"/>
    <cellStyle name="Standard 257 3 7 4 2 3 2 3" xfId="36775"/>
    <cellStyle name="Standard 257 3 7 4 2 3 3" xfId="16922"/>
    <cellStyle name="Standard 257 3 7 4 2 3 3 2" xfId="43394"/>
    <cellStyle name="Standard 257 3 7 4 2 3 4" xfId="32365"/>
    <cellStyle name="Standard 257 3 7 4 2 4" xfId="8832"/>
    <cellStyle name="Standard 257 3 7 4 2 4 2" xfId="22068"/>
    <cellStyle name="Standard 257 3 7 4 2 4 2 2" xfId="48540"/>
    <cellStyle name="Standard 257 3 7 4 2 4 3" xfId="35304"/>
    <cellStyle name="Standard 257 3 7 4 2 5" xfId="15451"/>
    <cellStyle name="Standard 257 3 7 4 2 5 2" xfId="41923"/>
    <cellStyle name="Standard 257 3 7 4 2 6" xfId="27953"/>
    <cellStyle name="Standard 257 3 7 4 3" xfId="2215"/>
    <cellStyle name="Standard 257 3 7 4 3 2" xfId="3686"/>
    <cellStyle name="Standard 257 3 7 4 3 2 2" xfId="12508"/>
    <cellStyle name="Standard 257 3 7 4 3 2 2 2" xfId="25744"/>
    <cellStyle name="Standard 257 3 7 4 3 2 2 2 2" xfId="52216"/>
    <cellStyle name="Standard 257 3 7 4 3 2 2 3" xfId="38980"/>
    <cellStyle name="Standard 257 3 7 4 3 2 3" xfId="19127"/>
    <cellStyle name="Standard 257 3 7 4 3 2 3 2" xfId="45599"/>
    <cellStyle name="Standard 257 3 7 4 3 2 4" xfId="30158"/>
    <cellStyle name="Standard 257 3 7 4 3 3" xfId="6628"/>
    <cellStyle name="Standard 257 3 7 4 3 3 2" xfId="11038"/>
    <cellStyle name="Standard 257 3 7 4 3 3 2 2" xfId="24274"/>
    <cellStyle name="Standard 257 3 7 4 3 3 2 2 2" xfId="50746"/>
    <cellStyle name="Standard 257 3 7 4 3 3 2 3" xfId="37510"/>
    <cellStyle name="Standard 257 3 7 4 3 3 3" xfId="17657"/>
    <cellStyle name="Standard 257 3 7 4 3 3 3 2" xfId="44129"/>
    <cellStyle name="Standard 257 3 7 4 3 3 4" xfId="33100"/>
    <cellStyle name="Standard 257 3 7 4 3 4" xfId="8096"/>
    <cellStyle name="Standard 257 3 7 4 3 4 2" xfId="21332"/>
    <cellStyle name="Standard 257 3 7 4 3 4 2 2" xfId="47804"/>
    <cellStyle name="Standard 257 3 7 4 3 4 3" xfId="34568"/>
    <cellStyle name="Standard 257 3 7 4 3 5" xfId="14715"/>
    <cellStyle name="Standard 257 3 7 4 3 5 2" xfId="41187"/>
    <cellStyle name="Standard 257 3 7 4 3 6" xfId="28688"/>
    <cellStyle name="Standard 257 3 7 4 4" xfId="2952"/>
    <cellStyle name="Standard 257 3 7 4 4 2" xfId="11774"/>
    <cellStyle name="Standard 257 3 7 4 4 2 2" xfId="25010"/>
    <cellStyle name="Standard 257 3 7 4 4 2 2 2" xfId="51482"/>
    <cellStyle name="Standard 257 3 7 4 4 2 3" xfId="38246"/>
    <cellStyle name="Standard 257 3 7 4 4 3" xfId="18393"/>
    <cellStyle name="Standard 257 3 7 4 4 3 2" xfId="44865"/>
    <cellStyle name="Standard 257 3 7 4 4 4" xfId="29424"/>
    <cellStyle name="Standard 257 3 7 4 5" xfId="5157"/>
    <cellStyle name="Standard 257 3 7 4 5 2" xfId="9567"/>
    <cellStyle name="Standard 257 3 7 4 5 2 2" xfId="22803"/>
    <cellStyle name="Standard 257 3 7 4 5 2 2 2" xfId="49275"/>
    <cellStyle name="Standard 257 3 7 4 5 2 3" xfId="36039"/>
    <cellStyle name="Standard 257 3 7 4 5 3" xfId="16186"/>
    <cellStyle name="Standard 257 3 7 4 5 3 2" xfId="42658"/>
    <cellStyle name="Standard 257 3 7 4 5 4" xfId="31629"/>
    <cellStyle name="Standard 257 3 7 4 6" xfId="7362"/>
    <cellStyle name="Standard 257 3 7 4 6 2" xfId="20598"/>
    <cellStyle name="Standard 257 3 7 4 6 2 2" xfId="47070"/>
    <cellStyle name="Standard 257 3 7 4 6 3" xfId="33834"/>
    <cellStyle name="Standard 257 3 7 4 7" xfId="13981"/>
    <cellStyle name="Standard 257 3 7 4 7 2" xfId="40453"/>
    <cellStyle name="Standard 257 3 7 4 8" xfId="27217"/>
    <cellStyle name="Standard 257 3 7 5" xfId="1113"/>
    <cellStyle name="Standard 257 3 7 5 2" xfId="4056"/>
    <cellStyle name="Standard 257 3 7 5 2 2" xfId="12878"/>
    <cellStyle name="Standard 257 3 7 5 2 2 2" xfId="26114"/>
    <cellStyle name="Standard 257 3 7 5 2 2 2 2" xfId="52586"/>
    <cellStyle name="Standard 257 3 7 5 2 2 3" xfId="39350"/>
    <cellStyle name="Standard 257 3 7 5 2 3" xfId="19497"/>
    <cellStyle name="Standard 257 3 7 5 2 3 2" xfId="45969"/>
    <cellStyle name="Standard 257 3 7 5 2 4" xfId="30528"/>
    <cellStyle name="Standard 257 3 7 5 3" xfId="5527"/>
    <cellStyle name="Standard 257 3 7 5 3 2" xfId="9937"/>
    <cellStyle name="Standard 257 3 7 5 3 2 2" xfId="23173"/>
    <cellStyle name="Standard 257 3 7 5 3 2 2 2" xfId="49645"/>
    <cellStyle name="Standard 257 3 7 5 3 2 3" xfId="36409"/>
    <cellStyle name="Standard 257 3 7 5 3 3" xfId="16556"/>
    <cellStyle name="Standard 257 3 7 5 3 3 2" xfId="43028"/>
    <cellStyle name="Standard 257 3 7 5 3 4" xfId="31999"/>
    <cellStyle name="Standard 257 3 7 5 4" xfId="8466"/>
    <cellStyle name="Standard 257 3 7 5 4 2" xfId="21702"/>
    <cellStyle name="Standard 257 3 7 5 4 2 2" xfId="48174"/>
    <cellStyle name="Standard 257 3 7 5 4 3" xfId="34938"/>
    <cellStyle name="Standard 257 3 7 5 5" xfId="15085"/>
    <cellStyle name="Standard 257 3 7 5 5 2" xfId="41557"/>
    <cellStyle name="Standard 257 3 7 5 6" xfId="27587"/>
    <cellStyle name="Standard 257 3 7 6" xfId="1849"/>
    <cellStyle name="Standard 257 3 7 6 2" xfId="3320"/>
    <cellStyle name="Standard 257 3 7 6 2 2" xfId="12142"/>
    <cellStyle name="Standard 257 3 7 6 2 2 2" xfId="25378"/>
    <cellStyle name="Standard 257 3 7 6 2 2 2 2" xfId="51850"/>
    <cellStyle name="Standard 257 3 7 6 2 2 3" xfId="38614"/>
    <cellStyle name="Standard 257 3 7 6 2 3" xfId="18761"/>
    <cellStyle name="Standard 257 3 7 6 2 3 2" xfId="45233"/>
    <cellStyle name="Standard 257 3 7 6 2 4" xfId="29792"/>
    <cellStyle name="Standard 257 3 7 6 3" xfId="6262"/>
    <cellStyle name="Standard 257 3 7 6 3 2" xfId="10672"/>
    <cellStyle name="Standard 257 3 7 6 3 2 2" xfId="23908"/>
    <cellStyle name="Standard 257 3 7 6 3 2 2 2" xfId="50380"/>
    <cellStyle name="Standard 257 3 7 6 3 2 3" xfId="37144"/>
    <cellStyle name="Standard 257 3 7 6 3 3" xfId="17291"/>
    <cellStyle name="Standard 257 3 7 6 3 3 2" xfId="43763"/>
    <cellStyle name="Standard 257 3 7 6 3 4" xfId="32734"/>
    <cellStyle name="Standard 257 3 7 6 4" xfId="7730"/>
    <cellStyle name="Standard 257 3 7 6 4 2" xfId="20966"/>
    <cellStyle name="Standard 257 3 7 6 4 2 2" xfId="47438"/>
    <cellStyle name="Standard 257 3 7 6 4 3" xfId="34202"/>
    <cellStyle name="Standard 257 3 7 6 5" xfId="14349"/>
    <cellStyle name="Standard 257 3 7 6 5 2" xfId="40821"/>
    <cellStyle name="Standard 257 3 7 6 6" xfId="28322"/>
    <cellStyle name="Standard 257 3 7 7" xfId="2586"/>
    <cellStyle name="Standard 257 3 7 7 2" xfId="11408"/>
    <cellStyle name="Standard 257 3 7 7 2 2" xfId="24644"/>
    <cellStyle name="Standard 257 3 7 7 2 2 2" xfId="51116"/>
    <cellStyle name="Standard 257 3 7 7 2 3" xfId="37880"/>
    <cellStyle name="Standard 257 3 7 7 3" xfId="18027"/>
    <cellStyle name="Standard 257 3 7 7 3 2" xfId="44499"/>
    <cellStyle name="Standard 257 3 7 7 4" xfId="29058"/>
    <cellStyle name="Standard 257 3 7 8" xfId="4791"/>
    <cellStyle name="Standard 257 3 7 8 2" xfId="9201"/>
    <cellStyle name="Standard 257 3 7 8 2 2" xfId="22437"/>
    <cellStyle name="Standard 257 3 7 8 2 2 2" xfId="48909"/>
    <cellStyle name="Standard 257 3 7 8 2 3" xfId="35673"/>
    <cellStyle name="Standard 257 3 7 8 3" xfId="15820"/>
    <cellStyle name="Standard 257 3 7 8 3 2" xfId="42292"/>
    <cellStyle name="Standard 257 3 7 8 4" xfId="31263"/>
    <cellStyle name="Standard 257 3 7 9" xfId="6996"/>
    <cellStyle name="Standard 257 3 7 9 2" xfId="20232"/>
    <cellStyle name="Standard 257 3 7 9 2 2" xfId="46704"/>
    <cellStyle name="Standard 257 3 7 9 3" xfId="33468"/>
    <cellStyle name="Standard 257 3 8" xfId="377"/>
    <cellStyle name="Standard 257 3 8 10" xfId="26892"/>
    <cellStyle name="Standard 257 3 8 2" xfId="553"/>
    <cellStyle name="Standard 257 3 8 2 2" xfId="942"/>
    <cellStyle name="Standard 257 3 8 2 2 2" xfId="1691"/>
    <cellStyle name="Standard 257 3 8 2 2 2 2" xfId="4634"/>
    <cellStyle name="Standard 257 3 8 2 2 2 2 2" xfId="13456"/>
    <cellStyle name="Standard 257 3 8 2 2 2 2 2 2" xfId="26692"/>
    <cellStyle name="Standard 257 3 8 2 2 2 2 2 2 2" xfId="53164"/>
    <cellStyle name="Standard 257 3 8 2 2 2 2 2 3" xfId="39928"/>
    <cellStyle name="Standard 257 3 8 2 2 2 2 3" xfId="20075"/>
    <cellStyle name="Standard 257 3 8 2 2 2 2 3 2" xfId="46547"/>
    <cellStyle name="Standard 257 3 8 2 2 2 2 4" xfId="31106"/>
    <cellStyle name="Standard 257 3 8 2 2 2 3" xfId="6105"/>
    <cellStyle name="Standard 257 3 8 2 2 2 3 2" xfId="10515"/>
    <cellStyle name="Standard 257 3 8 2 2 2 3 2 2" xfId="23751"/>
    <cellStyle name="Standard 257 3 8 2 2 2 3 2 2 2" xfId="50223"/>
    <cellStyle name="Standard 257 3 8 2 2 2 3 2 3" xfId="36987"/>
    <cellStyle name="Standard 257 3 8 2 2 2 3 3" xfId="17134"/>
    <cellStyle name="Standard 257 3 8 2 2 2 3 3 2" xfId="43606"/>
    <cellStyle name="Standard 257 3 8 2 2 2 3 4" xfId="32577"/>
    <cellStyle name="Standard 257 3 8 2 2 2 4" xfId="9044"/>
    <cellStyle name="Standard 257 3 8 2 2 2 4 2" xfId="22280"/>
    <cellStyle name="Standard 257 3 8 2 2 2 4 2 2" xfId="48752"/>
    <cellStyle name="Standard 257 3 8 2 2 2 4 3" xfId="35516"/>
    <cellStyle name="Standard 257 3 8 2 2 2 5" xfId="15663"/>
    <cellStyle name="Standard 257 3 8 2 2 2 5 2" xfId="42135"/>
    <cellStyle name="Standard 257 3 8 2 2 2 6" xfId="28165"/>
    <cellStyle name="Standard 257 3 8 2 2 3" xfId="2427"/>
    <cellStyle name="Standard 257 3 8 2 2 3 2" xfId="3898"/>
    <cellStyle name="Standard 257 3 8 2 2 3 2 2" xfId="12720"/>
    <cellStyle name="Standard 257 3 8 2 2 3 2 2 2" xfId="25956"/>
    <cellStyle name="Standard 257 3 8 2 2 3 2 2 2 2" xfId="52428"/>
    <cellStyle name="Standard 257 3 8 2 2 3 2 2 3" xfId="39192"/>
    <cellStyle name="Standard 257 3 8 2 2 3 2 3" xfId="19339"/>
    <cellStyle name="Standard 257 3 8 2 2 3 2 3 2" xfId="45811"/>
    <cellStyle name="Standard 257 3 8 2 2 3 2 4" xfId="30370"/>
    <cellStyle name="Standard 257 3 8 2 2 3 3" xfId="6840"/>
    <cellStyle name="Standard 257 3 8 2 2 3 3 2" xfId="11250"/>
    <cellStyle name="Standard 257 3 8 2 2 3 3 2 2" xfId="24486"/>
    <cellStyle name="Standard 257 3 8 2 2 3 3 2 2 2" xfId="50958"/>
    <cellStyle name="Standard 257 3 8 2 2 3 3 2 3" xfId="37722"/>
    <cellStyle name="Standard 257 3 8 2 2 3 3 3" xfId="17869"/>
    <cellStyle name="Standard 257 3 8 2 2 3 3 3 2" xfId="44341"/>
    <cellStyle name="Standard 257 3 8 2 2 3 3 4" xfId="33312"/>
    <cellStyle name="Standard 257 3 8 2 2 3 4" xfId="8308"/>
    <cellStyle name="Standard 257 3 8 2 2 3 4 2" xfId="21544"/>
    <cellStyle name="Standard 257 3 8 2 2 3 4 2 2" xfId="48016"/>
    <cellStyle name="Standard 257 3 8 2 2 3 4 3" xfId="34780"/>
    <cellStyle name="Standard 257 3 8 2 2 3 5" xfId="14927"/>
    <cellStyle name="Standard 257 3 8 2 2 3 5 2" xfId="41399"/>
    <cellStyle name="Standard 257 3 8 2 2 3 6" xfId="28900"/>
    <cellStyle name="Standard 257 3 8 2 2 4" xfId="3164"/>
    <cellStyle name="Standard 257 3 8 2 2 4 2" xfId="11986"/>
    <cellStyle name="Standard 257 3 8 2 2 4 2 2" xfId="25222"/>
    <cellStyle name="Standard 257 3 8 2 2 4 2 2 2" xfId="51694"/>
    <cellStyle name="Standard 257 3 8 2 2 4 2 3" xfId="38458"/>
    <cellStyle name="Standard 257 3 8 2 2 4 3" xfId="18605"/>
    <cellStyle name="Standard 257 3 8 2 2 4 3 2" xfId="45077"/>
    <cellStyle name="Standard 257 3 8 2 2 4 4" xfId="29636"/>
    <cellStyle name="Standard 257 3 8 2 2 5" xfId="5369"/>
    <cellStyle name="Standard 257 3 8 2 2 5 2" xfId="9779"/>
    <cellStyle name="Standard 257 3 8 2 2 5 2 2" xfId="23015"/>
    <cellStyle name="Standard 257 3 8 2 2 5 2 2 2" xfId="49487"/>
    <cellStyle name="Standard 257 3 8 2 2 5 2 3" xfId="36251"/>
    <cellStyle name="Standard 257 3 8 2 2 5 3" xfId="16398"/>
    <cellStyle name="Standard 257 3 8 2 2 5 3 2" xfId="42870"/>
    <cellStyle name="Standard 257 3 8 2 2 5 4" xfId="31841"/>
    <cellStyle name="Standard 257 3 8 2 2 6" xfId="7574"/>
    <cellStyle name="Standard 257 3 8 2 2 6 2" xfId="20810"/>
    <cellStyle name="Standard 257 3 8 2 2 6 2 2" xfId="47282"/>
    <cellStyle name="Standard 257 3 8 2 2 6 3" xfId="34046"/>
    <cellStyle name="Standard 257 3 8 2 2 7" xfId="14193"/>
    <cellStyle name="Standard 257 3 8 2 2 7 2" xfId="40665"/>
    <cellStyle name="Standard 257 3 8 2 2 8" xfId="27429"/>
    <cellStyle name="Standard 257 3 8 2 3" xfId="1325"/>
    <cellStyle name="Standard 257 3 8 2 3 2" xfId="4268"/>
    <cellStyle name="Standard 257 3 8 2 3 2 2" xfId="13090"/>
    <cellStyle name="Standard 257 3 8 2 3 2 2 2" xfId="26326"/>
    <cellStyle name="Standard 257 3 8 2 3 2 2 2 2" xfId="52798"/>
    <cellStyle name="Standard 257 3 8 2 3 2 2 3" xfId="39562"/>
    <cellStyle name="Standard 257 3 8 2 3 2 3" xfId="19709"/>
    <cellStyle name="Standard 257 3 8 2 3 2 3 2" xfId="46181"/>
    <cellStyle name="Standard 257 3 8 2 3 2 4" xfId="30740"/>
    <cellStyle name="Standard 257 3 8 2 3 3" xfId="5739"/>
    <cellStyle name="Standard 257 3 8 2 3 3 2" xfId="10149"/>
    <cellStyle name="Standard 257 3 8 2 3 3 2 2" xfId="23385"/>
    <cellStyle name="Standard 257 3 8 2 3 3 2 2 2" xfId="49857"/>
    <cellStyle name="Standard 257 3 8 2 3 3 2 3" xfId="36621"/>
    <cellStyle name="Standard 257 3 8 2 3 3 3" xfId="16768"/>
    <cellStyle name="Standard 257 3 8 2 3 3 3 2" xfId="43240"/>
    <cellStyle name="Standard 257 3 8 2 3 3 4" xfId="32211"/>
    <cellStyle name="Standard 257 3 8 2 3 4" xfId="8678"/>
    <cellStyle name="Standard 257 3 8 2 3 4 2" xfId="21914"/>
    <cellStyle name="Standard 257 3 8 2 3 4 2 2" xfId="48386"/>
    <cellStyle name="Standard 257 3 8 2 3 4 3" xfId="35150"/>
    <cellStyle name="Standard 257 3 8 2 3 5" xfId="15297"/>
    <cellStyle name="Standard 257 3 8 2 3 5 2" xfId="41769"/>
    <cellStyle name="Standard 257 3 8 2 3 6" xfId="27799"/>
    <cellStyle name="Standard 257 3 8 2 4" xfId="2061"/>
    <cellStyle name="Standard 257 3 8 2 4 2" xfId="3532"/>
    <cellStyle name="Standard 257 3 8 2 4 2 2" xfId="12354"/>
    <cellStyle name="Standard 257 3 8 2 4 2 2 2" xfId="25590"/>
    <cellStyle name="Standard 257 3 8 2 4 2 2 2 2" xfId="52062"/>
    <cellStyle name="Standard 257 3 8 2 4 2 2 3" xfId="38826"/>
    <cellStyle name="Standard 257 3 8 2 4 2 3" xfId="18973"/>
    <cellStyle name="Standard 257 3 8 2 4 2 3 2" xfId="45445"/>
    <cellStyle name="Standard 257 3 8 2 4 2 4" xfId="30004"/>
    <cellStyle name="Standard 257 3 8 2 4 3" xfId="6474"/>
    <cellStyle name="Standard 257 3 8 2 4 3 2" xfId="10884"/>
    <cellStyle name="Standard 257 3 8 2 4 3 2 2" xfId="24120"/>
    <cellStyle name="Standard 257 3 8 2 4 3 2 2 2" xfId="50592"/>
    <cellStyle name="Standard 257 3 8 2 4 3 2 3" xfId="37356"/>
    <cellStyle name="Standard 257 3 8 2 4 3 3" xfId="17503"/>
    <cellStyle name="Standard 257 3 8 2 4 3 3 2" xfId="43975"/>
    <cellStyle name="Standard 257 3 8 2 4 3 4" xfId="32946"/>
    <cellStyle name="Standard 257 3 8 2 4 4" xfId="7942"/>
    <cellStyle name="Standard 257 3 8 2 4 4 2" xfId="21178"/>
    <cellStyle name="Standard 257 3 8 2 4 4 2 2" xfId="47650"/>
    <cellStyle name="Standard 257 3 8 2 4 4 3" xfId="34414"/>
    <cellStyle name="Standard 257 3 8 2 4 5" xfId="14561"/>
    <cellStyle name="Standard 257 3 8 2 4 5 2" xfId="41033"/>
    <cellStyle name="Standard 257 3 8 2 4 6" xfId="28534"/>
    <cellStyle name="Standard 257 3 8 2 5" xfId="2798"/>
    <cellStyle name="Standard 257 3 8 2 5 2" xfId="11620"/>
    <cellStyle name="Standard 257 3 8 2 5 2 2" xfId="24856"/>
    <cellStyle name="Standard 257 3 8 2 5 2 2 2" xfId="51328"/>
    <cellStyle name="Standard 257 3 8 2 5 2 3" xfId="38092"/>
    <cellStyle name="Standard 257 3 8 2 5 3" xfId="18239"/>
    <cellStyle name="Standard 257 3 8 2 5 3 2" xfId="44711"/>
    <cellStyle name="Standard 257 3 8 2 5 4" xfId="29270"/>
    <cellStyle name="Standard 257 3 8 2 6" xfId="5003"/>
    <cellStyle name="Standard 257 3 8 2 6 2" xfId="9413"/>
    <cellStyle name="Standard 257 3 8 2 6 2 2" xfId="22649"/>
    <cellStyle name="Standard 257 3 8 2 6 2 2 2" xfId="49121"/>
    <cellStyle name="Standard 257 3 8 2 6 2 3" xfId="35885"/>
    <cellStyle name="Standard 257 3 8 2 6 3" xfId="16032"/>
    <cellStyle name="Standard 257 3 8 2 6 3 2" xfId="42504"/>
    <cellStyle name="Standard 257 3 8 2 6 4" xfId="31475"/>
    <cellStyle name="Standard 257 3 8 2 7" xfId="7208"/>
    <cellStyle name="Standard 257 3 8 2 7 2" xfId="20444"/>
    <cellStyle name="Standard 257 3 8 2 7 2 2" xfId="46916"/>
    <cellStyle name="Standard 257 3 8 2 7 3" xfId="33680"/>
    <cellStyle name="Standard 257 3 8 2 8" xfId="13827"/>
    <cellStyle name="Standard 257 3 8 2 8 2" xfId="40299"/>
    <cellStyle name="Standard 257 3 8 2 9" xfId="27063"/>
    <cellStyle name="Standard 257 3 8 3" xfId="770"/>
    <cellStyle name="Standard 257 3 8 3 2" xfId="1520"/>
    <cellStyle name="Standard 257 3 8 3 2 2" xfId="4463"/>
    <cellStyle name="Standard 257 3 8 3 2 2 2" xfId="13285"/>
    <cellStyle name="Standard 257 3 8 3 2 2 2 2" xfId="26521"/>
    <cellStyle name="Standard 257 3 8 3 2 2 2 2 2" xfId="52993"/>
    <cellStyle name="Standard 257 3 8 3 2 2 2 3" xfId="39757"/>
    <cellStyle name="Standard 257 3 8 3 2 2 3" xfId="19904"/>
    <cellStyle name="Standard 257 3 8 3 2 2 3 2" xfId="46376"/>
    <cellStyle name="Standard 257 3 8 3 2 2 4" xfId="30935"/>
    <cellStyle name="Standard 257 3 8 3 2 3" xfId="5934"/>
    <cellStyle name="Standard 257 3 8 3 2 3 2" xfId="10344"/>
    <cellStyle name="Standard 257 3 8 3 2 3 2 2" xfId="23580"/>
    <cellStyle name="Standard 257 3 8 3 2 3 2 2 2" xfId="50052"/>
    <cellStyle name="Standard 257 3 8 3 2 3 2 3" xfId="36816"/>
    <cellStyle name="Standard 257 3 8 3 2 3 3" xfId="16963"/>
    <cellStyle name="Standard 257 3 8 3 2 3 3 2" xfId="43435"/>
    <cellStyle name="Standard 257 3 8 3 2 3 4" xfId="32406"/>
    <cellStyle name="Standard 257 3 8 3 2 4" xfId="8873"/>
    <cellStyle name="Standard 257 3 8 3 2 4 2" xfId="22109"/>
    <cellStyle name="Standard 257 3 8 3 2 4 2 2" xfId="48581"/>
    <cellStyle name="Standard 257 3 8 3 2 4 3" xfId="35345"/>
    <cellStyle name="Standard 257 3 8 3 2 5" xfId="15492"/>
    <cellStyle name="Standard 257 3 8 3 2 5 2" xfId="41964"/>
    <cellStyle name="Standard 257 3 8 3 2 6" xfId="27994"/>
    <cellStyle name="Standard 257 3 8 3 3" xfId="2256"/>
    <cellStyle name="Standard 257 3 8 3 3 2" xfId="3727"/>
    <cellStyle name="Standard 257 3 8 3 3 2 2" xfId="12549"/>
    <cellStyle name="Standard 257 3 8 3 3 2 2 2" xfId="25785"/>
    <cellStyle name="Standard 257 3 8 3 3 2 2 2 2" xfId="52257"/>
    <cellStyle name="Standard 257 3 8 3 3 2 2 3" xfId="39021"/>
    <cellStyle name="Standard 257 3 8 3 3 2 3" xfId="19168"/>
    <cellStyle name="Standard 257 3 8 3 3 2 3 2" xfId="45640"/>
    <cellStyle name="Standard 257 3 8 3 3 2 4" xfId="30199"/>
    <cellStyle name="Standard 257 3 8 3 3 3" xfId="6669"/>
    <cellStyle name="Standard 257 3 8 3 3 3 2" xfId="11079"/>
    <cellStyle name="Standard 257 3 8 3 3 3 2 2" xfId="24315"/>
    <cellStyle name="Standard 257 3 8 3 3 3 2 2 2" xfId="50787"/>
    <cellStyle name="Standard 257 3 8 3 3 3 2 3" xfId="37551"/>
    <cellStyle name="Standard 257 3 8 3 3 3 3" xfId="17698"/>
    <cellStyle name="Standard 257 3 8 3 3 3 3 2" xfId="44170"/>
    <cellStyle name="Standard 257 3 8 3 3 3 4" xfId="33141"/>
    <cellStyle name="Standard 257 3 8 3 3 4" xfId="8137"/>
    <cellStyle name="Standard 257 3 8 3 3 4 2" xfId="21373"/>
    <cellStyle name="Standard 257 3 8 3 3 4 2 2" xfId="47845"/>
    <cellStyle name="Standard 257 3 8 3 3 4 3" xfId="34609"/>
    <cellStyle name="Standard 257 3 8 3 3 5" xfId="14756"/>
    <cellStyle name="Standard 257 3 8 3 3 5 2" xfId="41228"/>
    <cellStyle name="Standard 257 3 8 3 3 6" xfId="28729"/>
    <cellStyle name="Standard 257 3 8 3 4" xfId="2993"/>
    <cellStyle name="Standard 257 3 8 3 4 2" xfId="11815"/>
    <cellStyle name="Standard 257 3 8 3 4 2 2" xfId="25051"/>
    <cellStyle name="Standard 257 3 8 3 4 2 2 2" xfId="51523"/>
    <cellStyle name="Standard 257 3 8 3 4 2 3" xfId="38287"/>
    <cellStyle name="Standard 257 3 8 3 4 3" xfId="18434"/>
    <cellStyle name="Standard 257 3 8 3 4 3 2" xfId="44906"/>
    <cellStyle name="Standard 257 3 8 3 4 4" xfId="29465"/>
    <cellStyle name="Standard 257 3 8 3 5" xfId="5198"/>
    <cellStyle name="Standard 257 3 8 3 5 2" xfId="9608"/>
    <cellStyle name="Standard 257 3 8 3 5 2 2" xfId="22844"/>
    <cellStyle name="Standard 257 3 8 3 5 2 2 2" xfId="49316"/>
    <cellStyle name="Standard 257 3 8 3 5 2 3" xfId="36080"/>
    <cellStyle name="Standard 257 3 8 3 5 3" xfId="16227"/>
    <cellStyle name="Standard 257 3 8 3 5 3 2" xfId="42699"/>
    <cellStyle name="Standard 257 3 8 3 5 4" xfId="31670"/>
    <cellStyle name="Standard 257 3 8 3 6" xfId="7403"/>
    <cellStyle name="Standard 257 3 8 3 6 2" xfId="20639"/>
    <cellStyle name="Standard 257 3 8 3 6 2 2" xfId="47111"/>
    <cellStyle name="Standard 257 3 8 3 6 3" xfId="33875"/>
    <cellStyle name="Standard 257 3 8 3 7" xfId="14022"/>
    <cellStyle name="Standard 257 3 8 3 7 2" xfId="40494"/>
    <cellStyle name="Standard 257 3 8 3 8" xfId="27258"/>
    <cellStyle name="Standard 257 3 8 4" xfId="1154"/>
    <cellStyle name="Standard 257 3 8 4 2" xfId="4097"/>
    <cellStyle name="Standard 257 3 8 4 2 2" xfId="12919"/>
    <cellStyle name="Standard 257 3 8 4 2 2 2" xfId="26155"/>
    <cellStyle name="Standard 257 3 8 4 2 2 2 2" xfId="52627"/>
    <cellStyle name="Standard 257 3 8 4 2 2 3" xfId="39391"/>
    <cellStyle name="Standard 257 3 8 4 2 3" xfId="19538"/>
    <cellStyle name="Standard 257 3 8 4 2 3 2" xfId="46010"/>
    <cellStyle name="Standard 257 3 8 4 2 4" xfId="30569"/>
    <cellStyle name="Standard 257 3 8 4 3" xfId="5568"/>
    <cellStyle name="Standard 257 3 8 4 3 2" xfId="9978"/>
    <cellStyle name="Standard 257 3 8 4 3 2 2" xfId="23214"/>
    <cellStyle name="Standard 257 3 8 4 3 2 2 2" xfId="49686"/>
    <cellStyle name="Standard 257 3 8 4 3 2 3" xfId="36450"/>
    <cellStyle name="Standard 257 3 8 4 3 3" xfId="16597"/>
    <cellStyle name="Standard 257 3 8 4 3 3 2" xfId="43069"/>
    <cellStyle name="Standard 257 3 8 4 3 4" xfId="32040"/>
    <cellStyle name="Standard 257 3 8 4 4" xfId="8507"/>
    <cellStyle name="Standard 257 3 8 4 4 2" xfId="21743"/>
    <cellStyle name="Standard 257 3 8 4 4 2 2" xfId="48215"/>
    <cellStyle name="Standard 257 3 8 4 4 3" xfId="34979"/>
    <cellStyle name="Standard 257 3 8 4 5" xfId="15126"/>
    <cellStyle name="Standard 257 3 8 4 5 2" xfId="41598"/>
    <cellStyle name="Standard 257 3 8 4 6" xfId="27628"/>
    <cellStyle name="Standard 257 3 8 5" xfId="1890"/>
    <cellStyle name="Standard 257 3 8 5 2" xfId="3361"/>
    <cellStyle name="Standard 257 3 8 5 2 2" xfId="12183"/>
    <cellStyle name="Standard 257 3 8 5 2 2 2" xfId="25419"/>
    <cellStyle name="Standard 257 3 8 5 2 2 2 2" xfId="51891"/>
    <cellStyle name="Standard 257 3 8 5 2 2 3" xfId="38655"/>
    <cellStyle name="Standard 257 3 8 5 2 3" xfId="18802"/>
    <cellStyle name="Standard 257 3 8 5 2 3 2" xfId="45274"/>
    <cellStyle name="Standard 257 3 8 5 2 4" xfId="29833"/>
    <cellStyle name="Standard 257 3 8 5 3" xfId="6303"/>
    <cellStyle name="Standard 257 3 8 5 3 2" xfId="10713"/>
    <cellStyle name="Standard 257 3 8 5 3 2 2" xfId="23949"/>
    <cellStyle name="Standard 257 3 8 5 3 2 2 2" xfId="50421"/>
    <cellStyle name="Standard 257 3 8 5 3 2 3" xfId="37185"/>
    <cellStyle name="Standard 257 3 8 5 3 3" xfId="17332"/>
    <cellStyle name="Standard 257 3 8 5 3 3 2" xfId="43804"/>
    <cellStyle name="Standard 257 3 8 5 3 4" xfId="32775"/>
    <cellStyle name="Standard 257 3 8 5 4" xfId="7771"/>
    <cellStyle name="Standard 257 3 8 5 4 2" xfId="21007"/>
    <cellStyle name="Standard 257 3 8 5 4 2 2" xfId="47479"/>
    <cellStyle name="Standard 257 3 8 5 4 3" xfId="34243"/>
    <cellStyle name="Standard 257 3 8 5 5" xfId="14390"/>
    <cellStyle name="Standard 257 3 8 5 5 2" xfId="40862"/>
    <cellStyle name="Standard 257 3 8 5 6" xfId="28363"/>
    <cellStyle name="Standard 257 3 8 6" xfId="2627"/>
    <cellStyle name="Standard 257 3 8 6 2" xfId="11449"/>
    <cellStyle name="Standard 257 3 8 6 2 2" xfId="24685"/>
    <cellStyle name="Standard 257 3 8 6 2 2 2" xfId="51157"/>
    <cellStyle name="Standard 257 3 8 6 2 3" xfId="37921"/>
    <cellStyle name="Standard 257 3 8 6 3" xfId="18068"/>
    <cellStyle name="Standard 257 3 8 6 3 2" xfId="44540"/>
    <cellStyle name="Standard 257 3 8 6 4" xfId="29099"/>
    <cellStyle name="Standard 257 3 8 7" xfId="4832"/>
    <cellStyle name="Standard 257 3 8 7 2" xfId="9242"/>
    <cellStyle name="Standard 257 3 8 7 2 2" xfId="22478"/>
    <cellStyle name="Standard 257 3 8 7 2 2 2" xfId="48950"/>
    <cellStyle name="Standard 257 3 8 7 2 3" xfId="35714"/>
    <cellStyle name="Standard 257 3 8 7 3" xfId="15861"/>
    <cellStyle name="Standard 257 3 8 7 3 2" xfId="42333"/>
    <cellStyle name="Standard 257 3 8 7 4" xfId="31304"/>
    <cellStyle name="Standard 257 3 8 8" xfId="7037"/>
    <cellStyle name="Standard 257 3 8 8 2" xfId="20273"/>
    <cellStyle name="Standard 257 3 8 8 2 2" xfId="46745"/>
    <cellStyle name="Standard 257 3 8 8 3" xfId="33509"/>
    <cellStyle name="Standard 257 3 8 9" xfId="13656"/>
    <cellStyle name="Standard 257 3 8 9 2" xfId="40128"/>
    <cellStyle name="Standard 257 3 9" xfId="469"/>
    <cellStyle name="Standard 257 3 9 2" xfId="859"/>
    <cellStyle name="Standard 257 3 9 2 2" xfId="1608"/>
    <cellStyle name="Standard 257 3 9 2 2 2" xfId="4551"/>
    <cellStyle name="Standard 257 3 9 2 2 2 2" xfId="13373"/>
    <cellStyle name="Standard 257 3 9 2 2 2 2 2" xfId="26609"/>
    <cellStyle name="Standard 257 3 9 2 2 2 2 2 2" xfId="53081"/>
    <cellStyle name="Standard 257 3 9 2 2 2 2 3" xfId="39845"/>
    <cellStyle name="Standard 257 3 9 2 2 2 3" xfId="19992"/>
    <cellStyle name="Standard 257 3 9 2 2 2 3 2" xfId="46464"/>
    <cellStyle name="Standard 257 3 9 2 2 2 4" xfId="31023"/>
    <cellStyle name="Standard 257 3 9 2 2 3" xfId="6022"/>
    <cellStyle name="Standard 257 3 9 2 2 3 2" xfId="10432"/>
    <cellStyle name="Standard 257 3 9 2 2 3 2 2" xfId="23668"/>
    <cellStyle name="Standard 257 3 9 2 2 3 2 2 2" xfId="50140"/>
    <cellStyle name="Standard 257 3 9 2 2 3 2 3" xfId="36904"/>
    <cellStyle name="Standard 257 3 9 2 2 3 3" xfId="17051"/>
    <cellStyle name="Standard 257 3 9 2 2 3 3 2" xfId="43523"/>
    <cellStyle name="Standard 257 3 9 2 2 3 4" xfId="32494"/>
    <cellStyle name="Standard 257 3 9 2 2 4" xfId="8961"/>
    <cellStyle name="Standard 257 3 9 2 2 4 2" xfId="22197"/>
    <cellStyle name="Standard 257 3 9 2 2 4 2 2" xfId="48669"/>
    <cellStyle name="Standard 257 3 9 2 2 4 3" xfId="35433"/>
    <cellStyle name="Standard 257 3 9 2 2 5" xfId="15580"/>
    <cellStyle name="Standard 257 3 9 2 2 5 2" xfId="42052"/>
    <cellStyle name="Standard 257 3 9 2 2 6" xfId="28082"/>
    <cellStyle name="Standard 257 3 9 2 3" xfId="2344"/>
    <cellStyle name="Standard 257 3 9 2 3 2" xfId="3815"/>
    <cellStyle name="Standard 257 3 9 2 3 2 2" xfId="12637"/>
    <cellStyle name="Standard 257 3 9 2 3 2 2 2" xfId="25873"/>
    <cellStyle name="Standard 257 3 9 2 3 2 2 2 2" xfId="52345"/>
    <cellStyle name="Standard 257 3 9 2 3 2 2 3" xfId="39109"/>
    <cellStyle name="Standard 257 3 9 2 3 2 3" xfId="19256"/>
    <cellStyle name="Standard 257 3 9 2 3 2 3 2" xfId="45728"/>
    <cellStyle name="Standard 257 3 9 2 3 2 4" xfId="30287"/>
    <cellStyle name="Standard 257 3 9 2 3 3" xfId="6757"/>
    <cellStyle name="Standard 257 3 9 2 3 3 2" xfId="11167"/>
    <cellStyle name="Standard 257 3 9 2 3 3 2 2" xfId="24403"/>
    <cellStyle name="Standard 257 3 9 2 3 3 2 2 2" xfId="50875"/>
    <cellStyle name="Standard 257 3 9 2 3 3 2 3" xfId="37639"/>
    <cellStyle name="Standard 257 3 9 2 3 3 3" xfId="17786"/>
    <cellStyle name="Standard 257 3 9 2 3 3 3 2" xfId="44258"/>
    <cellStyle name="Standard 257 3 9 2 3 3 4" xfId="33229"/>
    <cellStyle name="Standard 257 3 9 2 3 4" xfId="8225"/>
    <cellStyle name="Standard 257 3 9 2 3 4 2" xfId="21461"/>
    <cellStyle name="Standard 257 3 9 2 3 4 2 2" xfId="47933"/>
    <cellStyle name="Standard 257 3 9 2 3 4 3" xfId="34697"/>
    <cellStyle name="Standard 257 3 9 2 3 5" xfId="14844"/>
    <cellStyle name="Standard 257 3 9 2 3 5 2" xfId="41316"/>
    <cellStyle name="Standard 257 3 9 2 3 6" xfId="28817"/>
    <cellStyle name="Standard 257 3 9 2 4" xfId="3081"/>
    <cellStyle name="Standard 257 3 9 2 4 2" xfId="11903"/>
    <cellStyle name="Standard 257 3 9 2 4 2 2" xfId="25139"/>
    <cellStyle name="Standard 257 3 9 2 4 2 2 2" xfId="51611"/>
    <cellStyle name="Standard 257 3 9 2 4 2 3" xfId="38375"/>
    <cellStyle name="Standard 257 3 9 2 4 3" xfId="18522"/>
    <cellStyle name="Standard 257 3 9 2 4 3 2" xfId="44994"/>
    <cellStyle name="Standard 257 3 9 2 4 4" xfId="29553"/>
    <cellStyle name="Standard 257 3 9 2 5" xfId="5286"/>
    <cellStyle name="Standard 257 3 9 2 5 2" xfId="9696"/>
    <cellStyle name="Standard 257 3 9 2 5 2 2" xfId="22932"/>
    <cellStyle name="Standard 257 3 9 2 5 2 2 2" xfId="49404"/>
    <cellStyle name="Standard 257 3 9 2 5 2 3" xfId="36168"/>
    <cellStyle name="Standard 257 3 9 2 5 3" xfId="16315"/>
    <cellStyle name="Standard 257 3 9 2 5 3 2" xfId="42787"/>
    <cellStyle name="Standard 257 3 9 2 5 4" xfId="31758"/>
    <cellStyle name="Standard 257 3 9 2 6" xfId="7491"/>
    <cellStyle name="Standard 257 3 9 2 6 2" xfId="20727"/>
    <cellStyle name="Standard 257 3 9 2 6 2 2" xfId="47199"/>
    <cellStyle name="Standard 257 3 9 2 6 3" xfId="33963"/>
    <cellStyle name="Standard 257 3 9 2 7" xfId="14110"/>
    <cellStyle name="Standard 257 3 9 2 7 2" xfId="40582"/>
    <cellStyle name="Standard 257 3 9 2 8" xfId="27346"/>
    <cellStyle name="Standard 257 3 9 3" xfId="1242"/>
    <cellStyle name="Standard 257 3 9 3 2" xfId="4185"/>
    <cellStyle name="Standard 257 3 9 3 2 2" xfId="13007"/>
    <cellStyle name="Standard 257 3 9 3 2 2 2" xfId="26243"/>
    <cellStyle name="Standard 257 3 9 3 2 2 2 2" xfId="52715"/>
    <cellStyle name="Standard 257 3 9 3 2 2 3" xfId="39479"/>
    <cellStyle name="Standard 257 3 9 3 2 3" xfId="19626"/>
    <cellStyle name="Standard 257 3 9 3 2 3 2" xfId="46098"/>
    <cellStyle name="Standard 257 3 9 3 2 4" xfId="30657"/>
    <cellStyle name="Standard 257 3 9 3 3" xfId="5656"/>
    <cellStyle name="Standard 257 3 9 3 3 2" xfId="10066"/>
    <cellStyle name="Standard 257 3 9 3 3 2 2" xfId="23302"/>
    <cellStyle name="Standard 257 3 9 3 3 2 2 2" xfId="49774"/>
    <cellStyle name="Standard 257 3 9 3 3 2 3" xfId="36538"/>
    <cellStyle name="Standard 257 3 9 3 3 3" xfId="16685"/>
    <cellStyle name="Standard 257 3 9 3 3 3 2" xfId="43157"/>
    <cellStyle name="Standard 257 3 9 3 3 4" xfId="32128"/>
    <cellStyle name="Standard 257 3 9 3 4" xfId="8595"/>
    <cellStyle name="Standard 257 3 9 3 4 2" xfId="21831"/>
    <cellStyle name="Standard 257 3 9 3 4 2 2" xfId="48303"/>
    <cellStyle name="Standard 257 3 9 3 4 3" xfId="35067"/>
    <cellStyle name="Standard 257 3 9 3 5" xfId="15214"/>
    <cellStyle name="Standard 257 3 9 3 5 2" xfId="41686"/>
    <cellStyle name="Standard 257 3 9 3 6" xfId="27716"/>
    <cellStyle name="Standard 257 3 9 4" xfId="1978"/>
    <cellStyle name="Standard 257 3 9 4 2" xfId="3449"/>
    <cellStyle name="Standard 257 3 9 4 2 2" xfId="12271"/>
    <cellStyle name="Standard 257 3 9 4 2 2 2" xfId="25507"/>
    <cellStyle name="Standard 257 3 9 4 2 2 2 2" xfId="51979"/>
    <cellStyle name="Standard 257 3 9 4 2 2 3" xfId="38743"/>
    <cellStyle name="Standard 257 3 9 4 2 3" xfId="18890"/>
    <cellStyle name="Standard 257 3 9 4 2 3 2" xfId="45362"/>
    <cellStyle name="Standard 257 3 9 4 2 4" xfId="29921"/>
    <cellStyle name="Standard 257 3 9 4 3" xfId="6391"/>
    <cellStyle name="Standard 257 3 9 4 3 2" xfId="10801"/>
    <cellStyle name="Standard 257 3 9 4 3 2 2" xfId="24037"/>
    <cellStyle name="Standard 257 3 9 4 3 2 2 2" xfId="50509"/>
    <cellStyle name="Standard 257 3 9 4 3 2 3" xfId="37273"/>
    <cellStyle name="Standard 257 3 9 4 3 3" xfId="17420"/>
    <cellStyle name="Standard 257 3 9 4 3 3 2" xfId="43892"/>
    <cellStyle name="Standard 257 3 9 4 3 4" xfId="32863"/>
    <cellStyle name="Standard 257 3 9 4 4" xfId="7859"/>
    <cellStyle name="Standard 257 3 9 4 4 2" xfId="21095"/>
    <cellStyle name="Standard 257 3 9 4 4 2 2" xfId="47567"/>
    <cellStyle name="Standard 257 3 9 4 4 3" xfId="34331"/>
    <cellStyle name="Standard 257 3 9 4 5" xfId="14478"/>
    <cellStyle name="Standard 257 3 9 4 5 2" xfId="40950"/>
    <cellStyle name="Standard 257 3 9 4 6" xfId="28451"/>
    <cellStyle name="Standard 257 3 9 5" xfId="2715"/>
    <cellStyle name="Standard 257 3 9 5 2" xfId="11537"/>
    <cellStyle name="Standard 257 3 9 5 2 2" xfId="24773"/>
    <cellStyle name="Standard 257 3 9 5 2 2 2" xfId="51245"/>
    <cellStyle name="Standard 257 3 9 5 2 3" xfId="38009"/>
    <cellStyle name="Standard 257 3 9 5 3" xfId="18156"/>
    <cellStyle name="Standard 257 3 9 5 3 2" xfId="44628"/>
    <cellStyle name="Standard 257 3 9 5 4" xfId="29187"/>
    <cellStyle name="Standard 257 3 9 6" xfId="4920"/>
    <cellStyle name="Standard 257 3 9 6 2" xfId="9330"/>
    <cellStyle name="Standard 257 3 9 6 2 2" xfId="22566"/>
    <cellStyle name="Standard 257 3 9 6 2 2 2" xfId="49038"/>
    <cellStyle name="Standard 257 3 9 6 2 3" xfId="35802"/>
    <cellStyle name="Standard 257 3 9 6 3" xfId="15949"/>
    <cellStyle name="Standard 257 3 9 6 3 2" xfId="42421"/>
    <cellStyle name="Standard 257 3 9 6 4" xfId="31392"/>
    <cellStyle name="Standard 257 3 9 7" xfId="7125"/>
    <cellStyle name="Standard 257 3 9 7 2" xfId="20361"/>
    <cellStyle name="Standard 257 3 9 7 2 2" xfId="46833"/>
    <cellStyle name="Standard 257 3 9 7 3" xfId="33597"/>
    <cellStyle name="Standard 257 3 9 8" xfId="13744"/>
    <cellStyle name="Standard 257 3 9 8 2" xfId="40216"/>
    <cellStyle name="Standard 257 3 9 9" xfId="26980"/>
    <cellStyle name="Standard 257 4" xfId="252"/>
    <cellStyle name="Standard 257 4 10" xfId="690"/>
    <cellStyle name="Standard 257 4 10 2" xfId="1440"/>
    <cellStyle name="Standard 257 4 10 2 2" xfId="4383"/>
    <cellStyle name="Standard 257 4 10 2 2 2" xfId="13205"/>
    <cellStyle name="Standard 257 4 10 2 2 2 2" xfId="26441"/>
    <cellStyle name="Standard 257 4 10 2 2 2 2 2" xfId="52913"/>
    <cellStyle name="Standard 257 4 10 2 2 2 3" xfId="39677"/>
    <cellStyle name="Standard 257 4 10 2 2 3" xfId="19824"/>
    <cellStyle name="Standard 257 4 10 2 2 3 2" xfId="46296"/>
    <cellStyle name="Standard 257 4 10 2 2 4" xfId="30855"/>
    <cellStyle name="Standard 257 4 10 2 3" xfId="5854"/>
    <cellStyle name="Standard 257 4 10 2 3 2" xfId="10264"/>
    <cellStyle name="Standard 257 4 10 2 3 2 2" xfId="23500"/>
    <cellStyle name="Standard 257 4 10 2 3 2 2 2" xfId="49972"/>
    <cellStyle name="Standard 257 4 10 2 3 2 3" xfId="36736"/>
    <cellStyle name="Standard 257 4 10 2 3 3" xfId="16883"/>
    <cellStyle name="Standard 257 4 10 2 3 3 2" xfId="43355"/>
    <cellStyle name="Standard 257 4 10 2 3 4" xfId="32326"/>
    <cellStyle name="Standard 257 4 10 2 4" xfId="8793"/>
    <cellStyle name="Standard 257 4 10 2 4 2" xfId="22029"/>
    <cellStyle name="Standard 257 4 10 2 4 2 2" xfId="48501"/>
    <cellStyle name="Standard 257 4 10 2 4 3" xfId="35265"/>
    <cellStyle name="Standard 257 4 10 2 5" xfId="15412"/>
    <cellStyle name="Standard 257 4 10 2 5 2" xfId="41884"/>
    <cellStyle name="Standard 257 4 10 2 6" xfId="27914"/>
    <cellStyle name="Standard 257 4 10 3" xfId="2176"/>
    <cellStyle name="Standard 257 4 10 3 2" xfId="3647"/>
    <cellStyle name="Standard 257 4 10 3 2 2" xfId="12469"/>
    <cellStyle name="Standard 257 4 10 3 2 2 2" xfId="25705"/>
    <cellStyle name="Standard 257 4 10 3 2 2 2 2" xfId="52177"/>
    <cellStyle name="Standard 257 4 10 3 2 2 3" xfId="38941"/>
    <cellStyle name="Standard 257 4 10 3 2 3" xfId="19088"/>
    <cellStyle name="Standard 257 4 10 3 2 3 2" xfId="45560"/>
    <cellStyle name="Standard 257 4 10 3 2 4" xfId="30119"/>
    <cellStyle name="Standard 257 4 10 3 3" xfId="6589"/>
    <cellStyle name="Standard 257 4 10 3 3 2" xfId="10999"/>
    <cellStyle name="Standard 257 4 10 3 3 2 2" xfId="24235"/>
    <cellStyle name="Standard 257 4 10 3 3 2 2 2" xfId="50707"/>
    <cellStyle name="Standard 257 4 10 3 3 2 3" xfId="37471"/>
    <cellStyle name="Standard 257 4 10 3 3 3" xfId="17618"/>
    <cellStyle name="Standard 257 4 10 3 3 3 2" xfId="44090"/>
    <cellStyle name="Standard 257 4 10 3 3 4" xfId="33061"/>
    <cellStyle name="Standard 257 4 10 3 4" xfId="8057"/>
    <cellStyle name="Standard 257 4 10 3 4 2" xfId="21293"/>
    <cellStyle name="Standard 257 4 10 3 4 2 2" xfId="47765"/>
    <cellStyle name="Standard 257 4 10 3 4 3" xfId="34529"/>
    <cellStyle name="Standard 257 4 10 3 5" xfId="14676"/>
    <cellStyle name="Standard 257 4 10 3 5 2" xfId="41148"/>
    <cellStyle name="Standard 257 4 10 3 6" xfId="28649"/>
    <cellStyle name="Standard 257 4 10 4" xfId="2913"/>
    <cellStyle name="Standard 257 4 10 4 2" xfId="11735"/>
    <cellStyle name="Standard 257 4 10 4 2 2" xfId="24971"/>
    <cellStyle name="Standard 257 4 10 4 2 2 2" xfId="51443"/>
    <cellStyle name="Standard 257 4 10 4 2 3" xfId="38207"/>
    <cellStyle name="Standard 257 4 10 4 3" xfId="18354"/>
    <cellStyle name="Standard 257 4 10 4 3 2" xfId="44826"/>
    <cellStyle name="Standard 257 4 10 4 4" xfId="29385"/>
    <cellStyle name="Standard 257 4 10 5" xfId="5118"/>
    <cellStyle name="Standard 257 4 10 5 2" xfId="9528"/>
    <cellStyle name="Standard 257 4 10 5 2 2" xfId="22764"/>
    <cellStyle name="Standard 257 4 10 5 2 2 2" xfId="49236"/>
    <cellStyle name="Standard 257 4 10 5 2 3" xfId="36000"/>
    <cellStyle name="Standard 257 4 10 5 3" xfId="16147"/>
    <cellStyle name="Standard 257 4 10 5 3 2" xfId="42619"/>
    <cellStyle name="Standard 257 4 10 5 4" xfId="31590"/>
    <cellStyle name="Standard 257 4 10 6" xfId="7323"/>
    <cellStyle name="Standard 257 4 10 6 2" xfId="20559"/>
    <cellStyle name="Standard 257 4 10 6 2 2" xfId="47031"/>
    <cellStyle name="Standard 257 4 10 6 3" xfId="33795"/>
    <cellStyle name="Standard 257 4 10 7" xfId="13942"/>
    <cellStyle name="Standard 257 4 10 7 2" xfId="40414"/>
    <cellStyle name="Standard 257 4 10 8" xfId="27178"/>
    <cellStyle name="Standard 257 4 11" xfId="1074"/>
    <cellStyle name="Standard 257 4 11 2" xfId="4017"/>
    <cellStyle name="Standard 257 4 11 2 2" xfId="12839"/>
    <cellStyle name="Standard 257 4 11 2 2 2" xfId="26075"/>
    <cellStyle name="Standard 257 4 11 2 2 2 2" xfId="52547"/>
    <cellStyle name="Standard 257 4 11 2 2 3" xfId="39311"/>
    <cellStyle name="Standard 257 4 11 2 3" xfId="19458"/>
    <cellStyle name="Standard 257 4 11 2 3 2" xfId="45930"/>
    <cellStyle name="Standard 257 4 11 2 4" xfId="30489"/>
    <cellStyle name="Standard 257 4 11 3" xfId="5488"/>
    <cellStyle name="Standard 257 4 11 3 2" xfId="9898"/>
    <cellStyle name="Standard 257 4 11 3 2 2" xfId="23134"/>
    <cellStyle name="Standard 257 4 11 3 2 2 2" xfId="49606"/>
    <cellStyle name="Standard 257 4 11 3 2 3" xfId="36370"/>
    <cellStyle name="Standard 257 4 11 3 3" xfId="16517"/>
    <cellStyle name="Standard 257 4 11 3 3 2" xfId="42989"/>
    <cellStyle name="Standard 257 4 11 3 4" xfId="31960"/>
    <cellStyle name="Standard 257 4 11 4" xfId="8427"/>
    <cellStyle name="Standard 257 4 11 4 2" xfId="21663"/>
    <cellStyle name="Standard 257 4 11 4 2 2" xfId="48135"/>
    <cellStyle name="Standard 257 4 11 4 3" xfId="34899"/>
    <cellStyle name="Standard 257 4 11 5" xfId="15046"/>
    <cellStyle name="Standard 257 4 11 5 2" xfId="41518"/>
    <cellStyle name="Standard 257 4 11 6" xfId="27548"/>
    <cellStyle name="Standard 257 4 12" xfId="1810"/>
    <cellStyle name="Standard 257 4 12 2" xfId="3281"/>
    <cellStyle name="Standard 257 4 12 2 2" xfId="12103"/>
    <cellStyle name="Standard 257 4 12 2 2 2" xfId="25339"/>
    <cellStyle name="Standard 257 4 12 2 2 2 2" xfId="51811"/>
    <cellStyle name="Standard 257 4 12 2 2 3" xfId="38575"/>
    <cellStyle name="Standard 257 4 12 2 3" xfId="18722"/>
    <cellStyle name="Standard 257 4 12 2 3 2" xfId="45194"/>
    <cellStyle name="Standard 257 4 12 2 4" xfId="29753"/>
    <cellStyle name="Standard 257 4 12 3" xfId="6223"/>
    <cellStyle name="Standard 257 4 12 3 2" xfId="10633"/>
    <cellStyle name="Standard 257 4 12 3 2 2" xfId="23869"/>
    <cellStyle name="Standard 257 4 12 3 2 2 2" xfId="50341"/>
    <cellStyle name="Standard 257 4 12 3 2 3" xfId="37105"/>
    <cellStyle name="Standard 257 4 12 3 3" xfId="17252"/>
    <cellStyle name="Standard 257 4 12 3 3 2" xfId="43724"/>
    <cellStyle name="Standard 257 4 12 3 4" xfId="32695"/>
    <cellStyle name="Standard 257 4 12 4" xfId="7691"/>
    <cellStyle name="Standard 257 4 12 4 2" xfId="20927"/>
    <cellStyle name="Standard 257 4 12 4 2 2" xfId="47399"/>
    <cellStyle name="Standard 257 4 12 4 3" xfId="34163"/>
    <cellStyle name="Standard 257 4 12 5" xfId="14310"/>
    <cellStyle name="Standard 257 4 12 5 2" xfId="40782"/>
    <cellStyle name="Standard 257 4 12 6" xfId="28283"/>
    <cellStyle name="Standard 257 4 13" xfId="2547"/>
    <cellStyle name="Standard 257 4 13 2" xfId="11369"/>
    <cellStyle name="Standard 257 4 13 2 2" xfId="24605"/>
    <cellStyle name="Standard 257 4 13 2 2 2" xfId="51077"/>
    <cellStyle name="Standard 257 4 13 2 3" xfId="37841"/>
    <cellStyle name="Standard 257 4 13 3" xfId="17988"/>
    <cellStyle name="Standard 257 4 13 3 2" xfId="44460"/>
    <cellStyle name="Standard 257 4 13 4" xfId="29019"/>
    <cellStyle name="Standard 257 4 14" xfId="4752"/>
    <cellStyle name="Standard 257 4 14 2" xfId="9162"/>
    <cellStyle name="Standard 257 4 14 2 2" xfId="22398"/>
    <cellStyle name="Standard 257 4 14 2 2 2" xfId="48870"/>
    <cellStyle name="Standard 257 4 14 2 3" xfId="35634"/>
    <cellStyle name="Standard 257 4 14 3" xfId="15781"/>
    <cellStyle name="Standard 257 4 14 3 2" xfId="42253"/>
    <cellStyle name="Standard 257 4 14 4" xfId="31224"/>
    <cellStyle name="Standard 257 4 15" xfId="6957"/>
    <cellStyle name="Standard 257 4 15 2" xfId="20193"/>
    <cellStyle name="Standard 257 4 15 2 2" xfId="46665"/>
    <cellStyle name="Standard 257 4 15 3" xfId="33429"/>
    <cellStyle name="Standard 257 4 16" xfId="13576"/>
    <cellStyle name="Standard 257 4 16 2" xfId="40048"/>
    <cellStyle name="Standard 257 4 17" xfId="26812"/>
    <cellStyle name="Standard 257 4 2" xfId="306"/>
    <cellStyle name="Standard 257 4 2 10" xfId="4778"/>
    <cellStyle name="Standard 257 4 2 10 2" xfId="9188"/>
    <cellStyle name="Standard 257 4 2 10 2 2" xfId="22424"/>
    <cellStyle name="Standard 257 4 2 10 2 2 2" xfId="48896"/>
    <cellStyle name="Standard 257 4 2 10 2 3" xfId="35660"/>
    <cellStyle name="Standard 257 4 2 10 3" xfId="15807"/>
    <cellStyle name="Standard 257 4 2 10 3 2" xfId="42279"/>
    <cellStyle name="Standard 257 4 2 10 4" xfId="31250"/>
    <cellStyle name="Standard 257 4 2 11" xfId="6983"/>
    <cellStyle name="Standard 257 4 2 11 2" xfId="20219"/>
    <cellStyle name="Standard 257 4 2 11 2 2" xfId="46691"/>
    <cellStyle name="Standard 257 4 2 11 3" xfId="33455"/>
    <cellStyle name="Standard 257 4 2 12" xfId="13602"/>
    <cellStyle name="Standard 257 4 2 12 2" xfId="40074"/>
    <cellStyle name="Standard 257 4 2 13" xfId="26838"/>
    <cellStyle name="Standard 257 4 2 2" xfId="356"/>
    <cellStyle name="Standard 257 4 2 2 10" xfId="13642"/>
    <cellStyle name="Standard 257 4 2 2 10 2" xfId="40114"/>
    <cellStyle name="Standard 257 4 2 2 11" xfId="26878"/>
    <cellStyle name="Standard 257 4 2 2 2" xfId="444"/>
    <cellStyle name="Standard 257 4 2 2 2 10" xfId="26959"/>
    <cellStyle name="Standard 257 4 2 2 2 2" xfId="620"/>
    <cellStyle name="Standard 257 4 2 2 2 2 2" xfId="1009"/>
    <cellStyle name="Standard 257 4 2 2 2 2 2 2" xfId="1758"/>
    <cellStyle name="Standard 257 4 2 2 2 2 2 2 2" xfId="4701"/>
    <cellStyle name="Standard 257 4 2 2 2 2 2 2 2 2" xfId="13523"/>
    <cellStyle name="Standard 257 4 2 2 2 2 2 2 2 2 2" xfId="26759"/>
    <cellStyle name="Standard 257 4 2 2 2 2 2 2 2 2 2 2" xfId="53231"/>
    <cellStyle name="Standard 257 4 2 2 2 2 2 2 2 2 3" xfId="39995"/>
    <cellStyle name="Standard 257 4 2 2 2 2 2 2 2 3" xfId="20142"/>
    <cellStyle name="Standard 257 4 2 2 2 2 2 2 2 3 2" xfId="46614"/>
    <cellStyle name="Standard 257 4 2 2 2 2 2 2 2 4" xfId="31173"/>
    <cellStyle name="Standard 257 4 2 2 2 2 2 2 3" xfId="6172"/>
    <cellStyle name="Standard 257 4 2 2 2 2 2 2 3 2" xfId="10582"/>
    <cellStyle name="Standard 257 4 2 2 2 2 2 2 3 2 2" xfId="23818"/>
    <cellStyle name="Standard 257 4 2 2 2 2 2 2 3 2 2 2" xfId="50290"/>
    <cellStyle name="Standard 257 4 2 2 2 2 2 2 3 2 3" xfId="37054"/>
    <cellStyle name="Standard 257 4 2 2 2 2 2 2 3 3" xfId="17201"/>
    <cellStyle name="Standard 257 4 2 2 2 2 2 2 3 3 2" xfId="43673"/>
    <cellStyle name="Standard 257 4 2 2 2 2 2 2 3 4" xfId="32644"/>
    <cellStyle name="Standard 257 4 2 2 2 2 2 2 4" xfId="9111"/>
    <cellStyle name="Standard 257 4 2 2 2 2 2 2 4 2" xfId="22347"/>
    <cellStyle name="Standard 257 4 2 2 2 2 2 2 4 2 2" xfId="48819"/>
    <cellStyle name="Standard 257 4 2 2 2 2 2 2 4 3" xfId="35583"/>
    <cellStyle name="Standard 257 4 2 2 2 2 2 2 5" xfId="15730"/>
    <cellStyle name="Standard 257 4 2 2 2 2 2 2 5 2" xfId="42202"/>
    <cellStyle name="Standard 257 4 2 2 2 2 2 2 6" xfId="28232"/>
    <cellStyle name="Standard 257 4 2 2 2 2 2 3" xfId="2494"/>
    <cellStyle name="Standard 257 4 2 2 2 2 2 3 2" xfId="3965"/>
    <cellStyle name="Standard 257 4 2 2 2 2 2 3 2 2" xfId="12787"/>
    <cellStyle name="Standard 257 4 2 2 2 2 2 3 2 2 2" xfId="26023"/>
    <cellStyle name="Standard 257 4 2 2 2 2 2 3 2 2 2 2" xfId="52495"/>
    <cellStyle name="Standard 257 4 2 2 2 2 2 3 2 2 3" xfId="39259"/>
    <cellStyle name="Standard 257 4 2 2 2 2 2 3 2 3" xfId="19406"/>
    <cellStyle name="Standard 257 4 2 2 2 2 2 3 2 3 2" xfId="45878"/>
    <cellStyle name="Standard 257 4 2 2 2 2 2 3 2 4" xfId="30437"/>
    <cellStyle name="Standard 257 4 2 2 2 2 2 3 3" xfId="6907"/>
    <cellStyle name="Standard 257 4 2 2 2 2 2 3 3 2" xfId="11317"/>
    <cellStyle name="Standard 257 4 2 2 2 2 2 3 3 2 2" xfId="24553"/>
    <cellStyle name="Standard 257 4 2 2 2 2 2 3 3 2 2 2" xfId="51025"/>
    <cellStyle name="Standard 257 4 2 2 2 2 2 3 3 2 3" xfId="37789"/>
    <cellStyle name="Standard 257 4 2 2 2 2 2 3 3 3" xfId="17936"/>
    <cellStyle name="Standard 257 4 2 2 2 2 2 3 3 3 2" xfId="44408"/>
    <cellStyle name="Standard 257 4 2 2 2 2 2 3 3 4" xfId="33379"/>
    <cellStyle name="Standard 257 4 2 2 2 2 2 3 4" xfId="8375"/>
    <cellStyle name="Standard 257 4 2 2 2 2 2 3 4 2" xfId="21611"/>
    <cellStyle name="Standard 257 4 2 2 2 2 2 3 4 2 2" xfId="48083"/>
    <cellStyle name="Standard 257 4 2 2 2 2 2 3 4 3" xfId="34847"/>
    <cellStyle name="Standard 257 4 2 2 2 2 2 3 5" xfId="14994"/>
    <cellStyle name="Standard 257 4 2 2 2 2 2 3 5 2" xfId="41466"/>
    <cellStyle name="Standard 257 4 2 2 2 2 2 3 6" xfId="28967"/>
    <cellStyle name="Standard 257 4 2 2 2 2 2 4" xfId="3231"/>
    <cellStyle name="Standard 257 4 2 2 2 2 2 4 2" xfId="12053"/>
    <cellStyle name="Standard 257 4 2 2 2 2 2 4 2 2" xfId="25289"/>
    <cellStyle name="Standard 257 4 2 2 2 2 2 4 2 2 2" xfId="51761"/>
    <cellStyle name="Standard 257 4 2 2 2 2 2 4 2 3" xfId="38525"/>
    <cellStyle name="Standard 257 4 2 2 2 2 2 4 3" xfId="18672"/>
    <cellStyle name="Standard 257 4 2 2 2 2 2 4 3 2" xfId="45144"/>
    <cellStyle name="Standard 257 4 2 2 2 2 2 4 4" xfId="29703"/>
    <cellStyle name="Standard 257 4 2 2 2 2 2 5" xfId="5436"/>
    <cellStyle name="Standard 257 4 2 2 2 2 2 5 2" xfId="9846"/>
    <cellStyle name="Standard 257 4 2 2 2 2 2 5 2 2" xfId="23082"/>
    <cellStyle name="Standard 257 4 2 2 2 2 2 5 2 2 2" xfId="49554"/>
    <cellStyle name="Standard 257 4 2 2 2 2 2 5 2 3" xfId="36318"/>
    <cellStyle name="Standard 257 4 2 2 2 2 2 5 3" xfId="16465"/>
    <cellStyle name="Standard 257 4 2 2 2 2 2 5 3 2" xfId="42937"/>
    <cellStyle name="Standard 257 4 2 2 2 2 2 5 4" xfId="31908"/>
    <cellStyle name="Standard 257 4 2 2 2 2 2 6" xfId="7641"/>
    <cellStyle name="Standard 257 4 2 2 2 2 2 6 2" xfId="20877"/>
    <cellStyle name="Standard 257 4 2 2 2 2 2 6 2 2" xfId="47349"/>
    <cellStyle name="Standard 257 4 2 2 2 2 2 6 3" xfId="34113"/>
    <cellStyle name="Standard 257 4 2 2 2 2 2 7" xfId="14260"/>
    <cellStyle name="Standard 257 4 2 2 2 2 2 7 2" xfId="40732"/>
    <cellStyle name="Standard 257 4 2 2 2 2 2 8" xfId="27496"/>
    <cellStyle name="Standard 257 4 2 2 2 2 3" xfId="1392"/>
    <cellStyle name="Standard 257 4 2 2 2 2 3 2" xfId="4335"/>
    <cellStyle name="Standard 257 4 2 2 2 2 3 2 2" xfId="13157"/>
    <cellStyle name="Standard 257 4 2 2 2 2 3 2 2 2" xfId="26393"/>
    <cellStyle name="Standard 257 4 2 2 2 2 3 2 2 2 2" xfId="52865"/>
    <cellStyle name="Standard 257 4 2 2 2 2 3 2 2 3" xfId="39629"/>
    <cellStyle name="Standard 257 4 2 2 2 2 3 2 3" xfId="19776"/>
    <cellStyle name="Standard 257 4 2 2 2 2 3 2 3 2" xfId="46248"/>
    <cellStyle name="Standard 257 4 2 2 2 2 3 2 4" xfId="30807"/>
    <cellStyle name="Standard 257 4 2 2 2 2 3 3" xfId="5806"/>
    <cellStyle name="Standard 257 4 2 2 2 2 3 3 2" xfId="10216"/>
    <cellStyle name="Standard 257 4 2 2 2 2 3 3 2 2" xfId="23452"/>
    <cellStyle name="Standard 257 4 2 2 2 2 3 3 2 2 2" xfId="49924"/>
    <cellStyle name="Standard 257 4 2 2 2 2 3 3 2 3" xfId="36688"/>
    <cellStyle name="Standard 257 4 2 2 2 2 3 3 3" xfId="16835"/>
    <cellStyle name="Standard 257 4 2 2 2 2 3 3 3 2" xfId="43307"/>
    <cellStyle name="Standard 257 4 2 2 2 2 3 3 4" xfId="32278"/>
    <cellStyle name="Standard 257 4 2 2 2 2 3 4" xfId="8745"/>
    <cellStyle name="Standard 257 4 2 2 2 2 3 4 2" xfId="21981"/>
    <cellStyle name="Standard 257 4 2 2 2 2 3 4 2 2" xfId="48453"/>
    <cellStyle name="Standard 257 4 2 2 2 2 3 4 3" xfId="35217"/>
    <cellStyle name="Standard 257 4 2 2 2 2 3 5" xfId="15364"/>
    <cellStyle name="Standard 257 4 2 2 2 2 3 5 2" xfId="41836"/>
    <cellStyle name="Standard 257 4 2 2 2 2 3 6" xfId="27866"/>
    <cellStyle name="Standard 257 4 2 2 2 2 4" xfId="2128"/>
    <cellStyle name="Standard 257 4 2 2 2 2 4 2" xfId="3599"/>
    <cellStyle name="Standard 257 4 2 2 2 2 4 2 2" xfId="12421"/>
    <cellStyle name="Standard 257 4 2 2 2 2 4 2 2 2" xfId="25657"/>
    <cellStyle name="Standard 257 4 2 2 2 2 4 2 2 2 2" xfId="52129"/>
    <cellStyle name="Standard 257 4 2 2 2 2 4 2 2 3" xfId="38893"/>
    <cellStyle name="Standard 257 4 2 2 2 2 4 2 3" xfId="19040"/>
    <cellStyle name="Standard 257 4 2 2 2 2 4 2 3 2" xfId="45512"/>
    <cellStyle name="Standard 257 4 2 2 2 2 4 2 4" xfId="30071"/>
    <cellStyle name="Standard 257 4 2 2 2 2 4 3" xfId="6541"/>
    <cellStyle name="Standard 257 4 2 2 2 2 4 3 2" xfId="10951"/>
    <cellStyle name="Standard 257 4 2 2 2 2 4 3 2 2" xfId="24187"/>
    <cellStyle name="Standard 257 4 2 2 2 2 4 3 2 2 2" xfId="50659"/>
    <cellStyle name="Standard 257 4 2 2 2 2 4 3 2 3" xfId="37423"/>
    <cellStyle name="Standard 257 4 2 2 2 2 4 3 3" xfId="17570"/>
    <cellStyle name="Standard 257 4 2 2 2 2 4 3 3 2" xfId="44042"/>
    <cellStyle name="Standard 257 4 2 2 2 2 4 3 4" xfId="33013"/>
    <cellStyle name="Standard 257 4 2 2 2 2 4 4" xfId="8009"/>
    <cellStyle name="Standard 257 4 2 2 2 2 4 4 2" xfId="21245"/>
    <cellStyle name="Standard 257 4 2 2 2 2 4 4 2 2" xfId="47717"/>
    <cellStyle name="Standard 257 4 2 2 2 2 4 4 3" xfId="34481"/>
    <cellStyle name="Standard 257 4 2 2 2 2 4 5" xfId="14628"/>
    <cellStyle name="Standard 257 4 2 2 2 2 4 5 2" xfId="41100"/>
    <cellStyle name="Standard 257 4 2 2 2 2 4 6" xfId="28601"/>
    <cellStyle name="Standard 257 4 2 2 2 2 5" xfId="2865"/>
    <cellStyle name="Standard 257 4 2 2 2 2 5 2" xfId="11687"/>
    <cellStyle name="Standard 257 4 2 2 2 2 5 2 2" xfId="24923"/>
    <cellStyle name="Standard 257 4 2 2 2 2 5 2 2 2" xfId="51395"/>
    <cellStyle name="Standard 257 4 2 2 2 2 5 2 3" xfId="38159"/>
    <cellStyle name="Standard 257 4 2 2 2 2 5 3" xfId="18306"/>
    <cellStyle name="Standard 257 4 2 2 2 2 5 3 2" xfId="44778"/>
    <cellStyle name="Standard 257 4 2 2 2 2 5 4" xfId="29337"/>
    <cellStyle name="Standard 257 4 2 2 2 2 6" xfId="5070"/>
    <cellStyle name="Standard 257 4 2 2 2 2 6 2" xfId="9480"/>
    <cellStyle name="Standard 257 4 2 2 2 2 6 2 2" xfId="22716"/>
    <cellStyle name="Standard 257 4 2 2 2 2 6 2 2 2" xfId="49188"/>
    <cellStyle name="Standard 257 4 2 2 2 2 6 2 3" xfId="35952"/>
    <cellStyle name="Standard 257 4 2 2 2 2 6 3" xfId="16099"/>
    <cellStyle name="Standard 257 4 2 2 2 2 6 3 2" xfId="42571"/>
    <cellStyle name="Standard 257 4 2 2 2 2 6 4" xfId="31542"/>
    <cellStyle name="Standard 257 4 2 2 2 2 7" xfId="7275"/>
    <cellStyle name="Standard 257 4 2 2 2 2 7 2" xfId="20511"/>
    <cellStyle name="Standard 257 4 2 2 2 2 7 2 2" xfId="46983"/>
    <cellStyle name="Standard 257 4 2 2 2 2 7 3" xfId="33747"/>
    <cellStyle name="Standard 257 4 2 2 2 2 8" xfId="13894"/>
    <cellStyle name="Standard 257 4 2 2 2 2 8 2" xfId="40366"/>
    <cellStyle name="Standard 257 4 2 2 2 2 9" xfId="27130"/>
    <cellStyle name="Standard 257 4 2 2 2 3" xfId="837"/>
    <cellStyle name="Standard 257 4 2 2 2 3 2" xfId="1587"/>
    <cellStyle name="Standard 257 4 2 2 2 3 2 2" xfId="4530"/>
    <cellStyle name="Standard 257 4 2 2 2 3 2 2 2" xfId="13352"/>
    <cellStyle name="Standard 257 4 2 2 2 3 2 2 2 2" xfId="26588"/>
    <cellStyle name="Standard 257 4 2 2 2 3 2 2 2 2 2" xfId="53060"/>
    <cellStyle name="Standard 257 4 2 2 2 3 2 2 2 3" xfId="39824"/>
    <cellStyle name="Standard 257 4 2 2 2 3 2 2 3" xfId="19971"/>
    <cellStyle name="Standard 257 4 2 2 2 3 2 2 3 2" xfId="46443"/>
    <cellStyle name="Standard 257 4 2 2 2 3 2 2 4" xfId="31002"/>
    <cellStyle name="Standard 257 4 2 2 2 3 2 3" xfId="6001"/>
    <cellStyle name="Standard 257 4 2 2 2 3 2 3 2" xfId="10411"/>
    <cellStyle name="Standard 257 4 2 2 2 3 2 3 2 2" xfId="23647"/>
    <cellStyle name="Standard 257 4 2 2 2 3 2 3 2 2 2" xfId="50119"/>
    <cellStyle name="Standard 257 4 2 2 2 3 2 3 2 3" xfId="36883"/>
    <cellStyle name="Standard 257 4 2 2 2 3 2 3 3" xfId="17030"/>
    <cellStyle name="Standard 257 4 2 2 2 3 2 3 3 2" xfId="43502"/>
    <cellStyle name="Standard 257 4 2 2 2 3 2 3 4" xfId="32473"/>
    <cellStyle name="Standard 257 4 2 2 2 3 2 4" xfId="8940"/>
    <cellStyle name="Standard 257 4 2 2 2 3 2 4 2" xfId="22176"/>
    <cellStyle name="Standard 257 4 2 2 2 3 2 4 2 2" xfId="48648"/>
    <cellStyle name="Standard 257 4 2 2 2 3 2 4 3" xfId="35412"/>
    <cellStyle name="Standard 257 4 2 2 2 3 2 5" xfId="15559"/>
    <cellStyle name="Standard 257 4 2 2 2 3 2 5 2" xfId="42031"/>
    <cellStyle name="Standard 257 4 2 2 2 3 2 6" xfId="28061"/>
    <cellStyle name="Standard 257 4 2 2 2 3 3" xfId="2323"/>
    <cellStyle name="Standard 257 4 2 2 2 3 3 2" xfId="3794"/>
    <cellStyle name="Standard 257 4 2 2 2 3 3 2 2" xfId="12616"/>
    <cellStyle name="Standard 257 4 2 2 2 3 3 2 2 2" xfId="25852"/>
    <cellStyle name="Standard 257 4 2 2 2 3 3 2 2 2 2" xfId="52324"/>
    <cellStyle name="Standard 257 4 2 2 2 3 3 2 2 3" xfId="39088"/>
    <cellStyle name="Standard 257 4 2 2 2 3 3 2 3" xfId="19235"/>
    <cellStyle name="Standard 257 4 2 2 2 3 3 2 3 2" xfId="45707"/>
    <cellStyle name="Standard 257 4 2 2 2 3 3 2 4" xfId="30266"/>
    <cellStyle name="Standard 257 4 2 2 2 3 3 3" xfId="6736"/>
    <cellStyle name="Standard 257 4 2 2 2 3 3 3 2" xfId="11146"/>
    <cellStyle name="Standard 257 4 2 2 2 3 3 3 2 2" xfId="24382"/>
    <cellStyle name="Standard 257 4 2 2 2 3 3 3 2 2 2" xfId="50854"/>
    <cellStyle name="Standard 257 4 2 2 2 3 3 3 2 3" xfId="37618"/>
    <cellStyle name="Standard 257 4 2 2 2 3 3 3 3" xfId="17765"/>
    <cellStyle name="Standard 257 4 2 2 2 3 3 3 3 2" xfId="44237"/>
    <cellStyle name="Standard 257 4 2 2 2 3 3 3 4" xfId="33208"/>
    <cellStyle name="Standard 257 4 2 2 2 3 3 4" xfId="8204"/>
    <cellStyle name="Standard 257 4 2 2 2 3 3 4 2" xfId="21440"/>
    <cellStyle name="Standard 257 4 2 2 2 3 3 4 2 2" xfId="47912"/>
    <cellStyle name="Standard 257 4 2 2 2 3 3 4 3" xfId="34676"/>
    <cellStyle name="Standard 257 4 2 2 2 3 3 5" xfId="14823"/>
    <cellStyle name="Standard 257 4 2 2 2 3 3 5 2" xfId="41295"/>
    <cellStyle name="Standard 257 4 2 2 2 3 3 6" xfId="28796"/>
    <cellStyle name="Standard 257 4 2 2 2 3 4" xfId="3060"/>
    <cellStyle name="Standard 257 4 2 2 2 3 4 2" xfId="11882"/>
    <cellStyle name="Standard 257 4 2 2 2 3 4 2 2" xfId="25118"/>
    <cellStyle name="Standard 257 4 2 2 2 3 4 2 2 2" xfId="51590"/>
    <cellStyle name="Standard 257 4 2 2 2 3 4 2 3" xfId="38354"/>
    <cellStyle name="Standard 257 4 2 2 2 3 4 3" xfId="18501"/>
    <cellStyle name="Standard 257 4 2 2 2 3 4 3 2" xfId="44973"/>
    <cellStyle name="Standard 257 4 2 2 2 3 4 4" xfId="29532"/>
    <cellStyle name="Standard 257 4 2 2 2 3 5" xfId="5265"/>
    <cellStyle name="Standard 257 4 2 2 2 3 5 2" xfId="9675"/>
    <cellStyle name="Standard 257 4 2 2 2 3 5 2 2" xfId="22911"/>
    <cellStyle name="Standard 257 4 2 2 2 3 5 2 2 2" xfId="49383"/>
    <cellStyle name="Standard 257 4 2 2 2 3 5 2 3" xfId="36147"/>
    <cellStyle name="Standard 257 4 2 2 2 3 5 3" xfId="16294"/>
    <cellStyle name="Standard 257 4 2 2 2 3 5 3 2" xfId="42766"/>
    <cellStyle name="Standard 257 4 2 2 2 3 5 4" xfId="31737"/>
    <cellStyle name="Standard 257 4 2 2 2 3 6" xfId="7470"/>
    <cellStyle name="Standard 257 4 2 2 2 3 6 2" xfId="20706"/>
    <cellStyle name="Standard 257 4 2 2 2 3 6 2 2" xfId="47178"/>
    <cellStyle name="Standard 257 4 2 2 2 3 6 3" xfId="33942"/>
    <cellStyle name="Standard 257 4 2 2 2 3 7" xfId="14089"/>
    <cellStyle name="Standard 257 4 2 2 2 3 7 2" xfId="40561"/>
    <cellStyle name="Standard 257 4 2 2 2 3 8" xfId="27325"/>
    <cellStyle name="Standard 257 4 2 2 2 4" xfId="1221"/>
    <cellStyle name="Standard 257 4 2 2 2 4 2" xfId="4164"/>
    <cellStyle name="Standard 257 4 2 2 2 4 2 2" xfId="12986"/>
    <cellStyle name="Standard 257 4 2 2 2 4 2 2 2" xfId="26222"/>
    <cellStyle name="Standard 257 4 2 2 2 4 2 2 2 2" xfId="52694"/>
    <cellStyle name="Standard 257 4 2 2 2 4 2 2 3" xfId="39458"/>
    <cellStyle name="Standard 257 4 2 2 2 4 2 3" xfId="19605"/>
    <cellStyle name="Standard 257 4 2 2 2 4 2 3 2" xfId="46077"/>
    <cellStyle name="Standard 257 4 2 2 2 4 2 4" xfId="30636"/>
    <cellStyle name="Standard 257 4 2 2 2 4 3" xfId="5635"/>
    <cellStyle name="Standard 257 4 2 2 2 4 3 2" xfId="10045"/>
    <cellStyle name="Standard 257 4 2 2 2 4 3 2 2" xfId="23281"/>
    <cellStyle name="Standard 257 4 2 2 2 4 3 2 2 2" xfId="49753"/>
    <cellStyle name="Standard 257 4 2 2 2 4 3 2 3" xfId="36517"/>
    <cellStyle name="Standard 257 4 2 2 2 4 3 3" xfId="16664"/>
    <cellStyle name="Standard 257 4 2 2 2 4 3 3 2" xfId="43136"/>
    <cellStyle name="Standard 257 4 2 2 2 4 3 4" xfId="32107"/>
    <cellStyle name="Standard 257 4 2 2 2 4 4" xfId="8574"/>
    <cellStyle name="Standard 257 4 2 2 2 4 4 2" xfId="21810"/>
    <cellStyle name="Standard 257 4 2 2 2 4 4 2 2" xfId="48282"/>
    <cellStyle name="Standard 257 4 2 2 2 4 4 3" xfId="35046"/>
    <cellStyle name="Standard 257 4 2 2 2 4 5" xfId="15193"/>
    <cellStyle name="Standard 257 4 2 2 2 4 5 2" xfId="41665"/>
    <cellStyle name="Standard 257 4 2 2 2 4 6" xfId="27695"/>
    <cellStyle name="Standard 257 4 2 2 2 5" xfId="1957"/>
    <cellStyle name="Standard 257 4 2 2 2 5 2" xfId="3428"/>
    <cellStyle name="Standard 257 4 2 2 2 5 2 2" xfId="12250"/>
    <cellStyle name="Standard 257 4 2 2 2 5 2 2 2" xfId="25486"/>
    <cellStyle name="Standard 257 4 2 2 2 5 2 2 2 2" xfId="51958"/>
    <cellStyle name="Standard 257 4 2 2 2 5 2 2 3" xfId="38722"/>
    <cellStyle name="Standard 257 4 2 2 2 5 2 3" xfId="18869"/>
    <cellStyle name="Standard 257 4 2 2 2 5 2 3 2" xfId="45341"/>
    <cellStyle name="Standard 257 4 2 2 2 5 2 4" xfId="29900"/>
    <cellStyle name="Standard 257 4 2 2 2 5 3" xfId="6370"/>
    <cellStyle name="Standard 257 4 2 2 2 5 3 2" xfId="10780"/>
    <cellStyle name="Standard 257 4 2 2 2 5 3 2 2" xfId="24016"/>
    <cellStyle name="Standard 257 4 2 2 2 5 3 2 2 2" xfId="50488"/>
    <cellStyle name="Standard 257 4 2 2 2 5 3 2 3" xfId="37252"/>
    <cellStyle name="Standard 257 4 2 2 2 5 3 3" xfId="17399"/>
    <cellStyle name="Standard 257 4 2 2 2 5 3 3 2" xfId="43871"/>
    <cellStyle name="Standard 257 4 2 2 2 5 3 4" xfId="32842"/>
    <cellStyle name="Standard 257 4 2 2 2 5 4" xfId="7838"/>
    <cellStyle name="Standard 257 4 2 2 2 5 4 2" xfId="21074"/>
    <cellStyle name="Standard 257 4 2 2 2 5 4 2 2" xfId="47546"/>
    <cellStyle name="Standard 257 4 2 2 2 5 4 3" xfId="34310"/>
    <cellStyle name="Standard 257 4 2 2 2 5 5" xfId="14457"/>
    <cellStyle name="Standard 257 4 2 2 2 5 5 2" xfId="40929"/>
    <cellStyle name="Standard 257 4 2 2 2 5 6" xfId="28430"/>
    <cellStyle name="Standard 257 4 2 2 2 6" xfId="2694"/>
    <cellStyle name="Standard 257 4 2 2 2 6 2" xfId="11516"/>
    <cellStyle name="Standard 257 4 2 2 2 6 2 2" xfId="24752"/>
    <cellStyle name="Standard 257 4 2 2 2 6 2 2 2" xfId="51224"/>
    <cellStyle name="Standard 257 4 2 2 2 6 2 3" xfId="37988"/>
    <cellStyle name="Standard 257 4 2 2 2 6 3" xfId="18135"/>
    <cellStyle name="Standard 257 4 2 2 2 6 3 2" xfId="44607"/>
    <cellStyle name="Standard 257 4 2 2 2 6 4" xfId="29166"/>
    <cellStyle name="Standard 257 4 2 2 2 7" xfId="4899"/>
    <cellStyle name="Standard 257 4 2 2 2 7 2" xfId="9309"/>
    <cellStyle name="Standard 257 4 2 2 2 7 2 2" xfId="22545"/>
    <cellStyle name="Standard 257 4 2 2 2 7 2 2 2" xfId="49017"/>
    <cellStyle name="Standard 257 4 2 2 2 7 2 3" xfId="35781"/>
    <cellStyle name="Standard 257 4 2 2 2 7 3" xfId="15928"/>
    <cellStyle name="Standard 257 4 2 2 2 7 3 2" xfId="42400"/>
    <cellStyle name="Standard 257 4 2 2 2 7 4" xfId="31371"/>
    <cellStyle name="Standard 257 4 2 2 2 8" xfId="7104"/>
    <cellStyle name="Standard 257 4 2 2 2 8 2" xfId="20340"/>
    <cellStyle name="Standard 257 4 2 2 2 8 2 2" xfId="46812"/>
    <cellStyle name="Standard 257 4 2 2 2 8 3" xfId="33576"/>
    <cellStyle name="Standard 257 4 2 2 2 9" xfId="13723"/>
    <cellStyle name="Standard 257 4 2 2 2 9 2" xfId="40195"/>
    <cellStyle name="Standard 257 4 2 2 3" xfId="539"/>
    <cellStyle name="Standard 257 4 2 2 3 2" xfId="928"/>
    <cellStyle name="Standard 257 4 2 2 3 2 2" xfId="1677"/>
    <cellStyle name="Standard 257 4 2 2 3 2 2 2" xfId="4620"/>
    <cellStyle name="Standard 257 4 2 2 3 2 2 2 2" xfId="13442"/>
    <cellStyle name="Standard 257 4 2 2 3 2 2 2 2 2" xfId="26678"/>
    <cellStyle name="Standard 257 4 2 2 3 2 2 2 2 2 2" xfId="53150"/>
    <cellStyle name="Standard 257 4 2 2 3 2 2 2 2 3" xfId="39914"/>
    <cellStyle name="Standard 257 4 2 2 3 2 2 2 3" xfId="20061"/>
    <cellStyle name="Standard 257 4 2 2 3 2 2 2 3 2" xfId="46533"/>
    <cellStyle name="Standard 257 4 2 2 3 2 2 2 4" xfId="31092"/>
    <cellStyle name="Standard 257 4 2 2 3 2 2 3" xfId="6091"/>
    <cellStyle name="Standard 257 4 2 2 3 2 2 3 2" xfId="10501"/>
    <cellStyle name="Standard 257 4 2 2 3 2 2 3 2 2" xfId="23737"/>
    <cellStyle name="Standard 257 4 2 2 3 2 2 3 2 2 2" xfId="50209"/>
    <cellStyle name="Standard 257 4 2 2 3 2 2 3 2 3" xfId="36973"/>
    <cellStyle name="Standard 257 4 2 2 3 2 2 3 3" xfId="17120"/>
    <cellStyle name="Standard 257 4 2 2 3 2 2 3 3 2" xfId="43592"/>
    <cellStyle name="Standard 257 4 2 2 3 2 2 3 4" xfId="32563"/>
    <cellStyle name="Standard 257 4 2 2 3 2 2 4" xfId="9030"/>
    <cellStyle name="Standard 257 4 2 2 3 2 2 4 2" xfId="22266"/>
    <cellStyle name="Standard 257 4 2 2 3 2 2 4 2 2" xfId="48738"/>
    <cellStyle name="Standard 257 4 2 2 3 2 2 4 3" xfId="35502"/>
    <cellStyle name="Standard 257 4 2 2 3 2 2 5" xfId="15649"/>
    <cellStyle name="Standard 257 4 2 2 3 2 2 5 2" xfId="42121"/>
    <cellStyle name="Standard 257 4 2 2 3 2 2 6" xfId="28151"/>
    <cellStyle name="Standard 257 4 2 2 3 2 3" xfId="2413"/>
    <cellStyle name="Standard 257 4 2 2 3 2 3 2" xfId="3884"/>
    <cellStyle name="Standard 257 4 2 2 3 2 3 2 2" xfId="12706"/>
    <cellStyle name="Standard 257 4 2 2 3 2 3 2 2 2" xfId="25942"/>
    <cellStyle name="Standard 257 4 2 2 3 2 3 2 2 2 2" xfId="52414"/>
    <cellStyle name="Standard 257 4 2 2 3 2 3 2 2 3" xfId="39178"/>
    <cellStyle name="Standard 257 4 2 2 3 2 3 2 3" xfId="19325"/>
    <cellStyle name="Standard 257 4 2 2 3 2 3 2 3 2" xfId="45797"/>
    <cellStyle name="Standard 257 4 2 2 3 2 3 2 4" xfId="30356"/>
    <cellStyle name="Standard 257 4 2 2 3 2 3 3" xfId="6826"/>
    <cellStyle name="Standard 257 4 2 2 3 2 3 3 2" xfId="11236"/>
    <cellStyle name="Standard 257 4 2 2 3 2 3 3 2 2" xfId="24472"/>
    <cellStyle name="Standard 257 4 2 2 3 2 3 3 2 2 2" xfId="50944"/>
    <cellStyle name="Standard 257 4 2 2 3 2 3 3 2 3" xfId="37708"/>
    <cellStyle name="Standard 257 4 2 2 3 2 3 3 3" xfId="17855"/>
    <cellStyle name="Standard 257 4 2 2 3 2 3 3 3 2" xfId="44327"/>
    <cellStyle name="Standard 257 4 2 2 3 2 3 3 4" xfId="33298"/>
    <cellStyle name="Standard 257 4 2 2 3 2 3 4" xfId="8294"/>
    <cellStyle name="Standard 257 4 2 2 3 2 3 4 2" xfId="21530"/>
    <cellStyle name="Standard 257 4 2 2 3 2 3 4 2 2" xfId="48002"/>
    <cellStyle name="Standard 257 4 2 2 3 2 3 4 3" xfId="34766"/>
    <cellStyle name="Standard 257 4 2 2 3 2 3 5" xfId="14913"/>
    <cellStyle name="Standard 257 4 2 2 3 2 3 5 2" xfId="41385"/>
    <cellStyle name="Standard 257 4 2 2 3 2 3 6" xfId="28886"/>
    <cellStyle name="Standard 257 4 2 2 3 2 4" xfId="3150"/>
    <cellStyle name="Standard 257 4 2 2 3 2 4 2" xfId="11972"/>
    <cellStyle name="Standard 257 4 2 2 3 2 4 2 2" xfId="25208"/>
    <cellStyle name="Standard 257 4 2 2 3 2 4 2 2 2" xfId="51680"/>
    <cellStyle name="Standard 257 4 2 2 3 2 4 2 3" xfId="38444"/>
    <cellStyle name="Standard 257 4 2 2 3 2 4 3" xfId="18591"/>
    <cellStyle name="Standard 257 4 2 2 3 2 4 3 2" xfId="45063"/>
    <cellStyle name="Standard 257 4 2 2 3 2 4 4" xfId="29622"/>
    <cellStyle name="Standard 257 4 2 2 3 2 5" xfId="5355"/>
    <cellStyle name="Standard 257 4 2 2 3 2 5 2" xfId="9765"/>
    <cellStyle name="Standard 257 4 2 2 3 2 5 2 2" xfId="23001"/>
    <cellStyle name="Standard 257 4 2 2 3 2 5 2 2 2" xfId="49473"/>
    <cellStyle name="Standard 257 4 2 2 3 2 5 2 3" xfId="36237"/>
    <cellStyle name="Standard 257 4 2 2 3 2 5 3" xfId="16384"/>
    <cellStyle name="Standard 257 4 2 2 3 2 5 3 2" xfId="42856"/>
    <cellStyle name="Standard 257 4 2 2 3 2 5 4" xfId="31827"/>
    <cellStyle name="Standard 257 4 2 2 3 2 6" xfId="7560"/>
    <cellStyle name="Standard 257 4 2 2 3 2 6 2" xfId="20796"/>
    <cellStyle name="Standard 257 4 2 2 3 2 6 2 2" xfId="47268"/>
    <cellStyle name="Standard 257 4 2 2 3 2 6 3" xfId="34032"/>
    <cellStyle name="Standard 257 4 2 2 3 2 7" xfId="14179"/>
    <cellStyle name="Standard 257 4 2 2 3 2 7 2" xfId="40651"/>
    <cellStyle name="Standard 257 4 2 2 3 2 8" xfId="27415"/>
    <cellStyle name="Standard 257 4 2 2 3 3" xfId="1311"/>
    <cellStyle name="Standard 257 4 2 2 3 3 2" xfId="4254"/>
    <cellStyle name="Standard 257 4 2 2 3 3 2 2" xfId="13076"/>
    <cellStyle name="Standard 257 4 2 2 3 3 2 2 2" xfId="26312"/>
    <cellStyle name="Standard 257 4 2 2 3 3 2 2 2 2" xfId="52784"/>
    <cellStyle name="Standard 257 4 2 2 3 3 2 2 3" xfId="39548"/>
    <cellStyle name="Standard 257 4 2 2 3 3 2 3" xfId="19695"/>
    <cellStyle name="Standard 257 4 2 2 3 3 2 3 2" xfId="46167"/>
    <cellStyle name="Standard 257 4 2 2 3 3 2 4" xfId="30726"/>
    <cellStyle name="Standard 257 4 2 2 3 3 3" xfId="5725"/>
    <cellStyle name="Standard 257 4 2 2 3 3 3 2" xfId="10135"/>
    <cellStyle name="Standard 257 4 2 2 3 3 3 2 2" xfId="23371"/>
    <cellStyle name="Standard 257 4 2 2 3 3 3 2 2 2" xfId="49843"/>
    <cellStyle name="Standard 257 4 2 2 3 3 3 2 3" xfId="36607"/>
    <cellStyle name="Standard 257 4 2 2 3 3 3 3" xfId="16754"/>
    <cellStyle name="Standard 257 4 2 2 3 3 3 3 2" xfId="43226"/>
    <cellStyle name="Standard 257 4 2 2 3 3 3 4" xfId="32197"/>
    <cellStyle name="Standard 257 4 2 2 3 3 4" xfId="8664"/>
    <cellStyle name="Standard 257 4 2 2 3 3 4 2" xfId="21900"/>
    <cellStyle name="Standard 257 4 2 2 3 3 4 2 2" xfId="48372"/>
    <cellStyle name="Standard 257 4 2 2 3 3 4 3" xfId="35136"/>
    <cellStyle name="Standard 257 4 2 2 3 3 5" xfId="15283"/>
    <cellStyle name="Standard 257 4 2 2 3 3 5 2" xfId="41755"/>
    <cellStyle name="Standard 257 4 2 2 3 3 6" xfId="27785"/>
    <cellStyle name="Standard 257 4 2 2 3 4" xfId="2047"/>
    <cellStyle name="Standard 257 4 2 2 3 4 2" xfId="3518"/>
    <cellStyle name="Standard 257 4 2 2 3 4 2 2" xfId="12340"/>
    <cellStyle name="Standard 257 4 2 2 3 4 2 2 2" xfId="25576"/>
    <cellStyle name="Standard 257 4 2 2 3 4 2 2 2 2" xfId="52048"/>
    <cellStyle name="Standard 257 4 2 2 3 4 2 2 3" xfId="38812"/>
    <cellStyle name="Standard 257 4 2 2 3 4 2 3" xfId="18959"/>
    <cellStyle name="Standard 257 4 2 2 3 4 2 3 2" xfId="45431"/>
    <cellStyle name="Standard 257 4 2 2 3 4 2 4" xfId="29990"/>
    <cellStyle name="Standard 257 4 2 2 3 4 3" xfId="6460"/>
    <cellStyle name="Standard 257 4 2 2 3 4 3 2" xfId="10870"/>
    <cellStyle name="Standard 257 4 2 2 3 4 3 2 2" xfId="24106"/>
    <cellStyle name="Standard 257 4 2 2 3 4 3 2 2 2" xfId="50578"/>
    <cellStyle name="Standard 257 4 2 2 3 4 3 2 3" xfId="37342"/>
    <cellStyle name="Standard 257 4 2 2 3 4 3 3" xfId="17489"/>
    <cellStyle name="Standard 257 4 2 2 3 4 3 3 2" xfId="43961"/>
    <cellStyle name="Standard 257 4 2 2 3 4 3 4" xfId="32932"/>
    <cellStyle name="Standard 257 4 2 2 3 4 4" xfId="7928"/>
    <cellStyle name="Standard 257 4 2 2 3 4 4 2" xfId="21164"/>
    <cellStyle name="Standard 257 4 2 2 3 4 4 2 2" xfId="47636"/>
    <cellStyle name="Standard 257 4 2 2 3 4 4 3" xfId="34400"/>
    <cellStyle name="Standard 257 4 2 2 3 4 5" xfId="14547"/>
    <cellStyle name="Standard 257 4 2 2 3 4 5 2" xfId="41019"/>
    <cellStyle name="Standard 257 4 2 2 3 4 6" xfId="28520"/>
    <cellStyle name="Standard 257 4 2 2 3 5" xfId="2784"/>
    <cellStyle name="Standard 257 4 2 2 3 5 2" xfId="11606"/>
    <cellStyle name="Standard 257 4 2 2 3 5 2 2" xfId="24842"/>
    <cellStyle name="Standard 257 4 2 2 3 5 2 2 2" xfId="51314"/>
    <cellStyle name="Standard 257 4 2 2 3 5 2 3" xfId="38078"/>
    <cellStyle name="Standard 257 4 2 2 3 5 3" xfId="18225"/>
    <cellStyle name="Standard 257 4 2 2 3 5 3 2" xfId="44697"/>
    <cellStyle name="Standard 257 4 2 2 3 5 4" xfId="29256"/>
    <cellStyle name="Standard 257 4 2 2 3 6" xfId="4989"/>
    <cellStyle name="Standard 257 4 2 2 3 6 2" xfId="9399"/>
    <cellStyle name="Standard 257 4 2 2 3 6 2 2" xfId="22635"/>
    <cellStyle name="Standard 257 4 2 2 3 6 2 2 2" xfId="49107"/>
    <cellStyle name="Standard 257 4 2 2 3 6 2 3" xfId="35871"/>
    <cellStyle name="Standard 257 4 2 2 3 6 3" xfId="16018"/>
    <cellStyle name="Standard 257 4 2 2 3 6 3 2" xfId="42490"/>
    <cellStyle name="Standard 257 4 2 2 3 6 4" xfId="31461"/>
    <cellStyle name="Standard 257 4 2 2 3 7" xfId="7194"/>
    <cellStyle name="Standard 257 4 2 2 3 7 2" xfId="20430"/>
    <cellStyle name="Standard 257 4 2 2 3 7 2 2" xfId="46902"/>
    <cellStyle name="Standard 257 4 2 2 3 7 3" xfId="33666"/>
    <cellStyle name="Standard 257 4 2 2 3 8" xfId="13813"/>
    <cellStyle name="Standard 257 4 2 2 3 8 2" xfId="40285"/>
    <cellStyle name="Standard 257 4 2 2 3 9" xfId="27049"/>
    <cellStyle name="Standard 257 4 2 2 4" xfId="756"/>
    <cellStyle name="Standard 257 4 2 2 4 2" xfId="1506"/>
    <cellStyle name="Standard 257 4 2 2 4 2 2" xfId="4449"/>
    <cellStyle name="Standard 257 4 2 2 4 2 2 2" xfId="13271"/>
    <cellStyle name="Standard 257 4 2 2 4 2 2 2 2" xfId="26507"/>
    <cellStyle name="Standard 257 4 2 2 4 2 2 2 2 2" xfId="52979"/>
    <cellStyle name="Standard 257 4 2 2 4 2 2 2 3" xfId="39743"/>
    <cellStyle name="Standard 257 4 2 2 4 2 2 3" xfId="19890"/>
    <cellStyle name="Standard 257 4 2 2 4 2 2 3 2" xfId="46362"/>
    <cellStyle name="Standard 257 4 2 2 4 2 2 4" xfId="30921"/>
    <cellStyle name="Standard 257 4 2 2 4 2 3" xfId="5920"/>
    <cellStyle name="Standard 257 4 2 2 4 2 3 2" xfId="10330"/>
    <cellStyle name="Standard 257 4 2 2 4 2 3 2 2" xfId="23566"/>
    <cellStyle name="Standard 257 4 2 2 4 2 3 2 2 2" xfId="50038"/>
    <cellStyle name="Standard 257 4 2 2 4 2 3 2 3" xfId="36802"/>
    <cellStyle name="Standard 257 4 2 2 4 2 3 3" xfId="16949"/>
    <cellStyle name="Standard 257 4 2 2 4 2 3 3 2" xfId="43421"/>
    <cellStyle name="Standard 257 4 2 2 4 2 3 4" xfId="32392"/>
    <cellStyle name="Standard 257 4 2 2 4 2 4" xfId="8859"/>
    <cellStyle name="Standard 257 4 2 2 4 2 4 2" xfId="22095"/>
    <cellStyle name="Standard 257 4 2 2 4 2 4 2 2" xfId="48567"/>
    <cellStyle name="Standard 257 4 2 2 4 2 4 3" xfId="35331"/>
    <cellStyle name="Standard 257 4 2 2 4 2 5" xfId="15478"/>
    <cellStyle name="Standard 257 4 2 2 4 2 5 2" xfId="41950"/>
    <cellStyle name="Standard 257 4 2 2 4 2 6" xfId="27980"/>
    <cellStyle name="Standard 257 4 2 2 4 3" xfId="2242"/>
    <cellStyle name="Standard 257 4 2 2 4 3 2" xfId="3713"/>
    <cellStyle name="Standard 257 4 2 2 4 3 2 2" xfId="12535"/>
    <cellStyle name="Standard 257 4 2 2 4 3 2 2 2" xfId="25771"/>
    <cellStyle name="Standard 257 4 2 2 4 3 2 2 2 2" xfId="52243"/>
    <cellStyle name="Standard 257 4 2 2 4 3 2 2 3" xfId="39007"/>
    <cellStyle name="Standard 257 4 2 2 4 3 2 3" xfId="19154"/>
    <cellStyle name="Standard 257 4 2 2 4 3 2 3 2" xfId="45626"/>
    <cellStyle name="Standard 257 4 2 2 4 3 2 4" xfId="30185"/>
    <cellStyle name="Standard 257 4 2 2 4 3 3" xfId="6655"/>
    <cellStyle name="Standard 257 4 2 2 4 3 3 2" xfId="11065"/>
    <cellStyle name="Standard 257 4 2 2 4 3 3 2 2" xfId="24301"/>
    <cellStyle name="Standard 257 4 2 2 4 3 3 2 2 2" xfId="50773"/>
    <cellStyle name="Standard 257 4 2 2 4 3 3 2 3" xfId="37537"/>
    <cellStyle name="Standard 257 4 2 2 4 3 3 3" xfId="17684"/>
    <cellStyle name="Standard 257 4 2 2 4 3 3 3 2" xfId="44156"/>
    <cellStyle name="Standard 257 4 2 2 4 3 3 4" xfId="33127"/>
    <cellStyle name="Standard 257 4 2 2 4 3 4" xfId="8123"/>
    <cellStyle name="Standard 257 4 2 2 4 3 4 2" xfId="21359"/>
    <cellStyle name="Standard 257 4 2 2 4 3 4 2 2" xfId="47831"/>
    <cellStyle name="Standard 257 4 2 2 4 3 4 3" xfId="34595"/>
    <cellStyle name="Standard 257 4 2 2 4 3 5" xfId="14742"/>
    <cellStyle name="Standard 257 4 2 2 4 3 5 2" xfId="41214"/>
    <cellStyle name="Standard 257 4 2 2 4 3 6" xfId="28715"/>
    <cellStyle name="Standard 257 4 2 2 4 4" xfId="2979"/>
    <cellStyle name="Standard 257 4 2 2 4 4 2" xfId="11801"/>
    <cellStyle name="Standard 257 4 2 2 4 4 2 2" xfId="25037"/>
    <cellStyle name="Standard 257 4 2 2 4 4 2 2 2" xfId="51509"/>
    <cellStyle name="Standard 257 4 2 2 4 4 2 3" xfId="38273"/>
    <cellStyle name="Standard 257 4 2 2 4 4 3" xfId="18420"/>
    <cellStyle name="Standard 257 4 2 2 4 4 3 2" xfId="44892"/>
    <cellStyle name="Standard 257 4 2 2 4 4 4" xfId="29451"/>
    <cellStyle name="Standard 257 4 2 2 4 5" xfId="5184"/>
    <cellStyle name="Standard 257 4 2 2 4 5 2" xfId="9594"/>
    <cellStyle name="Standard 257 4 2 2 4 5 2 2" xfId="22830"/>
    <cellStyle name="Standard 257 4 2 2 4 5 2 2 2" xfId="49302"/>
    <cellStyle name="Standard 257 4 2 2 4 5 2 3" xfId="36066"/>
    <cellStyle name="Standard 257 4 2 2 4 5 3" xfId="16213"/>
    <cellStyle name="Standard 257 4 2 2 4 5 3 2" xfId="42685"/>
    <cellStyle name="Standard 257 4 2 2 4 5 4" xfId="31656"/>
    <cellStyle name="Standard 257 4 2 2 4 6" xfId="7389"/>
    <cellStyle name="Standard 257 4 2 2 4 6 2" xfId="20625"/>
    <cellStyle name="Standard 257 4 2 2 4 6 2 2" xfId="47097"/>
    <cellStyle name="Standard 257 4 2 2 4 6 3" xfId="33861"/>
    <cellStyle name="Standard 257 4 2 2 4 7" xfId="14008"/>
    <cellStyle name="Standard 257 4 2 2 4 7 2" xfId="40480"/>
    <cellStyle name="Standard 257 4 2 2 4 8" xfId="27244"/>
    <cellStyle name="Standard 257 4 2 2 5" xfId="1140"/>
    <cellStyle name="Standard 257 4 2 2 5 2" xfId="4083"/>
    <cellStyle name="Standard 257 4 2 2 5 2 2" xfId="12905"/>
    <cellStyle name="Standard 257 4 2 2 5 2 2 2" xfId="26141"/>
    <cellStyle name="Standard 257 4 2 2 5 2 2 2 2" xfId="52613"/>
    <cellStyle name="Standard 257 4 2 2 5 2 2 3" xfId="39377"/>
    <cellStyle name="Standard 257 4 2 2 5 2 3" xfId="19524"/>
    <cellStyle name="Standard 257 4 2 2 5 2 3 2" xfId="45996"/>
    <cellStyle name="Standard 257 4 2 2 5 2 4" xfId="30555"/>
    <cellStyle name="Standard 257 4 2 2 5 3" xfId="5554"/>
    <cellStyle name="Standard 257 4 2 2 5 3 2" xfId="9964"/>
    <cellStyle name="Standard 257 4 2 2 5 3 2 2" xfId="23200"/>
    <cellStyle name="Standard 257 4 2 2 5 3 2 2 2" xfId="49672"/>
    <cellStyle name="Standard 257 4 2 2 5 3 2 3" xfId="36436"/>
    <cellStyle name="Standard 257 4 2 2 5 3 3" xfId="16583"/>
    <cellStyle name="Standard 257 4 2 2 5 3 3 2" xfId="43055"/>
    <cellStyle name="Standard 257 4 2 2 5 3 4" xfId="32026"/>
    <cellStyle name="Standard 257 4 2 2 5 4" xfId="8493"/>
    <cellStyle name="Standard 257 4 2 2 5 4 2" xfId="21729"/>
    <cellStyle name="Standard 257 4 2 2 5 4 2 2" xfId="48201"/>
    <cellStyle name="Standard 257 4 2 2 5 4 3" xfId="34965"/>
    <cellStyle name="Standard 257 4 2 2 5 5" xfId="15112"/>
    <cellStyle name="Standard 257 4 2 2 5 5 2" xfId="41584"/>
    <cellStyle name="Standard 257 4 2 2 5 6" xfId="27614"/>
    <cellStyle name="Standard 257 4 2 2 6" xfId="1876"/>
    <cellStyle name="Standard 257 4 2 2 6 2" xfId="3347"/>
    <cellStyle name="Standard 257 4 2 2 6 2 2" xfId="12169"/>
    <cellStyle name="Standard 257 4 2 2 6 2 2 2" xfId="25405"/>
    <cellStyle name="Standard 257 4 2 2 6 2 2 2 2" xfId="51877"/>
    <cellStyle name="Standard 257 4 2 2 6 2 2 3" xfId="38641"/>
    <cellStyle name="Standard 257 4 2 2 6 2 3" xfId="18788"/>
    <cellStyle name="Standard 257 4 2 2 6 2 3 2" xfId="45260"/>
    <cellStyle name="Standard 257 4 2 2 6 2 4" xfId="29819"/>
    <cellStyle name="Standard 257 4 2 2 6 3" xfId="6289"/>
    <cellStyle name="Standard 257 4 2 2 6 3 2" xfId="10699"/>
    <cellStyle name="Standard 257 4 2 2 6 3 2 2" xfId="23935"/>
    <cellStyle name="Standard 257 4 2 2 6 3 2 2 2" xfId="50407"/>
    <cellStyle name="Standard 257 4 2 2 6 3 2 3" xfId="37171"/>
    <cellStyle name="Standard 257 4 2 2 6 3 3" xfId="17318"/>
    <cellStyle name="Standard 257 4 2 2 6 3 3 2" xfId="43790"/>
    <cellStyle name="Standard 257 4 2 2 6 3 4" xfId="32761"/>
    <cellStyle name="Standard 257 4 2 2 6 4" xfId="7757"/>
    <cellStyle name="Standard 257 4 2 2 6 4 2" xfId="20993"/>
    <cellStyle name="Standard 257 4 2 2 6 4 2 2" xfId="47465"/>
    <cellStyle name="Standard 257 4 2 2 6 4 3" xfId="34229"/>
    <cellStyle name="Standard 257 4 2 2 6 5" xfId="14376"/>
    <cellStyle name="Standard 257 4 2 2 6 5 2" xfId="40848"/>
    <cellStyle name="Standard 257 4 2 2 6 6" xfId="28349"/>
    <cellStyle name="Standard 257 4 2 2 7" xfId="2613"/>
    <cellStyle name="Standard 257 4 2 2 7 2" xfId="11435"/>
    <cellStyle name="Standard 257 4 2 2 7 2 2" xfId="24671"/>
    <cellStyle name="Standard 257 4 2 2 7 2 2 2" xfId="51143"/>
    <cellStyle name="Standard 257 4 2 2 7 2 3" xfId="37907"/>
    <cellStyle name="Standard 257 4 2 2 7 3" xfId="18054"/>
    <cellStyle name="Standard 257 4 2 2 7 3 2" xfId="44526"/>
    <cellStyle name="Standard 257 4 2 2 7 4" xfId="29085"/>
    <cellStyle name="Standard 257 4 2 2 8" xfId="4818"/>
    <cellStyle name="Standard 257 4 2 2 8 2" xfId="9228"/>
    <cellStyle name="Standard 257 4 2 2 8 2 2" xfId="22464"/>
    <cellStyle name="Standard 257 4 2 2 8 2 2 2" xfId="48936"/>
    <cellStyle name="Standard 257 4 2 2 8 2 3" xfId="35700"/>
    <cellStyle name="Standard 257 4 2 2 8 3" xfId="15847"/>
    <cellStyle name="Standard 257 4 2 2 8 3 2" xfId="42319"/>
    <cellStyle name="Standard 257 4 2 2 8 4" xfId="31290"/>
    <cellStyle name="Standard 257 4 2 2 9" xfId="7023"/>
    <cellStyle name="Standard 257 4 2 2 9 2" xfId="20259"/>
    <cellStyle name="Standard 257 4 2 2 9 2 2" xfId="46731"/>
    <cellStyle name="Standard 257 4 2 2 9 3" xfId="33495"/>
    <cellStyle name="Standard 257 4 2 3" xfId="404"/>
    <cellStyle name="Standard 257 4 2 3 10" xfId="26919"/>
    <cellStyle name="Standard 257 4 2 3 2" xfId="580"/>
    <cellStyle name="Standard 257 4 2 3 2 2" xfId="969"/>
    <cellStyle name="Standard 257 4 2 3 2 2 2" xfId="1718"/>
    <cellStyle name="Standard 257 4 2 3 2 2 2 2" xfId="4661"/>
    <cellStyle name="Standard 257 4 2 3 2 2 2 2 2" xfId="13483"/>
    <cellStyle name="Standard 257 4 2 3 2 2 2 2 2 2" xfId="26719"/>
    <cellStyle name="Standard 257 4 2 3 2 2 2 2 2 2 2" xfId="53191"/>
    <cellStyle name="Standard 257 4 2 3 2 2 2 2 2 3" xfId="39955"/>
    <cellStyle name="Standard 257 4 2 3 2 2 2 2 3" xfId="20102"/>
    <cellStyle name="Standard 257 4 2 3 2 2 2 2 3 2" xfId="46574"/>
    <cellStyle name="Standard 257 4 2 3 2 2 2 2 4" xfId="31133"/>
    <cellStyle name="Standard 257 4 2 3 2 2 2 3" xfId="6132"/>
    <cellStyle name="Standard 257 4 2 3 2 2 2 3 2" xfId="10542"/>
    <cellStyle name="Standard 257 4 2 3 2 2 2 3 2 2" xfId="23778"/>
    <cellStyle name="Standard 257 4 2 3 2 2 2 3 2 2 2" xfId="50250"/>
    <cellStyle name="Standard 257 4 2 3 2 2 2 3 2 3" xfId="37014"/>
    <cellStyle name="Standard 257 4 2 3 2 2 2 3 3" xfId="17161"/>
    <cellStyle name="Standard 257 4 2 3 2 2 2 3 3 2" xfId="43633"/>
    <cellStyle name="Standard 257 4 2 3 2 2 2 3 4" xfId="32604"/>
    <cellStyle name="Standard 257 4 2 3 2 2 2 4" xfId="9071"/>
    <cellStyle name="Standard 257 4 2 3 2 2 2 4 2" xfId="22307"/>
    <cellStyle name="Standard 257 4 2 3 2 2 2 4 2 2" xfId="48779"/>
    <cellStyle name="Standard 257 4 2 3 2 2 2 4 3" xfId="35543"/>
    <cellStyle name="Standard 257 4 2 3 2 2 2 5" xfId="15690"/>
    <cellStyle name="Standard 257 4 2 3 2 2 2 5 2" xfId="42162"/>
    <cellStyle name="Standard 257 4 2 3 2 2 2 6" xfId="28192"/>
    <cellStyle name="Standard 257 4 2 3 2 2 3" xfId="2454"/>
    <cellStyle name="Standard 257 4 2 3 2 2 3 2" xfId="3925"/>
    <cellStyle name="Standard 257 4 2 3 2 2 3 2 2" xfId="12747"/>
    <cellStyle name="Standard 257 4 2 3 2 2 3 2 2 2" xfId="25983"/>
    <cellStyle name="Standard 257 4 2 3 2 2 3 2 2 2 2" xfId="52455"/>
    <cellStyle name="Standard 257 4 2 3 2 2 3 2 2 3" xfId="39219"/>
    <cellStyle name="Standard 257 4 2 3 2 2 3 2 3" xfId="19366"/>
    <cellStyle name="Standard 257 4 2 3 2 2 3 2 3 2" xfId="45838"/>
    <cellStyle name="Standard 257 4 2 3 2 2 3 2 4" xfId="30397"/>
    <cellStyle name="Standard 257 4 2 3 2 2 3 3" xfId="6867"/>
    <cellStyle name="Standard 257 4 2 3 2 2 3 3 2" xfId="11277"/>
    <cellStyle name="Standard 257 4 2 3 2 2 3 3 2 2" xfId="24513"/>
    <cellStyle name="Standard 257 4 2 3 2 2 3 3 2 2 2" xfId="50985"/>
    <cellStyle name="Standard 257 4 2 3 2 2 3 3 2 3" xfId="37749"/>
    <cellStyle name="Standard 257 4 2 3 2 2 3 3 3" xfId="17896"/>
    <cellStyle name="Standard 257 4 2 3 2 2 3 3 3 2" xfId="44368"/>
    <cellStyle name="Standard 257 4 2 3 2 2 3 3 4" xfId="33339"/>
    <cellStyle name="Standard 257 4 2 3 2 2 3 4" xfId="8335"/>
    <cellStyle name="Standard 257 4 2 3 2 2 3 4 2" xfId="21571"/>
    <cellStyle name="Standard 257 4 2 3 2 2 3 4 2 2" xfId="48043"/>
    <cellStyle name="Standard 257 4 2 3 2 2 3 4 3" xfId="34807"/>
    <cellStyle name="Standard 257 4 2 3 2 2 3 5" xfId="14954"/>
    <cellStyle name="Standard 257 4 2 3 2 2 3 5 2" xfId="41426"/>
    <cellStyle name="Standard 257 4 2 3 2 2 3 6" xfId="28927"/>
    <cellStyle name="Standard 257 4 2 3 2 2 4" xfId="3191"/>
    <cellStyle name="Standard 257 4 2 3 2 2 4 2" xfId="12013"/>
    <cellStyle name="Standard 257 4 2 3 2 2 4 2 2" xfId="25249"/>
    <cellStyle name="Standard 257 4 2 3 2 2 4 2 2 2" xfId="51721"/>
    <cellStyle name="Standard 257 4 2 3 2 2 4 2 3" xfId="38485"/>
    <cellStyle name="Standard 257 4 2 3 2 2 4 3" xfId="18632"/>
    <cellStyle name="Standard 257 4 2 3 2 2 4 3 2" xfId="45104"/>
    <cellStyle name="Standard 257 4 2 3 2 2 4 4" xfId="29663"/>
    <cellStyle name="Standard 257 4 2 3 2 2 5" xfId="5396"/>
    <cellStyle name="Standard 257 4 2 3 2 2 5 2" xfId="9806"/>
    <cellStyle name="Standard 257 4 2 3 2 2 5 2 2" xfId="23042"/>
    <cellStyle name="Standard 257 4 2 3 2 2 5 2 2 2" xfId="49514"/>
    <cellStyle name="Standard 257 4 2 3 2 2 5 2 3" xfId="36278"/>
    <cellStyle name="Standard 257 4 2 3 2 2 5 3" xfId="16425"/>
    <cellStyle name="Standard 257 4 2 3 2 2 5 3 2" xfId="42897"/>
    <cellStyle name="Standard 257 4 2 3 2 2 5 4" xfId="31868"/>
    <cellStyle name="Standard 257 4 2 3 2 2 6" xfId="7601"/>
    <cellStyle name="Standard 257 4 2 3 2 2 6 2" xfId="20837"/>
    <cellStyle name="Standard 257 4 2 3 2 2 6 2 2" xfId="47309"/>
    <cellStyle name="Standard 257 4 2 3 2 2 6 3" xfId="34073"/>
    <cellStyle name="Standard 257 4 2 3 2 2 7" xfId="14220"/>
    <cellStyle name="Standard 257 4 2 3 2 2 7 2" xfId="40692"/>
    <cellStyle name="Standard 257 4 2 3 2 2 8" xfId="27456"/>
    <cellStyle name="Standard 257 4 2 3 2 3" xfId="1352"/>
    <cellStyle name="Standard 257 4 2 3 2 3 2" xfId="4295"/>
    <cellStyle name="Standard 257 4 2 3 2 3 2 2" xfId="13117"/>
    <cellStyle name="Standard 257 4 2 3 2 3 2 2 2" xfId="26353"/>
    <cellStyle name="Standard 257 4 2 3 2 3 2 2 2 2" xfId="52825"/>
    <cellStyle name="Standard 257 4 2 3 2 3 2 2 3" xfId="39589"/>
    <cellStyle name="Standard 257 4 2 3 2 3 2 3" xfId="19736"/>
    <cellStyle name="Standard 257 4 2 3 2 3 2 3 2" xfId="46208"/>
    <cellStyle name="Standard 257 4 2 3 2 3 2 4" xfId="30767"/>
    <cellStyle name="Standard 257 4 2 3 2 3 3" xfId="5766"/>
    <cellStyle name="Standard 257 4 2 3 2 3 3 2" xfId="10176"/>
    <cellStyle name="Standard 257 4 2 3 2 3 3 2 2" xfId="23412"/>
    <cellStyle name="Standard 257 4 2 3 2 3 3 2 2 2" xfId="49884"/>
    <cellStyle name="Standard 257 4 2 3 2 3 3 2 3" xfId="36648"/>
    <cellStyle name="Standard 257 4 2 3 2 3 3 3" xfId="16795"/>
    <cellStyle name="Standard 257 4 2 3 2 3 3 3 2" xfId="43267"/>
    <cellStyle name="Standard 257 4 2 3 2 3 3 4" xfId="32238"/>
    <cellStyle name="Standard 257 4 2 3 2 3 4" xfId="8705"/>
    <cellStyle name="Standard 257 4 2 3 2 3 4 2" xfId="21941"/>
    <cellStyle name="Standard 257 4 2 3 2 3 4 2 2" xfId="48413"/>
    <cellStyle name="Standard 257 4 2 3 2 3 4 3" xfId="35177"/>
    <cellStyle name="Standard 257 4 2 3 2 3 5" xfId="15324"/>
    <cellStyle name="Standard 257 4 2 3 2 3 5 2" xfId="41796"/>
    <cellStyle name="Standard 257 4 2 3 2 3 6" xfId="27826"/>
    <cellStyle name="Standard 257 4 2 3 2 4" xfId="2088"/>
    <cellStyle name="Standard 257 4 2 3 2 4 2" xfId="3559"/>
    <cellStyle name="Standard 257 4 2 3 2 4 2 2" xfId="12381"/>
    <cellStyle name="Standard 257 4 2 3 2 4 2 2 2" xfId="25617"/>
    <cellStyle name="Standard 257 4 2 3 2 4 2 2 2 2" xfId="52089"/>
    <cellStyle name="Standard 257 4 2 3 2 4 2 2 3" xfId="38853"/>
    <cellStyle name="Standard 257 4 2 3 2 4 2 3" xfId="19000"/>
    <cellStyle name="Standard 257 4 2 3 2 4 2 3 2" xfId="45472"/>
    <cellStyle name="Standard 257 4 2 3 2 4 2 4" xfId="30031"/>
    <cellStyle name="Standard 257 4 2 3 2 4 3" xfId="6501"/>
    <cellStyle name="Standard 257 4 2 3 2 4 3 2" xfId="10911"/>
    <cellStyle name="Standard 257 4 2 3 2 4 3 2 2" xfId="24147"/>
    <cellStyle name="Standard 257 4 2 3 2 4 3 2 2 2" xfId="50619"/>
    <cellStyle name="Standard 257 4 2 3 2 4 3 2 3" xfId="37383"/>
    <cellStyle name="Standard 257 4 2 3 2 4 3 3" xfId="17530"/>
    <cellStyle name="Standard 257 4 2 3 2 4 3 3 2" xfId="44002"/>
    <cellStyle name="Standard 257 4 2 3 2 4 3 4" xfId="32973"/>
    <cellStyle name="Standard 257 4 2 3 2 4 4" xfId="7969"/>
    <cellStyle name="Standard 257 4 2 3 2 4 4 2" xfId="21205"/>
    <cellStyle name="Standard 257 4 2 3 2 4 4 2 2" xfId="47677"/>
    <cellStyle name="Standard 257 4 2 3 2 4 4 3" xfId="34441"/>
    <cellStyle name="Standard 257 4 2 3 2 4 5" xfId="14588"/>
    <cellStyle name="Standard 257 4 2 3 2 4 5 2" xfId="41060"/>
    <cellStyle name="Standard 257 4 2 3 2 4 6" xfId="28561"/>
    <cellStyle name="Standard 257 4 2 3 2 5" xfId="2825"/>
    <cellStyle name="Standard 257 4 2 3 2 5 2" xfId="11647"/>
    <cellStyle name="Standard 257 4 2 3 2 5 2 2" xfId="24883"/>
    <cellStyle name="Standard 257 4 2 3 2 5 2 2 2" xfId="51355"/>
    <cellStyle name="Standard 257 4 2 3 2 5 2 3" xfId="38119"/>
    <cellStyle name="Standard 257 4 2 3 2 5 3" xfId="18266"/>
    <cellStyle name="Standard 257 4 2 3 2 5 3 2" xfId="44738"/>
    <cellStyle name="Standard 257 4 2 3 2 5 4" xfId="29297"/>
    <cellStyle name="Standard 257 4 2 3 2 6" xfId="5030"/>
    <cellStyle name="Standard 257 4 2 3 2 6 2" xfId="9440"/>
    <cellStyle name="Standard 257 4 2 3 2 6 2 2" xfId="22676"/>
    <cellStyle name="Standard 257 4 2 3 2 6 2 2 2" xfId="49148"/>
    <cellStyle name="Standard 257 4 2 3 2 6 2 3" xfId="35912"/>
    <cellStyle name="Standard 257 4 2 3 2 6 3" xfId="16059"/>
    <cellStyle name="Standard 257 4 2 3 2 6 3 2" xfId="42531"/>
    <cellStyle name="Standard 257 4 2 3 2 6 4" xfId="31502"/>
    <cellStyle name="Standard 257 4 2 3 2 7" xfId="7235"/>
    <cellStyle name="Standard 257 4 2 3 2 7 2" xfId="20471"/>
    <cellStyle name="Standard 257 4 2 3 2 7 2 2" xfId="46943"/>
    <cellStyle name="Standard 257 4 2 3 2 7 3" xfId="33707"/>
    <cellStyle name="Standard 257 4 2 3 2 8" xfId="13854"/>
    <cellStyle name="Standard 257 4 2 3 2 8 2" xfId="40326"/>
    <cellStyle name="Standard 257 4 2 3 2 9" xfId="27090"/>
    <cellStyle name="Standard 257 4 2 3 3" xfId="797"/>
    <cellStyle name="Standard 257 4 2 3 3 2" xfId="1547"/>
    <cellStyle name="Standard 257 4 2 3 3 2 2" xfId="4490"/>
    <cellStyle name="Standard 257 4 2 3 3 2 2 2" xfId="13312"/>
    <cellStyle name="Standard 257 4 2 3 3 2 2 2 2" xfId="26548"/>
    <cellStyle name="Standard 257 4 2 3 3 2 2 2 2 2" xfId="53020"/>
    <cellStyle name="Standard 257 4 2 3 3 2 2 2 3" xfId="39784"/>
    <cellStyle name="Standard 257 4 2 3 3 2 2 3" xfId="19931"/>
    <cellStyle name="Standard 257 4 2 3 3 2 2 3 2" xfId="46403"/>
    <cellStyle name="Standard 257 4 2 3 3 2 2 4" xfId="30962"/>
    <cellStyle name="Standard 257 4 2 3 3 2 3" xfId="5961"/>
    <cellStyle name="Standard 257 4 2 3 3 2 3 2" xfId="10371"/>
    <cellStyle name="Standard 257 4 2 3 3 2 3 2 2" xfId="23607"/>
    <cellStyle name="Standard 257 4 2 3 3 2 3 2 2 2" xfId="50079"/>
    <cellStyle name="Standard 257 4 2 3 3 2 3 2 3" xfId="36843"/>
    <cellStyle name="Standard 257 4 2 3 3 2 3 3" xfId="16990"/>
    <cellStyle name="Standard 257 4 2 3 3 2 3 3 2" xfId="43462"/>
    <cellStyle name="Standard 257 4 2 3 3 2 3 4" xfId="32433"/>
    <cellStyle name="Standard 257 4 2 3 3 2 4" xfId="8900"/>
    <cellStyle name="Standard 257 4 2 3 3 2 4 2" xfId="22136"/>
    <cellStyle name="Standard 257 4 2 3 3 2 4 2 2" xfId="48608"/>
    <cellStyle name="Standard 257 4 2 3 3 2 4 3" xfId="35372"/>
    <cellStyle name="Standard 257 4 2 3 3 2 5" xfId="15519"/>
    <cellStyle name="Standard 257 4 2 3 3 2 5 2" xfId="41991"/>
    <cellStyle name="Standard 257 4 2 3 3 2 6" xfId="28021"/>
    <cellStyle name="Standard 257 4 2 3 3 3" xfId="2283"/>
    <cellStyle name="Standard 257 4 2 3 3 3 2" xfId="3754"/>
    <cellStyle name="Standard 257 4 2 3 3 3 2 2" xfId="12576"/>
    <cellStyle name="Standard 257 4 2 3 3 3 2 2 2" xfId="25812"/>
    <cellStyle name="Standard 257 4 2 3 3 3 2 2 2 2" xfId="52284"/>
    <cellStyle name="Standard 257 4 2 3 3 3 2 2 3" xfId="39048"/>
    <cellStyle name="Standard 257 4 2 3 3 3 2 3" xfId="19195"/>
    <cellStyle name="Standard 257 4 2 3 3 3 2 3 2" xfId="45667"/>
    <cellStyle name="Standard 257 4 2 3 3 3 2 4" xfId="30226"/>
    <cellStyle name="Standard 257 4 2 3 3 3 3" xfId="6696"/>
    <cellStyle name="Standard 257 4 2 3 3 3 3 2" xfId="11106"/>
    <cellStyle name="Standard 257 4 2 3 3 3 3 2 2" xfId="24342"/>
    <cellStyle name="Standard 257 4 2 3 3 3 3 2 2 2" xfId="50814"/>
    <cellStyle name="Standard 257 4 2 3 3 3 3 2 3" xfId="37578"/>
    <cellStyle name="Standard 257 4 2 3 3 3 3 3" xfId="17725"/>
    <cellStyle name="Standard 257 4 2 3 3 3 3 3 2" xfId="44197"/>
    <cellStyle name="Standard 257 4 2 3 3 3 3 4" xfId="33168"/>
    <cellStyle name="Standard 257 4 2 3 3 3 4" xfId="8164"/>
    <cellStyle name="Standard 257 4 2 3 3 3 4 2" xfId="21400"/>
    <cellStyle name="Standard 257 4 2 3 3 3 4 2 2" xfId="47872"/>
    <cellStyle name="Standard 257 4 2 3 3 3 4 3" xfId="34636"/>
    <cellStyle name="Standard 257 4 2 3 3 3 5" xfId="14783"/>
    <cellStyle name="Standard 257 4 2 3 3 3 5 2" xfId="41255"/>
    <cellStyle name="Standard 257 4 2 3 3 3 6" xfId="28756"/>
    <cellStyle name="Standard 257 4 2 3 3 4" xfId="3020"/>
    <cellStyle name="Standard 257 4 2 3 3 4 2" xfId="11842"/>
    <cellStyle name="Standard 257 4 2 3 3 4 2 2" xfId="25078"/>
    <cellStyle name="Standard 257 4 2 3 3 4 2 2 2" xfId="51550"/>
    <cellStyle name="Standard 257 4 2 3 3 4 2 3" xfId="38314"/>
    <cellStyle name="Standard 257 4 2 3 3 4 3" xfId="18461"/>
    <cellStyle name="Standard 257 4 2 3 3 4 3 2" xfId="44933"/>
    <cellStyle name="Standard 257 4 2 3 3 4 4" xfId="29492"/>
    <cellStyle name="Standard 257 4 2 3 3 5" xfId="5225"/>
    <cellStyle name="Standard 257 4 2 3 3 5 2" xfId="9635"/>
    <cellStyle name="Standard 257 4 2 3 3 5 2 2" xfId="22871"/>
    <cellStyle name="Standard 257 4 2 3 3 5 2 2 2" xfId="49343"/>
    <cellStyle name="Standard 257 4 2 3 3 5 2 3" xfId="36107"/>
    <cellStyle name="Standard 257 4 2 3 3 5 3" xfId="16254"/>
    <cellStyle name="Standard 257 4 2 3 3 5 3 2" xfId="42726"/>
    <cellStyle name="Standard 257 4 2 3 3 5 4" xfId="31697"/>
    <cellStyle name="Standard 257 4 2 3 3 6" xfId="7430"/>
    <cellStyle name="Standard 257 4 2 3 3 6 2" xfId="20666"/>
    <cellStyle name="Standard 257 4 2 3 3 6 2 2" xfId="47138"/>
    <cellStyle name="Standard 257 4 2 3 3 6 3" xfId="33902"/>
    <cellStyle name="Standard 257 4 2 3 3 7" xfId="14049"/>
    <cellStyle name="Standard 257 4 2 3 3 7 2" xfId="40521"/>
    <cellStyle name="Standard 257 4 2 3 3 8" xfId="27285"/>
    <cellStyle name="Standard 257 4 2 3 4" xfId="1181"/>
    <cellStyle name="Standard 257 4 2 3 4 2" xfId="4124"/>
    <cellStyle name="Standard 257 4 2 3 4 2 2" xfId="12946"/>
    <cellStyle name="Standard 257 4 2 3 4 2 2 2" xfId="26182"/>
    <cellStyle name="Standard 257 4 2 3 4 2 2 2 2" xfId="52654"/>
    <cellStyle name="Standard 257 4 2 3 4 2 2 3" xfId="39418"/>
    <cellStyle name="Standard 257 4 2 3 4 2 3" xfId="19565"/>
    <cellStyle name="Standard 257 4 2 3 4 2 3 2" xfId="46037"/>
    <cellStyle name="Standard 257 4 2 3 4 2 4" xfId="30596"/>
    <cellStyle name="Standard 257 4 2 3 4 3" xfId="5595"/>
    <cellStyle name="Standard 257 4 2 3 4 3 2" xfId="10005"/>
    <cellStyle name="Standard 257 4 2 3 4 3 2 2" xfId="23241"/>
    <cellStyle name="Standard 257 4 2 3 4 3 2 2 2" xfId="49713"/>
    <cellStyle name="Standard 257 4 2 3 4 3 2 3" xfId="36477"/>
    <cellStyle name="Standard 257 4 2 3 4 3 3" xfId="16624"/>
    <cellStyle name="Standard 257 4 2 3 4 3 3 2" xfId="43096"/>
    <cellStyle name="Standard 257 4 2 3 4 3 4" xfId="32067"/>
    <cellStyle name="Standard 257 4 2 3 4 4" xfId="8534"/>
    <cellStyle name="Standard 257 4 2 3 4 4 2" xfId="21770"/>
    <cellStyle name="Standard 257 4 2 3 4 4 2 2" xfId="48242"/>
    <cellStyle name="Standard 257 4 2 3 4 4 3" xfId="35006"/>
    <cellStyle name="Standard 257 4 2 3 4 5" xfId="15153"/>
    <cellStyle name="Standard 257 4 2 3 4 5 2" xfId="41625"/>
    <cellStyle name="Standard 257 4 2 3 4 6" xfId="27655"/>
    <cellStyle name="Standard 257 4 2 3 5" xfId="1917"/>
    <cellStyle name="Standard 257 4 2 3 5 2" xfId="3388"/>
    <cellStyle name="Standard 257 4 2 3 5 2 2" xfId="12210"/>
    <cellStyle name="Standard 257 4 2 3 5 2 2 2" xfId="25446"/>
    <cellStyle name="Standard 257 4 2 3 5 2 2 2 2" xfId="51918"/>
    <cellStyle name="Standard 257 4 2 3 5 2 2 3" xfId="38682"/>
    <cellStyle name="Standard 257 4 2 3 5 2 3" xfId="18829"/>
    <cellStyle name="Standard 257 4 2 3 5 2 3 2" xfId="45301"/>
    <cellStyle name="Standard 257 4 2 3 5 2 4" xfId="29860"/>
    <cellStyle name="Standard 257 4 2 3 5 3" xfId="6330"/>
    <cellStyle name="Standard 257 4 2 3 5 3 2" xfId="10740"/>
    <cellStyle name="Standard 257 4 2 3 5 3 2 2" xfId="23976"/>
    <cellStyle name="Standard 257 4 2 3 5 3 2 2 2" xfId="50448"/>
    <cellStyle name="Standard 257 4 2 3 5 3 2 3" xfId="37212"/>
    <cellStyle name="Standard 257 4 2 3 5 3 3" xfId="17359"/>
    <cellStyle name="Standard 257 4 2 3 5 3 3 2" xfId="43831"/>
    <cellStyle name="Standard 257 4 2 3 5 3 4" xfId="32802"/>
    <cellStyle name="Standard 257 4 2 3 5 4" xfId="7798"/>
    <cellStyle name="Standard 257 4 2 3 5 4 2" xfId="21034"/>
    <cellStyle name="Standard 257 4 2 3 5 4 2 2" xfId="47506"/>
    <cellStyle name="Standard 257 4 2 3 5 4 3" xfId="34270"/>
    <cellStyle name="Standard 257 4 2 3 5 5" xfId="14417"/>
    <cellStyle name="Standard 257 4 2 3 5 5 2" xfId="40889"/>
    <cellStyle name="Standard 257 4 2 3 5 6" xfId="28390"/>
    <cellStyle name="Standard 257 4 2 3 6" xfId="2654"/>
    <cellStyle name="Standard 257 4 2 3 6 2" xfId="11476"/>
    <cellStyle name="Standard 257 4 2 3 6 2 2" xfId="24712"/>
    <cellStyle name="Standard 257 4 2 3 6 2 2 2" xfId="51184"/>
    <cellStyle name="Standard 257 4 2 3 6 2 3" xfId="37948"/>
    <cellStyle name="Standard 257 4 2 3 6 3" xfId="18095"/>
    <cellStyle name="Standard 257 4 2 3 6 3 2" xfId="44567"/>
    <cellStyle name="Standard 257 4 2 3 6 4" xfId="29126"/>
    <cellStyle name="Standard 257 4 2 3 7" xfId="4859"/>
    <cellStyle name="Standard 257 4 2 3 7 2" xfId="9269"/>
    <cellStyle name="Standard 257 4 2 3 7 2 2" xfId="22505"/>
    <cellStyle name="Standard 257 4 2 3 7 2 2 2" xfId="48977"/>
    <cellStyle name="Standard 257 4 2 3 7 2 3" xfId="35741"/>
    <cellStyle name="Standard 257 4 2 3 7 3" xfId="15888"/>
    <cellStyle name="Standard 257 4 2 3 7 3 2" xfId="42360"/>
    <cellStyle name="Standard 257 4 2 3 7 4" xfId="31331"/>
    <cellStyle name="Standard 257 4 2 3 8" xfId="7064"/>
    <cellStyle name="Standard 257 4 2 3 8 2" xfId="20300"/>
    <cellStyle name="Standard 257 4 2 3 8 2 2" xfId="46772"/>
    <cellStyle name="Standard 257 4 2 3 8 3" xfId="33536"/>
    <cellStyle name="Standard 257 4 2 3 9" xfId="13683"/>
    <cellStyle name="Standard 257 4 2 3 9 2" xfId="40155"/>
    <cellStyle name="Standard 257 4 2 4" xfId="498"/>
    <cellStyle name="Standard 257 4 2 4 2" xfId="887"/>
    <cellStyle name="Standard 257 4 2 4 2 2" xfId="1636"/>
    <cellStyle name="Standard 257 4 2 4 2 2 2" xfId="4579"/>
    <cellStyle name="Standard 257 4 2 4 2 2 2 2" xfId="13401"/>
    <cellStyle name="Standard 257 4 2 4 2 2 2 2 2" xfId="26637"/>
    <cellStyle name="Standard 257 4 2 4 2 2 2 2 2 2" xfId="53109"/>
    <cellStyle name="Standard 257 4 2 4 2 2 2 2 3" xfId="39873"/>
    <cellStyle name="Standard 257 4 2 4 2 2 2 3" xfId="20020"/>
    <cellStyle name="Standard 257 4 2 4 2 2 2 3 2" xfId="46492"/>
    <cellStyle name="Standard 257 4 2 4 2 2 2 4" xfId="31051"/>
    <cellStyle name="Standard 257 4 2 4 2 2 3" xfId="6050"/>
    <cellStyle name="Standard 257 4 2 4 2 2 3 2" xfId="10460"/>
    <cellStyle name="Standard 257 4 2 4 2 2 3 2 2" xfId="23696"/>
    <cellStyle name="Standard 257 4 2 4 2 2 3 2 2 2" xfId="50168"/>
    <cellStyle name="Standard 257 4 2 4 2 2 3 2 3" xfId="36932"/>
    <cellStyle name="Standard 257 4 2 4 2 2 3 3" xfId="17079"/>
    <cellStyle name="Standard 257 4 2 4 2 2 3 3 2" xfId="43551"/>
    <cellStyle name="Standard 257 4 2 4 2 2 3 4" xfId="32522"/>
    <cellStyle name="Standard 257 4 2 4 2 2 4" xfId="8989"/>
    <cellStyle name="Standard 257 4 2 4 2 2 4 2" xfId="22225"/>
    <cellStyle name="Standard 257 4 2 4 2 2 4 2 2" xfId="48697"/>
    <cellStyle name="Standard 257 4 2 4 2 2 4 3" xfId="35461"/>
    <cellStyle name="Standard 257 4 2 4 2 2 5" xfId="15608"/>
    <cellStyle name="Standard 257 4 2 4 2 2 5 2" xfId="42080"/>
    <cellStyle name="Standard 257 4 2 4 2 2 6" xfId="28110"/>
    <cellStyle name="Standard 257 4 2 4 2 3" xfId="2372"/>
    <cellStyle name="Standard 257 4 2 4 2 3 2" xfId="3843"/>
    <cellStyle name="Standard 257 4 2 4 2 3 2 2" xfId="12665"/>
    <cellStyle name="Standard 257 4 2 4 2 3 2 2 2" xfId="25901"/>
    <cellStyle name="Standard 257 4 2 4 2 3 2 2 2 2" xfId="52373"/>
    <cellStyle name="Standard 257 4 2 4 2 3 2 2 3" xfId="39137"/>
    <cellStyle name="Standard 257 4 2 4 2 3 2 3" xfId="19284"/>
    <cellStyle name="Standard 257 4 2 4 2 3 2 3 2" xfId="45756"/>
    <cellStyle name="Standard 257 4 2 4 2 3 2 4" xfId="30315"/>
    <cellStyle name="Standard 257 4 2 4 2 3 3" xfId="6785"/>
    <cellStyle name="Standard 257 4 2 4 2 3 3 2" xfId="11195"/>
    <cellStyle name="Standard 257 4 2 4 2 3 3 2 2" xfId="24431"/>
    <cellStyle name="Standard 257 4 2 4 2 3 3 2 2 2" xfId="50903"/>
    <cellStyle name="Standard 257 4 2 4 2 3 3 2 3" xfId="37667"/>
    <cellStyle name="Standard 257 4 2 4 2 3 3 3" xfId="17814"/>
    <cellStyle name="Standard 257 4 2 4 2 3 3 3 2" xfId="44286"/>
    <cellStyle name="Standard 257 4 2 4 2 3 3 4" xfId="33257"/>
    <cellStyle name="Standard 257 4 2 4 2 3 4" xfId="8253"/>
    <cellStyle name="Standard 257 4 2 4 2 3 4 2" xfId="21489"/>
    <cellStyle name="Standard 257 4 2 4 2 3 4 2 2" xfId="47961"/>
    <cellStyle name="Standard 257 4 2 4 2 3 4 3" xfId="34725"/>
    <cellStyle name="Standard 257 4 2 4 2 3 5" xfId="14872"/>
    <cellStyle name="Standard 257 4 2 4 2 3 5 2" xfId="41344"/>
    <cellStyle name="Standard 257 4 2 4 2 3 6" xfId="28845"/>
    <cellStyle name="Standard 257 4 2 4 2 4" xfId="3109"/>
    <cellStyle name="Standard 257 4 2 4 2 4 2" xfId="11931"/>
    <cellStyle name="Standard 257 4 2 4 2 4 2 2" xfId="25167"/>
    <cellStyle name="Standard 257 4 2 4 2 4 2 2 2" xfId="51639"/>
    <cellStyle name="Standard 257 4 2 4 2 4 2 3" xfId="38403"/>
    <cellStyle name="Standard 257 4 2 4 2 4 3" xfId="18550"/>
    <cellStyle name="Standard 257 4 2 4 2 4 3 2" xfId="45022"/>
    <cellStyle name="Standard 257 4 2 4 2 4 4" xfId="29581"/>
    <cellStyle name="Standard 257 4 2 4 2 5" xfId="5314"/>
    <cellStyle name="Standard 257 4 2 4 2 5 2" xfId="9724"/>
    <cellStyle name="Standard 257 4 2 4 2 5 2 2" xfId="22960"/>
    <cellStyle name="Standard 257 4 2 4 2 5 2 2 2" xfId="49432"/>
    <cellStyle name="Standard 257 4 2 4 2 5 2 3" xfId="36196"/>
    <cellStyle name="Standard 257 4 2 4 2 5 3" xfId="16343"/>
    <cellStyle name="Standard 257 4 2 4 2 5 3 2" xfId="42815"/>
    <cellStyle name="Standard 257 4 2 4 2 5 4" xfId="31786"/>
    <cellStyle name="Standard 257 4 2 4 2 6" xfId="7519"/>
    <cellStyle name="Standard 257 4 2 4 2 6 2" xfId="20755"/>
    <cellStyle name="Standard 257 4 2 4 2 6 2 2" xfId="47227"/>
    <cellStyle name="Standard 257 4 2 4 2 6 3" xfId="33991"/>
    <cellStyle name="Standard 257 4 2 4 2 7" xfId="14138"/>
    <cellStyle name="Standard 257 4 2 4 2 7 2" xfId="40610"/>
    <cellStyle name="Standard 257 4 2 4 2 8" xfId="27374"/>
    <cellStyle name="Standard 257 4 2 4 3" xfId="1270"/>
    <cellStyle name="Standard 257 4 2 4 3 2" xfId="4213"/>
    <cellStyle name="Standard 257 4 2 4 3 2 2" xfId="13035"/>
    <cellStyle name="Standard 257 4 2 4 3 2 2 2" xfId="26271"/>
    <cellStyle name="Standard 257 4 2 4 3 2 2 2 2" xfId="52743"/>
    <cellStyle name="Standard 257 4 2 4 3 2 2 3" xfId="39507"/>
    <cellStyle name="Standard 257 4 2 4 3 2 3" xfId="19654"/>
    <cellStyle name="Standard 257 4 2 4 3 2 3 2" xfId="46126"/>
    <cellStyle name="Standard 257 4 2 4 3 2 4" xfId="30685"/>
    <cellStyle name="Standard 257 4 2 4 3 3" xfId="5684"/>
    <cellStyle name="Standard 257 4 2 4 3 3 2" xfId="10094"/>
    <cellStyle name="Standard 257 4 2 4 3 3 2 2" xfId="23330"/>
    <cellStyle name="Standard 257 4 2 4 3 3 2 2 2" xfId="49802"/>
    <cellStyle name="Standard 257 4 2 4 3 3 2 3" xfId="36566"/>
    <cellStyle name="Standard 257 4 2 4 3 3 3" xfId="16713"/>
    <cellStyle name="Standard 257 4 2 4 3 3 3 2" xfId="43185"/>
    <cellStyle name="Standard 257 4 2 4 3 3 4" xfId="32156"/>
    <cellStyle name="Standard 257 4 2 4 3 4" xfId="8623"/>
    <cellStyle name="Standard 257 4 2 4 3 4 2" xfId="21859"/>
    <cellStyle name="Standard 257 4 2 4 3 4 2 2" xfId="48331"/>
    <cellStyle name="Standard 257 4 2 4 3 4 3" xfId="35095"/>
    <cellStyle name="Standard 257 4 2 4 3 5" xfId="15242"/>
    <cellStyle name="Standard 257 4 2 4 3 5 2" xfId="41714"/>
    <cellStyle name="Standard 257 4 2 4 3 6" xfId="27744"/>
    <cellStyle name="Standard 257 4 2 4 4" xfId="2006"/>
    <cellStyle name="Standard 257 4 2 4 4 2" xfId="3477"/>
    <cellStyle name="Standard 257 4 2 4 4 2 2" xfId="12299"/>
    <cellStyle name="Standard 257 4 2 4 4 2 2 2" xfId="25535"/>
    <cellStyle name="Standard 257 4 2 4 4 2 2 2 2" xfId="52007"/>
    <cellStyle name="Standard 257 4 2 4 4 2 2 3" xfId="38771"/>
    <cellStyle name="Standard 257 4 2 4 4 2 3" xfId="18918"/>
    <cellStyle name="Standard 257 4 2 4 4 2 3 2" xfId="45390"/>
    <cellStyle name="Standard 257 4 2 4 4 2 4" xfId="29949"/>
    <cellStyle name="Standard 257 4 2 4 4 3" xfId="6419"/>
    <cellStyle name="Standard 257 4 2 4 4 3 2" xfId="10829"/>
    <cellStyle name="Standard 257 4 2 4 4 3 2 2" xfId="24065"/>
    <cellStyle name="Standard 257 4 2 4 4 3 2 2 2" xfId="50537"/>
    <cellStyle name="Standard 257 4 2 4 4 3 2 3" xfId="37301"/>
    <cellStyle name="Standard 257 4 2 4 4 3 3" xfId="17448"/>
    <cellStyle name="Standard 257 4 2 4 4 3 3 2" xfId="43920"/>
    <cellStyle name="Standard 257 4 2 4 4 3 4" xfId="32891"/>
    <cellStyle name="Standard 257 4 2 4 4 4" xfId="7887"/>
    <cellStyle name="Standard 257 4 2 4 4 4 2" xfId="21123"/>
    <cellStyle name="Standard 257 4 2 4 4 4 2 2" xfId="47595"/>
    <cellStyle name="Standard 257 4 2 4 4 4 3" xfId="34359"/>
    <cellStyle name="Standard 257 4 2 4 4 5" xfId="14506"/>
    <cellStyle name="Standard 257 4 2 4 4 5 2" xfId="40978"/>
    <cellStyle name="Standard 257 4 2 4 4 6" xfId="28479"/>
    <cellStyle name="Standard 257 4 2 4 5" xfId="2743"/>
    <cellStyle name="Standard 257 4 2 4 5 2" xfId="11565"/>
    <cellStyle name="Standard 257 4 2 4 5 2 2" xfId="24801"/>
    <cellStyle name="Standard 257 4 2 4 5 2 2 2" xfId="51273"/>
    <cellStyle name="Standard 257 4 2 4 5 2 3" xfId="38037"/>
    <cellStyle name="Standard 257 4 2 4 5 3" xfId="18184"/>
    <cellStyle name="Standard 257 4 2 4 5 3 2" xfId="44656"/>
    <cellStyle name="Standard 257 4 2 4 5 4" xfId="29215"/>
    <cellStyle name="Standard 257 4 2 4 6" xfId="4948"/>
    <cellStyle name="Standard 257 4 2 4 6 2" xfId="9358"/>
    <cellStyle name="Standard 257 4 2 4 6 2 2" xfId="22594"/>
    <cellStyle name="Standard 257 4 2 4 6 2 2 2" xfId="49066"/>
    <cellStyle name="Standard 257 4 2 4 6 2 3" xfId="35830"/>
    <cellStyle name="Standard 257 4 2 4 6 3" xfId="15977"/>
    <cellStyle name="Standard 257 4 2 4 6 3 2" xfId="42449"/>
    <cellStyle name="Standard 257 4 2 4 6 4" xfId="31420"/>
    <cellStyle name="Standard 257 4 2 4 7" xfId="7153"/>
    <cellStyle name="Standard 257 4 2 4 7 2" xfId="20389"/>
    <cellStyle name="Standard 257 4 2 4 7 2 2" xfId="46861"/>
    <cellStyle name="Standard 257 4 2 4 7 3" xfId="33625"/>
    <cellStyle name="Standard 257 4 2 4 8" xfId="13772"/>
    <cellStyle name="Standard 257 4 2 4 8 2" xfId="40244"/>
    <cellStyle name="Standard 257 4 2 4 9" xfId="27008"/>
    <cellStyle name="Standard 257 4 2 5" xfId="662"/>
    <cellStyle name="Standard 257 4 2 5 2" xfId="1050"/>
    <cellStyle name="Standard 257 4 2 5 2 2" xfId="1793"/>
    <cellStyle name="Standard 257 4 2 5 2 2 2" xfId="4736"/>
    <cellStyle name="Standard 257 4 2 5 2 2 2 2" xfId="13558"/>
    <cellStyle name="Standard 257 4 2 5 2 2 2 2 2" xfId="26794"/>
    <cellStyle name="Standard 257 4 2 5 2 2 2 2 2 2" xfId="53266"/>
    <cellStyle name="Standard 257 4 2 5 2 2 2 2 3" xfId="40030"/>
    <cellStyle name="Standard 257 4 2 5 2 2 2 3" xfId="20177"/>
    <cellStyle name="Standard 257 4 2 5 2 2 2 3 2" xfId="46649"/>
    <cellStyle name="Standard 257 4 2 5 2 2 2 4" xfId="31208"/>
    <cellStyle name="Standard 257 4 2 5 2 2 3" xfId="6207"/>
    <cellStyle name="Standard 257 4 2 5 2 2 3 2" xfId="10617"/>
    <cellStyle name="Standard 257 4 2 5 2 2 3 2 2" xfId="23853"/>
    <cellStyle name="Standard 257 4 2 5 2 2 3 2 2 2" xfId="50325"/>
    <cellStyle name="Standard 257 4 2 5 2 2 3 2 3" xfId="37089"/>
    <cellStyle name="Standard 257 4 2 5 2 2 3 3" xfId="17236"/>
    <cellStyle name="Standard 257 4 2 5 2 2 3 3 2" xfId="43708"/>
    <cellStyle name="Standard 257 4 2 5 2 2 3 4" xfId="32679"/>
    <cellStyle name="Standard 257 4 2 5 2 2 4" xfId="9146"/>
    <cellStyle name="Standard 257 4 2 5 2 2 4 2" xfId="22382"/>
    <cellStyle name="Standard 257 4 2 5 2 2 4 2 2" xfId="48854"/>
    <cellStyle name="Standard 257 4 2 5 2 2 4 3" xfId="35618"/>
    <cellStyle name="Standard 257 4 2 5 2 2 5" xfId="15765"/>
    <cellStyle name="Standard 257 4 2 5 2 2 5 2" xfId="42237"/>
    <cellStyle name="Standard 257 4 2 5 2 2 6" xfId="28267"/>
    <cellStyle name="Standard 257 4 2 5 2 3" xfId="2529"/>
    <cellStyle name="Standard 257 4 2 5 2 3 2" xfId="4000"/>
    <cellStyle name="Standard 257 4 2 5 2 3 2 2" xfId="12822"/>
    <cellStyle name="Standard 257 4 2 5 2 3 2 2 2" xfId="26058"/>
    <cellStyle name="Standard 257 4 2 5 2 3 2 2 2 2" xfId="52530"/>
    <cellStyle name="Standard 257 4 2 5 2 3 2 2 3" xfId="39294"/>
    <cellStyle name="Standard 257 4 2 5 2 3 2 3" xfId="19441"/>
    <cellStyle name="Standard 257 4 2 5 2 3 2 3 2" xfId="45913"/>
    <cellStyle name="Standard 257 4 2 5 2 3 2 4" xfId="30472"/>
    <cellStyle name="Standard 257 4 2 5 2 3 3" xfId="6942"/>
    <cellStyle name="Standard 257 4 2 5 2 3 3 2" xfId="11352"/>
    <cellStyle name="Standard 257 4 2 5 2 3 3 2 2" xfId="24588"/>
    <cellStyle name="Standard 257 4 2 5 2 3 3 2 2 2" xfId="51060"/>
    <cellStyle name="Standard 257 4 2 5 2 3 3 2 3" xfId="37824"/>
    <cellStyle name="Standard 257 4 2 5 2 3 3 3" xfId="17971"/>
    <cellStyle name="Standard 257 4 2 5 2 3 3 3 2" xfId="44443"/>
    <cellStyle name="Standard 257 4 2 5 2 3 3 4" xfId="33414"/>
    <cellStyle name="Standard 257 4 2 5 2 3 4" xfId="8410"/>
    <cellStyle name="Standard 257 4 2 5 2 3 4 2" xfId="21646"/>
    <cellStyle name="Standard 257 4 2 5 2 3 4 2 2" xfId="48118"/>
    <cellStyle name="Standard 257 4 2 5 2 3 4 3" xfId="34882"/>
    <cellStyle name="Standard 257 4 2 5 2 3 5" xfId="15029"/>
    <cellStyle name="Standard 257 4 2 5 2 3 5 2" xfId="41501"/>
    <cellStyle name="Standard 257 4 2 5 2 3 6" xfId="29002"/>
    <cellStyle name="Standard 257 4 2 5 2 4" xfId="3266"/>
    <cellStyle name="Standard 257 4 2 5 2 4 2" xfId="12088"/>
    <cellStyle name="Standard 257 4 2 5 2 4 2 2" xfId="25324"/>
    <cellStyle name="Standard 257 4 2 5 2 4 2 2 2" xfId="51796"/>
    <cellStyle name="Standard 257 4 2 5 2 4 2 3" xfId="38560"/>
    <cellStyle name="Standard 257 4 2 5 2 4 3" xfId="18707"/>
    <cellStyle name="Standard 257 4 2 5 2 4 3 2" xfId="45179"/>
    <cellStyle name="Standard 257 4 2 5 2 4 4" xfId="29738"/>
    <cellStyle name="Standard 257 4 2 5 2 5" xfId="5471"/>
    <cellStyle name="Standard 257 4 2 5 2 5 2" xfId="9881"/>
    <cellStyle name="Standard 257 4 2 5 2 5 2 2" xfId="23117"/>
    <cellStyle name="Standard 257 4 2 5 2 5 2 2 2" xfId="49589"/>
    <cellStyle name="Standard 257 4 2 5 2 5 2 3" xfId="36353"/>
    <cellStyle name="Standard 257 4 2 5 2 5 3" xfId="16500"/>
    <cellStyle name="Standard 257 4 2 5 2 5 3 2" xfId="42972"/>
    <cellStyle name="Standard 257 4 2 5 2 5 4" xfId="31943"/>
    <cellStyle name="Standard 257 4 2 5 2 6" xfId="7676"/>
    <cellStyle name="Standard 257 4 2 5 2 6 2" xfId="20912"/>
    <cellStyle name="Standard 257 4 2 5 2 6 2 2" xfId="47384"/>
    <cellStyle name="Standard 257 4 2 5 2 6 3" xfId="34148"/>
    <cellStyle name="Standard 257 4 2 5 2 7" xfId="14295"/>
    <cellStyle name="Standard 257 4 2 5 2 7 2" xfId="40767"/>
    <cellStyle name="Standard 257 4 2 5 2 8" xfId="27531"/>
    <cellStyle name="Standard 257 4 2 5 3" xfId="1427"/>
    <cellStyle name="Standard 257 4 2 5 3 2" xfId="4370"/>
    <cellStyle name="Standard 257 4 2 5 3 2 2" xfId="13192"/>
    <cellStyle name="Standard 257 4 2 5 3 2 2 2" xfId="26428"/>
    <cellStyle name="Standard 257 4 2 5 3 2 2 2 2" xfId="52900"/>
    <cellStyle name="Standard 257 4 2 5 3 2 2 3" xfId="39664"/>
    <cellStyle name="Standard 257 4 2 5 3 2 3" xfId="19811"/>
    <cellStyle name="Standard 257 4 2 5 3 2 3 2" xfId="46283"/>
    <cellStyle name="Standard 257 4 2 5 3 2 4" xfId="30842"/>
    <cellStyle name="Standard 257 4 2 5 3 3" xfId="5841"/>
    <cellStyle name="Standard 257 4 2 5 3 3 2" xfId="10251"/>
    <cellStyle name="Standard 257 4 2 5 3 3 2 2" xfId="23487"/>
    <cellStyle name="Standard 257 4 2 5 3 3 2 2 2" xfId="49959"/>
    <cellStyle name="Standard 257 4 2 5 3 3 2 3" xfId="36723"/>
    <cellStyle name="Standard 257 4 2 5 3 3 3" xfId="16870"/>
    <cellStyle name="Standard 257 4 2 5 3 3 3 2" xfId="43342"/>
    <cellStyle name="Standard 257 4 2 5 3 3 4" xfId="32313"/>
    <cellStyle name="Standard 257 4 2 5 3 4" xfId="8780"/>
    <cellStyle name="Standard 257 4 2 5 3 4 2" xfId="22016"/>
    <cellStyle name="Standard 257 4 2 5 3 4 2 2" xfId="48488"/>
    <cellStyle name="Standard 257 4 2 5 3 4 3" xfId="35252"/>
    <cellStyle name="Standard 257 4 2 5 3 5" xfId="15399"/>
    <cellStyle name="Standard 257 4 2 5 3 5 2" xfId="41871"/>
    <cellStyle name="Standard 257 4 2 5 3 6" xfId="27901"/>
    <cellStyle name="Standard 257 4 2 5 4" xfId="2163"/>
    <cellStyle name="Standard 257 4 2 5 4 2" xfId="3634"/>
    <cellStyle name="Standard 257 4 2 5 4 2 2" xfId="12456"/>
    <cellStyle name="Standard 257 4 2 5 4 2 2 2" xfId="25692"/>
    <cellStyle name="Standard 257 4 2 5 4 2 2 2 2" xfId="52164"/>
    <cellStyle name="Standard 257 4 2 5 4 2 2 3" xfId="38928"/>
    <cellStyle name="Standard 257 4 2 5 4 2 3" xfId="19075"/>
    <cellStyle name="Standard 257 4 2 5 4 2 3 2" xfId="45547"/>
    <cellStyle name="Standard 257 4 2 5 4 2 4" xfId="30106"/>
    <cellStyle name="Standard 257 4 2 5 4 3" xfId="6576"/>
    <cellStyle name="Standard 257 4 2 5 4 3 2" xfId="10986"/>
    <cellStyle name="Standard 257 4 2 5 4 3 2 2" xfId="24222"/>
    <cellStyle name="Standard 257 4 2 5 4 3 2 2 2" xfId="50694"/>
    <cellStyle name="Standard 257 4 2 5 4 3 2 3" xfId="37458"/>
    <cellStyle name="Standard 257 4 2 5 4 3 3" xfId="17605"/>
    <cellStyle name="Standard 257 4 2 5 4 3 3 2" xfId="44077"/>
    <cellStyle name="Standard 257 4 2 5 4 3 4" xfId="33048"/>
    <cellStyle name="Standard 257 4 2 5 4 4" xfId="8044"/>
    <cellStyle name="Standard 257 4 2 5 4 4 2" xfId="21280"/>
    <cellStyle name="Standard 257 4 2 5 4 4 2 2" xfId="47752"/>
    <cellStyle name="Standard 257 4 2 5 4 4 3" xfId="34516"/>
    <cellStyle name="Standard 257 4 2 5 4 5" xfId="14663"/>
    <cellStyle name="Standard 257 4 2 5 4 5 2" xfId="41135"/>
    <cellStyle name="Standard 257 4 2 5 4 6" xfId="28636"/>
    <cellStyle name="Standard 257 4 2 5 5" xfId="2900"/>
    <cellStyle name="Standard 257 4 2 5 5 2" xfId="11722"/>
    <cellStyle name="Standard 257 4 2 5 5 2 2" xfId="24958"/>
    <cellStyle name="Standard 257 4 2 5 5 2 2 2" xfId="51430"/>
    <cellStyle name="Standard 257 4 2 5 5 2 3" xfId="38194"/>
    <cellStyle name="Standard 257 4 2 5 5 3" xfId="18341"/>
    <cellStyle name="Standard 257 4 2 5 5 3 2" xfId="44813"/>
    <cellStyle name="Standard 257 4 2 5 5 4" xfId="29372"/>
    <cellStyle name="Standard 257 4 2 5 6" xfId="5105"/>
    <cellStyle name="Standard 257 4 2 5 6 2" xfId="9515"/>
    <cellStyle name="Standard 257 4 2 5 6 2 2" xfId="22751"/>
    <cellStyle name="Standard 257 4 2 5 6 2 2 2" xfId="49223"/>
    <cellStyle name="Standard 257 4 2 5 6 2 3" xfId="35987"/>
    <cellStyle name="Standard 257 4 2 5 6 3" xfId="16134"/>
    <cellStyle name="Standard 257 4 2 5 6 3 2" xfId="42606"/>
    <cellStyle name="Standard 257 4 2 5 6 4" xfId="31577"/>
    <cellStyle name="Standard 257 4 2 5 7" xfId="7310"/>
    <cellStyle name="Standard 257 4 2 5 7 2" xfId="20546"/>
    <cellStyle name="Standard 257 4 2 5 7 2 2" xfId="47018"/>
    <cellStyle name="Standard 257 4 2 5 7 3" xfId="33782"/>
    <cellStyle name="Standard 257 4 2 5 8" xfId="13929"/>
    <cellStyle name="Standard 257 4 2 5 8 2" xfId="40401"/>
    <cellStyle name="Standard 257 4 2 5 9" xfId="27165"/>
    <cellStyle name="Standard 257 4 2 6" xfId="716"/>
    <cellStyle name="Standard 257 4 2 6 2" xfId="1466"/>
    <cellStyle name="Standard 257 4 2 6 2 2" xfId="4409"/>
    <cellStyle name="Standard 257 4 2 6 2 2 2" xfId="13231"/>
    <cellStyle name="Standard 257 4 2 6 2 2 2 2" xfId="26467"/>
    <cellStyle name="Standard 257 4 2 6 2 2 2 2 2" xfId="52939"/>
    <cellStyle name="Standard 257 4 2 6 2 2 2 3" xfId="39703"/>
    <cellStyle name="Standard 257 4 2 6 2 2 3" xfId="19850"/>
    <cellStyle name="Standard 257 4 2 6 2 2 3 2" xfId="46322"/>
    <cellStyle name="Standard 257 4 2 6 2 2 4" xfId="30881"/>
    <cellStyle name="Standard 257 4 2 6 2 3" xfId="5880"/>
    <cellStyle name="Standard 257 4 2 6 2 3 2" xfId="10290"/>
    <cellStyle name="Standard 257 4 2 6 2 3 2 2" xfId="23526"/>
    <cellStyle name="Standard 257 4 2 6 2 3 2 2 2" xfId="49998"/>
    <cellStyle name="Standard 257 4 2 6 2 3 2 3" xfId="36762"/>
    <cellStyle name="Standard 257 4 2 6 2 3 3" xfId="16909"/>
    <cellStyle name="Standard 257 4 2 6 2 3 3 2" xfId="43381"/>
    <cellStyle name="Standard 257 4 2 6 2 3 4" xfId="32352"/>
    <cellStyle name="Standard 257 4 2 6 2 4" xfId="8819"/>
    <cellStyle name="Standard 257 4 2 6 2 4 2" xfId="22055"/>
    <cellStyle name="Standard 257 4 2 6 2 4 2 2" xfId="48527"/>
    <cellStyle name="Standard 257 4 2 6 2 4 3" xfId="35291"/>
    <cellStyle name="Standard 257 4 2 6 2 5" xfId="15438"/>
    <cellStyle name="Standard 257 4 2 6 2 5 2" xfId="41910"/>
    <cellStyle name="Standard 257 4 2 6 2 6" xfId="27940"/>
    <cellStyle name="Standard 257 4 2 6 3" xfId="2202"/>
    <cellStyle name="Standard 257 4 2 6 3 2" xfId="3673"/>
    <cellStyle name="Standard 257 4 2 6 3 2 2" xfId="12495"/>
    <cellStyle name="Standard 257 4 2 6 3 2 2 2" xfId="25731"/>
    <cellStyle name="Standard 257 4 2 6 3 2 2 2 2" xfId="52203"/>
    <cellStyle name="Standard 257 4 2 6 3 2 2 3" xfId="38967"/>
    <cellStyle name="Standard 257 4 2 6 3 2 3" xfId="19114"/>
    <cellStyle name="Standard 257 4 2 6 3 2 3 2" xfId="45586"/>
    <cellStyle name="Standard 257 4 2 6 3 2 4" xfId="30145"/>
    <cellStyle name="Standard 257 4 2 6 3 3" xfId="6615"/>
    <cellStyle name="Standard 257 4 2 6 3 3 2" xfId="11025"/>
    <cellStyle name="Standard 257 4 2 6 3 3 2 2" xfId="24261"/>
    <cellStyle name="Standard 257 4 2 6 3 3 2 2 2" xfId="50733"/>
    <cellStyle name="Standard 257 4 2 6 3 3 2 3" xfId="37497"/>
    <cellStyle name="Standard 257 4 2 6 3 3 3" xfId="17644"/>
    <cellStyle name="Standard 257 4 2 6 3 3 3 2" xfId="44116"/>
    <cellStyle name="Standard 257 4 2 6 3 3 4" xfId="33087"/>
    <cellStyle name="Standard 257 4 2 6 3 4" xfId="8083"/>
    <cellStyle name="Standard 257 4 2 6 3 4 2" xfId="21319"/>
    <cellStyle name="Standard 257 4 2 6 3 4 2 2" xfId="47791"/>
    <cellStyle name="Standard 257 4 2 6 3 4 3" xfId="34555"/>
    <cellStyle name="Standard 257 4 2 6 3 5" xfId="14702"/>
    <cellStyle name="Standard 257 4 2 6 3 5 2" xfId="41174"/>
    <cellStyle name="Standard 257 4 2 6 3 6" xfId="28675"/>
    <cellStyle name="Standard 257 4 2 6 4" xfId="2939"/>
    <cellStyle name="Standard 257 4 2 6 4 2" xfId="11761"/>
    <cellStyle name="Standard 257 4 2 6 4 2 2" xfId="24997"/>
    <cellStyle name="Standard 257 4 2 6 4 2 2 2" xfId="51469"/>
    <cellStyle name="Standard 257 4 2 6 4 2 3" xfId="38233"/>
    <cellStyle name="Standard 257 4 2 6 4 3" xfId="18380"/>
    <cellStyle name="Standard 257 4 2 6 4 3 2" xfId="44852"/>
    <cellStyle name="Standard 257 4 2 6 4 4" xfId="29411"/>
    <cellStyle name="Standard 257 4 2 6 5" xfId="5144"/>
    <cellStyle name="Standard 257 4 2 6 5 2" xfId="9554"/>
    <cellStyle name="Standard 257 4 2 6 5 2 2" xfId="22790"/>
    <cellStyle name="Standard 257 4 2 6 5 2 2 2" xfId="49262"/>
    <cellStyle name="Standard 257 4 2 6 5 2 3" xfId="36026"/>
    <cellStyle name="Standard 257 4 2 6 5 3" xfId="16173"/>
    <cellStyle name="Standard 257 4 2 6 5 3 2" xfId="42645"/>
    <cellStyle name="Standard 257 4 2 6 5 4" xfId="31616"/>
    <cellStyle name="Standard 257 4 2 6 6" xfId="7349"/>
    <cellStyle name="Standard 257 4 2 6 6 2" xfId="20585"/>
    <cellStyle name="Standard 257 4 2 6 6 2 2" xfId="47057"/>
    <cellStyle name="Standard 257 4 2 6 6 3" xfId="33821"/>
    <cellStyle name="Standard 257 4 2 6 7" xfId="13968"/>
    <cellStyle name="Standard 257 4 2 6 7 2" xfId="40440"/>
    <cellStyle name="Standard 257 4 2 6 8" xfId="27204"/>
    <cellStyle name="Standard 257 4 2 7" xfId="1100"/>
    <cellStyle name="Standard 257 4 2 7 2" xfId="4043"/>
    <cellStyle name="Standard 257 4 2 7 2 2" xfId="12865"/>
    <cellStyle name="Standard 257 4 2 7 2 2 2" xfId="26101"/>
    <cellStyle name="Standard 257 4 2 7 2 2 2 2" xfId="52573"/>
    <cellStyle name="Standard 257 4 2 7 2 2 3" xfId="39337"/>
    <cellStyle name="Standard 257 4 2 7 2 3" xfId="19484"/>
    <cellStyle name="Standard 257 4 2 7 2 3 2" xfId="45956"/>
    <cellStyle name="Standard 257 4 2 7 2 4" xfId="30515"/>
    <cellStyle name="Standard 257 4 2 7 3" xfId="5514"/>
    <cellStyle name="Standard 257 4 2 7 3 2" xfId="9924"/>
    <cellStyle name="Standard 257 4 2 7 3 2 2" xfId="23160"/>
    <cellStyle name="Standard 257 4 2 7 3 2 2 2" xfId="49632"/>
    <cellStyle name="Standard 257 4 2 7 3 2 3" xfId="36396"/>
    <cellStyle name="Standard 257 4 2 7 3 3" xfId="16543"/>
    <cellStyle name="Standard 257 4 2 7 3 3 2" xfId="43015"/>
    <cellStyle name="Standard 257 4 2 7 3 4" xfId="31986"/>
    <cellStyle name="Standard 257 4 2 7 4" xfId="8453"/>
    <cellStyle name="Standard 257 4 2 7 4 2" xfId="21689"/>
    <cellStyle name="Standard 257 4 2 7 4 2 2" xfId="48161"/>
    <cellStyle name="Standard 257 4 2 7 4 3" xfId="34925"/>
    <cellStyle name="Standard 257 4 2 7 5" xfId="15072"/>
    <cellStyle name="Standard 257 4 2 7 5 2" xfId="41544"/>
    <cellStyle name="Standard 257 4 2 7 6" xfId="27574"/>
    <cellStyle name="Standard 257 4 2 8" xfId="1836"/>
    <cellStyle name="Standard 257 4 2 8 2" xfId="3307"/>
    <cellStyle name="Standard 257 4 2 8 2 2" xfId="12129"/>
    <cellStyle name="Standard 257 4 2 8 2 2 2" xfId="25365"/>
    <cellStyle name="Standard 257 4 2 8 2 2 2 2" xfId="51837"/>
    <cellStyle name="Standard 257 4 2 8 2 2 3" xfId="38601"/>
    <cellStyle name="Standard 257 4 2 8 2 3" xfId="18748"/>
    <cellStyle name="Standard 257 4 2 8 2 3 2" xfId="45220"/>
    <cellStyle name="Standard 257 4 2 8 2 4" xfId="29779"/>
    <cellStyle name="Standard 257 4 2 8 3" xfId="6249"/>
    <cellStyle name="Standard 257 4 2 8 3 2" xfId="10659"/>
    <cellStyle name="Standard 257 4 2 8 3 2 2" xfId="23895"/>
    <cellStyle name="Standard 257 4 2 8 3 2 2 2" xfId="50367"/>
    <cellStyle name="Standard 257 4 2 8 3 2 3" xfId="37131"/>
    <cellStyle name="Standard 257 4 2 8 3 3" xfId="17278"/>
    <cellStyle name="Standard 257 4 2 8 3 3 2" xfId="43750"/>
    <cellStyle name="Standard 257 4 2 8 3 4" xfId="32721"/>
    <cellStyle name="Standard 257 4 2 8 4" xfId="7717"/>
    <cellStyle name="Standard 257 4 2 8 4 2" xfId="20953"/>
    <cellStyle name="Standard 257 4 2 8 4 2 2" xfId="47425"/>
    <cellStyle name="Standard 257 4 2 8 4 3" xfId="34189"/>
    <cellStyle name="Standard 257 4 2 8 5" xfId="14336"/>
    <cellStyle name="Standard 257 4 2 8 5 2" xfId="40808"/>
    <cellStyle name="Standard 257 4 2 8 6" xfId="28309"/>
    <cellStyle name="Standard 257 4 2 9" xfId="2573"/>
    <cellStyle name="Standard 257 4 2 9 2" xfId="11395"/>
    <cellStyle name="Standard 257 4 2 9 2 2" xfId="24631"/>
    <cellStyle name="Standard 257 4 2 9 2 2 2" xfId="51103"/>
    <cellStyle name="Standard 257 4 2 9 2 3" xfId="37867"/>
    <cellStyle name="Standard 257 4 2 9 3" xfId="18014"/>
    <cellStyle name="Standard 257 4 2 9 3 2" xfId="44486"/>
    <cellStyle name="Standard 257 4 2 9 4" xfId="29045"/>
    <cellStyle name="Standard 257 4 3" xfId="286"/>
    <cellStyle name="Standard 257 4 3 10" xfId="4769"/>
    <cellStyle name="Standard 257 4 3 10 2" xfId="9179"/>
    <cellStyle name="Standard 257 4 3 10 2 2" xfId="22415"/>
    <cellStyle name="Standard 257 4 3 10 2 2 2" xfId="48887"/>
    <cellStyle name="Standard 257 4 3 10 2 3" xfId="35651"/>
    <cellStyle name="Standard 257 4 3 10 3" xfId="15798"/>
    <cellStyle name="Standard 257 4 3 10 3 2" xfId="42270"/>
    <cellStyle name="Standard 257 4 3 10 4" xfId="31241"/>
    <cellStyle name="Standard 257 4 3 11" xfId="6974"/>
    <cellStyle name="Standard 257 4 3 11 2" xfId="20210"/>
    <cellStyle name="Standard 257 4 3 11 2 2" xfId="46682"/>
    <cellStyle name="Standard 257 4 3 11 3" xfId="33446"/>
    <cellStyle name="Standard 257 4 3 12" xfId="13593"/>
    <cellStyle name="Standard 257 4 3 12 2" xfId="40065"/>
    <cellStyle name="Standard 257 4 3 13" xfId="26829"/>
    <cellStyle name="Standard 257 4 3 2" xfId="347"/>
    <cellStyle name="Standard 257 4 3 2 10" xfId="13633"/>
    <cellStyle name="Standard 257 4 3 2 10 2" xfId="40105"/>
    <cellStyle name="Standard 257 4 3 2 11" xfId="26869"/>
    <cellStyle name="Standard 257 4 3 2 2" xfId="435"/>
    <cellStyle name="Standard 257 4 3 2 2 10" xfId="26950"/>
    <cellStyle name="Standard 257 4 3 2 2 2" xfId="611"/>
    <cellStyle name="Standard 257 4 3 2 2 2 2" xfId="1000"/>
    <cellStyle name="Standard 257 4 3 2 2 2 2 2" xfId="1749"/>
    <cellStyle name="Standard 257 4 3 2 2 2 2 2 2" xfId="4692"/>
    <cellStyle name="Standard 257 4 3 2 2 2 2 2 2 2" xfId="13514"/>
    <cellStyle name="Standard 257 4 3 2 2 2 2 2 2 2 2" xfId="26750"/>
    <cellStyle name="Standard 257 4 3 2 2 2 2 2 2 2 2 2" xfId="53222"/>
    <cellStyle name="Standard 257 4 3 2 2 2 2 2 2 2 3" xfId="39986"/>
    <cellStyle name="Standard 257 4 3 2 2 2 2 2 2 3" xfId="20133"/>
    <cellStyle name="Standard 257 4 3 2 2 2 2 2 2 3 2" xfId="46605"/>
    <cellStyle name="Standard 257 4 3 2 2 2 2 2 2 4" xfId="31164"/>
    <cellStyle name="Standard 257 4 3 2 2 2 2 2 3" xfId="6163"/>
    <cellStyle name="Standard 257 4 3 2 2 2 2 2 3 2" xfId="10573"/>
    <cellStyle name="Standard 257 4 3 2 2 2 2 2 3 2 2" xfId="23809"/>
    <cellStyle name="Standard 257 4 3 2 2 2 2 2 3 2 2 2" xfId="50281"/>
    <cellStyle name="Standard 257 4 3 2 2 2 2 2 3 2 3" xfId="37045"/>
    <cellStyle name="Standard 257 4 3 2 2 2 2 2 3 3" xfId="17192"/>
    <cellStyle name="Standard 257 4 3 2 2 2 2 2 3 3 2" xfId="43664"/>
    <cellStyle name="Standard 257 4 3 2 2 2 2 2 3 4" xfId="32635"/>
    <cellStyle name="Standard 257 4 3 2 2 2 2 2 4" xfId="9102"/>
    <cellStyle name="Standard 257 4 3 2 2 2 2 2 4 2" xfId="22338"/>
    <cellStyle name="Standard 257 4 3 2 2 2 2 2 4 2 2" xfId="48810"/>
    <cellStyle name="Standard 257 4 3 2 2 2 2 2 4 3" xfId="35574"/>
    <cellStyle name="Standard 257 4 3 2 2 2 2 2 5" xfId="15721"/>
    <cellStyle name="Standard 257 4 3 2 2 2 2 2 5 2" xfId="42193"/>
    <cellStyle name="Standard 257 4 3 2 2 2 2 2 6" xfId="28223"/>
    <cellStyle name="Standard 257 4 3 2 2 2 2 3" xfId="2485"/>
    <cellStyle name="Standard 257 4 3 2 2 2 2 3 2" xfId="3956"/>
    <cellStyle name="Standard 257 4 3 2 2 2 2 3 2 2" xfId="12778"/>
    <cellStyle name="Standard 257 4 3 2 2 2 2 3 2 2 2" xfId="26014"/>
    <cellStyle name="Standard 257 4 3 2 2 2 2 3 2 2 2 2" xfId="52486"/>
    <cellStyle name="Standard 257 4 3 2 2 2 2 3 2 2 3" xfId="39250"/>
    <cellStyle name="Standard 257 4 3 2 2 2 2 3 2 3" xfId="19397"/>
    <cellStyle name="Standard 257 4 3 2 2 2 2 3 2 3 2" xfId="45869"/>
    <cellStyle name="Standard 257 4 3 2 2 2 2 3 2 4" xfId="30428"/>
    <cellStyle name="Standard 257 4 3 2 2 2 2 3 3" xfId="6898"/>
    <cellStyle name="Standard 257 4 3 2 2 2 2 3 3 2" xfId="11308"/>
    <cellStyle name="Standard 257 4 3 2 2 2 2 3 3 2 2" xfId="24544"/>
    <cellStyle name="Standard 257 4 3 2 2 2 2 3 3 2 2 2" xfId="51016"/>
    <cellStyle name="Standard 257 4 3 2 2 2 2 3 3 2 3" xfId="37780"/>
    <cellStyle name="Standard 257 4 3 2 2 2 2 3 3 3" xfId="17927"/>
    <cellStyle name="Standard 257 4 3 2 2 2 2 3 3 3 2" xfId="44399"/>
    <cellStyle name="Standard 257 4 3 2 2 2 2 3 3 4" xfId="33370"/>
    <cellStyle name="Standard 257 4 3 2 2 2 2 3 4" xfId="8366"/>
    <cellStyle name="Standard 257 4 3 2 2 2 2 3 4 2" xfId="21602"/>
    <cellStyle name="Standard 257 4 3 2 2 2 2 3 4 2 2" xfId="48074"/>
    <cellStyle name="Standard 257 4 3 2 2 2 2 3 4 3" xfId="34838"/>
    <cellStyle name="Standard 257 4 3 2 2 2 2 3 5" xfId="14985"/>
    <cellStyle name="Standard 257 4 3 2 2 2 2 3 5 2" xfId="41457"/>
    <cellStyle name="Standard 257 4 3 2 2 2 2 3 6" xfId="28958"/>
    <cellStyle name="Standard 257 4 3 2 2 2 2 4" xfId="3222"/>
    <cellStyle name="Standard 257 4 3 2 2 2 2 4 2" xfId="12044"/>
    <cellStyle name="Standard 257 4 3 2 2 2 2 4 2 2" xfId="25280"/>
    <cellStyle name="Standard 257 4 3 2 2 2 2 4 2 2 2" xfId="51752"/>
    <cellStyle name="Standard 257 4 3 2 2 2 2 4 2 3" xfId="38516"/>
    <cellStyle name="Standard 257 4 3 2 2 2 2 4 3" xfId="18663"/>
    <cellStyle name="Standard 257 4 3 2 2 2 2 4 3 2" xfId="45135"/>
    <cellStyle name="Standard 257 4 3 2 2 2 2 4 4" xfId="29694"/>
    <cellStyle name="Standard 257 4 3 2 2 2 2 5" xfId="5427"/>
    <cellStyle name="Standard 257 4 3 2 2 2 2 5 2" xfId="9837"/>
    <cellStyle name="Standard 257 4 3 2 2 2 2 5 2 2" xfId="23073"/>
    <cellStyle name="Standard 257 4 3 2 2 2 2 5 2 2 2" xfId="49545"/>
    <cellStyle name="Standard 257 4 3 2 2 2 2 5 2 3" xfId="36309"/>
    <cellStyle name="Standard 257 4 3 2 2 2 2 5 3" xfId="16456"/>
    <cellStyle name="Standard 257 4 3 2 2 2 2 5 3 2" xfId="42928"/>
    <cellStyle name="Standard 257 4 3 2 2 2 2 5 4" xfId="31899"/>
    <cellStyle name="Standard 257 4 3 2 2 2 2 6" xfId="7632"/>
    <cellStyle name="Standard 257 4 3 2 2 2 2 6 2" xfId="20868"/>
    <cellStyle name="Standard 257 4 3 2 2 2 2 6 2 2" xfId="47340"/>
    <cellStyle name="Standard 257 4 3 2 2 2 2 6 3" xfId="34104"/>
    <cellStyle name="Standard 257 4 3 2 2 2 2 7" xfId="14251"/>
    <cellStyle name="Standard 257 4 3 2 2 2 2 7 2" xfId="40723"/>
    <cellStyle name="Standard 257 4 3 2 2 2 2 8" xfId="27487"/>
    <cellStyle name="Standard 257 4 3 2 2 2 3" xfId="1383"/>
    <cellStyle name="Standard 257 4 3 2 2 2 3 2" xfId="4326"/>
    <cellStyle name="Standard 257 4 3 2 2 2 3 2 2" xfId="13148"/>
    <cellStyle name="Standard 257 4 3 2 2 2 3 2 2 2" xfId="26384"/>
    <cellStyle name="Standard 257 4 3 2 2 2 3 2 2 2 2" xfId="52856"/>
    <cellStyle name="Standard 257 4 3 2 2 2 3 2 2 3" xfId="39620"/>
    <cellStyle name="Standard 257 4 3 2 2 2 3 2 3" xfId="19767"/>
    <cellStyle name="Standard 257 4 3 2 2 2 3 2 3 2" xfId="46239"/>
    <cellStyle name="Standard 257 4 3 2 2 2 3 2 4" xfId="30798"/>
    <cellStyle name="Standard 257 4 3 2 2 2 3 3" xfId="5797"/>
    <cellStyle name="Standard 257 4 3 2 2 2 3 3 2" xfId="10207"/>
    <cellStyle name="Standard 257 4 3 2 2 2 3 3 2 2" xfId="23443"/>
    <cellStyle name="Standard 257 4 3 2 2 2 3 3 2 2 2" xfId="49915"/>
    <cellStyle name="Standard 257 4 3 2 2 2 3 3 2 3" xfId="36679"/>
    <cellStyle name="Standard 257 4 3 2 2 2 3 3 3" xfId="16826"/>
    <cellStyle name="Standard 257 4 3 2 2 2 3 3 3 2" xfId="43298"/>
    <cellStyle name="Standard 257 4 3 2 2 2 3 3 4" xfId="32269"/>
    <cellStyle name="Standard 257 4 3 2 2 2 3 4" xfId="8736"/>
    <cellStyle name="Standard 257 4 3 2 2 2 3 4 2" xfId="21972"/>
    <cellStyle name="Standard 257 4 3 2 2 2 3 4 2 2" xfId="48444"/>
    <cellStyle name="Standard 257 4 3 2 2 2 3 4 3" xfId="35208"/>
    <cellStyle name="Standard 257 4 3 2 2 2 3 5" xfId="15355"/>
    <cellStyle name="Standard 257 4 3 2 2 2 3 5 2" xfId="41827"/>
    <cellStyle name="Standard 257 4 3 2 2 2 3 6" xfId="27857"/>
    <cellStyle name="Standard 257 4 3 2 2 2 4" xfId="2119"/>
    <cellStyle name="Standard 257 4 3 2 2 2 4 2" xfId="3590"/>
    <cellStyle name="Standard 257 4 3 2 2 2 4 2 2" xfId="12412"/>
    <cellStyle name="Standard 257 4 3 2 2 2 4 2 2 2" xfId="25648"/>
    <cellStyle name="Standard 257 4 3 2 2 2 4 2 2 2 2" xfId="52120"/>
    <cellStyle name="Standard 257 4 3 2 2 2 4 2 2 3" xfId="38884"/>
    <cellStyle name="Standard 257 4 3 2 2 2 4 2 3" xfId="19031"/>
    <cellStyle name="Standard 257 4 3 2 2 2 4 2 3 2" xfId="45503"/>
    <cellStyle name="Standard 257 4 3 2 2 2 4 2 4" xfId="30062"/>
    <cellStyle name="Standard 257 4 3 2 2 2 4 3" xfId="6532"/>
    <cellStyle name="Standard 257 4 3 2 2 2 4 3 2" xfId="10942"/>
    <cellStyle name="Standard 257 4 3 2 2 2 4 3 2 2" xfId="24178"/>
    <cellStyle name="Standard 257 4 3 2 2 2 4 3 2 2 2" xfId="50650"/>
    <cellStyle name="Standard 257 4 3 2 2 2 4 3 2 3" xfId="37414"/>
    <cellStyle name="Standard 257 4 3 2 2 2 4 3 3" xfId="17561"/>
    <cellStyle name="Standard 257 4 3 2 2 2 4 3 3 2" xfId="44033"/>
    <cellStyle name="Standard 257 4 3 2 2 2 4 3 4" xfId="33004"/>
    <cellStyle name="Standard 257 4 3 2 2 2 4 4" xfId="8000"/>
    <cellStyle name="Standard 257 4 3 2 2 2 4 4 2" xfId="21236"/>
    <cellStyle name="Standard 257 4 3 2 2 2 4 4 2 2" xfId="47708"/>
    <cellStyle name="Standard 257 4 3 2 2 2 4 4 3" xfId="34472"/>
    <cellStyle name="Standard 257 4 3 2 2 2 4 5" xfId="14619"/>
    <cellStyle name="Standard 257 4 3 2 2 2 4 5 2" xfId="41091"/>
    <cellStyle name="Standard 257 4 3 2 2 2 4 6" xfId="28592"/>
    <cellStyle name="Standard 257 4 3 2 2 2 5" xfId="2856"/>
    <cellStyle name="Standard 257 4 3 2 2 2 5 2" xfId="11678"/>
    <cellStyle name="Standard 257 4 3 2 2 2 5 2 2" xfId="24914"/>
    <cellStyle name="Standard 257 4 3 2 2 2 5 2 2 2" xfId="51386"/>
    <cellStyle name="Standard 257 4 3 2 2 2 5 2 3" xfId="38150"/>
    <cellStyle name="Standard 257 4 3 2 2 2 5 3" xfId="18297"/>
    <cellStyle name="Standard 257 4 3 2 2 2 5 3 2" xfId="44769"/>
    <cellStyle name="Standard 257 4 3 2 2 2 5 4" xfId="29328"/>
    <cellStyle name="Standard 257 4 3 2 2 2 6" xfId="5061"/>
    <cellStyle name="Standard 257 4 3 2 2 2 6 2" xfId="9471"/>
    <cellStyle name="Standard 257 4 3 2 2 2 6 2 2" xfId="22707"/>
    <cellStyle name="Standard 257 4 3 2 2 2 6 2 2 2" xfId="49179"/>
    <cellStyle name="Standard 257 4 3 2 2 2 6 2 3" xfId="35943"/>
    <cellStyle name="Standard 257 4 3 2 2 2 6 3" xfId="16090"/>
    <cellStyle name="Standard 257 4 3 2 2 2 6 3 2" xfId="42562"/>
    <cellStyle name="Standard 257 4 3 2 2 2 6 4" xfId="31533"/>
    <cellStyle name="Standard 257 4 3 2 2 2 7" xfId="7266"/>
    <cellStyle name="Standard 257 4 3 2 2 2 7 2" xfId="20502"/>
    <cellStyle name="Standard 257 4 3 2 2 2 7 2 2" xfId="46974"/>
    <cellStyle name="Standard 257 4 3 2 2 2 7 3" xfId="33738"/>
    <cellStyle name="Standard 257 4 3 2 2 2 8" xfId="13885"/>
    <cellStyle name="Standard 257 4 3 2 2 2 8 2" xfId="40357"/>
    <cellStyle name="Standard 257 4 3 2 2 2 9" xfId="27121"/>
    <cellStyle name="Standard 257 4 3 2 2 3" xfId="828"/>
    <cellStyle name="Standard 257 4 3 2 2 3 2" xfId="1578"/>
    <cellStyle name="Standard 257 4 3 2 2 3 2 2" xfId="4521"/>
    <cellStyle name="Standard 257 4 3 2 2 3 2 2 2" xfId="13343"/>
    <cellStyle name="Standard 257 4 3 2 2 3 2 2 2 2" xfId="26579"/>
    <cellStyle name="Standard 257 4 3 2 2 3 2 2 2 2 2" xfId="53051"/>
    <cellStyle name="Standard 257 4 3 2 2 3 2 2 2 3" xfId="39815"/>
    <cellStyle name="Standard 257 4 3 2 2 3 2 2 3" xfId="19962"/>
    <cellStyle name="Standard 257 4 3 2 2 3 2 2 3 2" xfId="46434"/>
    <cellStyle name="Standard 257 4 3 2 2 3 2 2 4" xfId="30993"/>
    <cellStyle name="Standard 257 4 3 2 2 3 2 3" xfId="5992"/>
    <cellStyle name="Standard 257 4 3 2 2 3 2 3 2" xfId="10402"/>
    <cellStyle name="Standard 257 4 3 2 2 3 2 3 2 2" xfId="23638"/>
    <cellStyle name="Standard 257 4 3 2 2 3 2 3 2 2 2" xfId="50110"/>
    <cellStyle name="Standard 257 4 3 2 2 3 2 3 2 3" xfId="36874"/>
    <cellStyle name="Standard 257 4 3 2 2 3 2 3 3" xfId="17021"/>
    <cellStyle name="Standard 257 4 3 2 2 3 2 3 3 2" xfId="43493"/>
    <cellStyle name="Standard 257 4 3 2 2 3 2 3 4" xfId="32464"/>
    <cellStyle name="Standard 257 4 3 2 2 3 2 4" xfId="8931"/>
    <cellStyle name="Standard 257 4 3 2 2 3 2 4 2" xfId="22167"/>
    <cellStyle name="Standard 257 4 3 2 2 3 2 4 2 2" xfId="48639"/>
    <cellStyle name="Standard 257 4 3 2 2 3 2 4 3" xfId="35403"/>
    <cellStyle name="Standard 257 4 3 2 2 3 2 5" xfId="15550"/>
    <cellStyle name="Standard 257 4 3 2 2 3 2 5 2" xfId="42022"/>
    <cellStyle name="Standard 257 4 3 2 2 3 2 6" xfId="28052"/>
    <cellStyle name="Standard 257 4 3 2 2 3 3" xfId="2314"/>
    <cellStyle name="Standard 257 4 3 2 2 3 3 2" xfId="3785"/>
    <cellStyle name="Standard 257 4 3 2 2 3 3 2 2" xfId="12607"/>
    <cellStyle name="Standard 257 4 3 2 2 3 3 2 2 2" xfId="25843"/>
    <cellStyle name="Standard 257 4 3 2 2 3 3 2 2 2 2" xfId="52315"/>
    <cellStyle name="Standard 257 4 3 2 2 3 3 2 2 3" xfId="39079"/>
    <cellStyle name="Standard 257 4 3 2 2 3 3 2 3" xfId="19226"/>
    <cellStyle name="Standard 257 4 3 2 2 3 3 2 3 2" xfId="45698"/>
    <cellStyle name="Standard 257 4 3 2 2 3 3 2 4" xfId="30257"/>
    <cellStyle name="Standard 257 4 3 2 2 3 3 3" xfId="6727"/>
    <cellStyle name="Standard 257 4 3 2 2 3 3 3 2" xfId="11137"/>
    <cellStyle name="Standard 257 4 3 2 2 3 3 3 2 2" xfId="24373"/>
    <cellStyle name="Standard 257 4 3 2 2 3 3 3 2 2 2" xfId="50845"/>
    <cellStyle name="Standard 257 4 3 2 2 3 3 3 2 3" xfId="37609"/>
    <cellStyle name="Standard 257 4 3 2 2 3 3 3 3" xfId="17756"/>
    <cellStyle name="Standard 257 4 3 2 2 3 3 3 3 2" xfId="44228"/>
    <cellStyle name="Standard 257 4 3 2 2 3 3 3 4" xfId="33199"/>
    <cellStyle name="Standard 257 4 3 2 2 3 3 4" xfId="8195"/>
    <cellStyle name="Standard 257 4 3 2 2 3 3 4 2" xfId="21431"/>
    <cellStyle name="Standard 257 4 3 2 2 3 3 4 2 2" xfId="47903"/>
    <cellStyle name="Standard 257 4 3 2 2 3 3 4 3" xfId="34667"/>
    <cellStyle name="Standard 257 4 3 2 2 3 3 5" xfId="14814"/>
    <cellStyle name="Standard 257 4 3 2 2 3 3 5 2" xfId="41286"/>
    <cellStyle name="Standard 257 4 3 2 2 3 3 6" xfId="28787"/>
    <cellStyle name="Standard 257 4 3 2 2 3 4" xfId="3051"/>
    <cellStyle name="Standard 257 4 3 2 2 3 4 2" xfId="11873"/>
    <cellStyle name="Standard 257 4 3 2 2 3 4 2 2" xfId="25109"/>
    <cellStyle name="Standard 257 4 3 2 2 3 4 2 2 2" xfId="51581"/>
    <cellStyle name="Standard 257 4 3 2 2 3 4 2 3" xfId="38345"/>
    <cellStyle name="Standard 257 4 3 2 2 3 4 3" xfId="18492"/>
    <cellStyle name="Standard 257 4 3 2 2 3 4 3 2" xfId="44964"/>
    <cellStyle name="Standard 257 4 3 2 2 3 4 4" xfId="29523"/>
    <cellStyle name="Standard 257 4 3 2 2 3 5" xfId="5256"/>
    <cellStyle name="Standard 257 4 3 2 2 3 5 2" xfId="9666"/>
    <cellStyle name="Standard 257 4 3 2 2 3 5 2 2" xfId="22902"/>
    <cellStyle name="Standard 257 4 3 2 2 3 5 2 2 2" xfId="49374"/>
    <cellStyle name="Standard 257 4 3 2 2 3 5 2 3" xfId="36138"/>
    <cellStyle name="Standard 257 4 3 2 2 3 5 3" xfId="16285"/>
    <cellStyle name="Standard 257 4 3 2 2 3 5 3 2" xfId="42757"/>
    <cellStyle name="Standard 257 4 3 2 2 3 5 4" xfId="31728"/>
    <cellStyle name="Standard 257 4 3 2 2 3 6" xfId="7461"/>
    <cellStyle name="Standard 257 4 3 2 2 3 6 2" xfId="20697"/>
    <cellStyle name="Standard 257 4 3 2 2 3 6 2 2" xfId="47169"/>
    <cellStyle name="Standard 257 4 3 2 2 3 6 3" xfId="33933"/>
    <cellStyle name="Standard 257 4 3 2 2 3 7" xfId="14080"/>
    <cellStyle name="Standard 257 4 3 2 2 3 7 2" xfId="40552"/>
    <cellStyle name="Standard 257 4 3 2 2 3 8" xfId="27316"/>
    <cellStyle name="Standard 257 4 3 2 2 4" xfId="1212"/>
    <cellStyle name="Standard 257 4 3 2 2 4 2" xfId="4155"/>
    <cellStyle name="Standard 257 4 3 2 2 4 2 2" xfId="12977"/>
    <cellStyle name="Standard 257 4 3 2 2 4 2 2 2" xfId="26213"/>
    <cellStyle name="Standard 257 4 3 2 2 4 2 2 2 2" xfId="52685"/>
    <cellStyle name="Standard 257 4 3 2 2 4 2 2 3" xfId="39449"/>
    <cellStyle name="Standard 257 4 3 2 2 4 2 3" xfId="19596"/>
    <cellStyle name="Standard 257 4 3 2 2 4 2 3 2" xfId="46068"/>
    <cellStyle name="Standard 257 4 3 2 2 4 2 4" xfId="30627"/>
    <cellStyle name="Standard 257 4 3 2 2 4 3" xfId="5626"/>
    <cellStyle name="Standard 257 4 3 2 2 4 3 2" xfId="10036"/>
    <cellStyle name="Standard 257 4 3 2 2 4 3 2 2" xfId="23272"/>
    <cellStyle name="Standard 257 4 3 2 2 4 3 2 2 2" xfId="49744"/>
    <cellStyle name="Standard 257 4 3 2 2 4 3 2 3" xfId="36508"/>
    <cellStyle name="Standard 257 4 3 2 2 4 3 3" xfId="16655"/>
    <cellStyle name="Standard 257 4 3 2 2 4 3 3 2" xfId="43127"/>
    <cellStyle name="Standard 257 4 3 2 2 4 3 4" xfId="32098"/>
    <cellStyle name="Standard 257 4 3 2 2 4 4" xfId="8565"/>
    <cellStyle name="Standard 257 4 3 2 2 4 4 2" xfId="21801"/>
    <cellStyle name="Standard 257 4 3 2 2 4 4 2 2" xfId="48273"/>
    <cellStyle name="Standard 257 4 3 2 2 4 4 3" xfId="35037"/>
    <cellStyle name="Standard 257 4 3 2 2 4 5" xfId="15184"/>
    <cellStyle name="Standard 257 4 3 2 2 4 5 2" xfId="41656"/>
    <cellStyle name="Standard 257 4 3 2 2 4 6" xfId="27686"/>
    <cellStyle name="Standard 257 4 3 2 2 5" xfId="1948"/>
    <cellStyle name="Standard 257 4 3 2 2 5 2" xfId="3419"/>
    <cellStyle name="Standard 257 4 3 2 2 5 2 2" xfId="12241"/>
    <cellStyle name="Standard 257 4 3 2 2 5 2 2 2" xfId="25477"/>
    <cellStyle name="Standard 257 4 3 2 2 5 2 2 2 2" xfId="51949"/>
    <cellStyle name="Standard 257 4 3 2 2 5 2 2 3" xfId="38713"/>
    <cellStyle name="Standard 257 4 3 2 2 5 2 3" xfId="18860"/>
    <cellStyle name="Standard 257 4 3 2 2 5 2 3 2" xfId="45332"/>
    <cellStyle name="Standard 257 4 3 2 2 5 2 4" xfId="29891"/>
    <cellStyle name="Standard 257 4 3 2 2 5 3" xfId="6361"/>
    <cellStyle name="Standard 257 4 3 2 2 5 3 2" xfId="10771"/>
    <cellStyle name="Standard 257 4 3 2 2 5 3 2 2" xfId="24007"/>
    <cellStyle name="Standard 257 4 3 2 2 5 3 2 2 2" xfId="50479"/>
    <cellStyle name="Standard 257 4 3 2 2 5 3 2 3" xfId="37243"/>
    <cellStyle name="Standard 257 4 3 2 2 5 3 3" xfId="17390"/>
    <cellStyle name="Standard 257 4 3 2 2 5 3 3 2" xfId="43862"/>
    <cellStyle name="Standard 257 4 3 2 2 5 3 4" xfId="32833"/>
    <cellStyle name="Standard 257 4 3 2 2 5 4" xfId="7829"/>
    <cellStyle name="Standard 257 4 3 2 2 5 4 2" xfId="21065"/>
    <cellStyle name="Standard 257 4 3 2 2 5 4 2 2" xfId="47537"/>
    <cellStyle name="Standard 257 4 3 2 2 5 4 3" xfId="34301"/>
    <cellStyle name="Standard 257 4 3 2 2 5 5" xfId="14448"/>
    <cellStyle name="Standard 257 4 3 2 2 5 5 2" xfId="40920"/>
    <cellStyle name="Standard 257 4 3 2 2 5 6" xfId="28421"/>
    <cellStyle name="Standard 257 4 3 2 2 6" xfId="2685"/>
    <cellStyle name="Standard 257 4 3 2 2 6 2" xfId="11507"/>
    <cellStyle name="Standard 257 4 3 2 2 6 2 2" xfId="24743"/>
    <cellStyle name="Standard 257 4 3 2 2 6 2 2 2" xfId="51215"/>
    <cellStyle name="Standard 257 4 3 2 2 6 2 3" xfId="37979"/>
    <cellStyle name="Standard 257 4 3 2 2 6 3" xfId="18126"/>
    <cellStyle name="Standard 257 4 3 2 2 6 3 2" xfId="44598"/>
    <cellStyle name="Standard 257 4 3 2 2 6 4" xfId="29157"/>
    <cellStyle name="Standard 257 4 3 2 2 7" xfId="4890"/>
    <cellStyle name="Standard 257 4 3 2 2 7 2" xfId="9300"/>
    <cellStyle name="Standard 257 4 3 2 2 7 2 2" xfId="22536"/>
    <cellStyle name="Standard 257 4 3 2 2 7 2 2 2" xfId="49008"/>
    <cellStyle name="Standard 257 4 3 2 2 7 2 3" xfId="35772"/>
    <cellStyle name="Standard 257 4 3 2 2 7 3" xfId="15919"/>
    <cellStyle name="Standard 257 4 3 2 2 7 3 2" xfId="42391"/>
    <cellStyle name="Standard 257 4 3 2 2 7 4" xfId="31362"/>
    <cellStyle name="Standard 257 4 3 2 2 8" xfId="7095"/>
    <cellStyle name="Standard 257 4 3 2 2 8 2" xfId="20331"/>
    <cellStyle name="Standard 257 4 3 2 2 8 2 2" xfId="46803"/>
    <cellStyle name="Standard 257 4 3 2 2 8 3" xfId="33567"/>
    <cellStyle name="Standard 257 4 3 2 2 9" xfId="13714"/>
    <cellStyle name="Standard 257 4 3 2 2 9 2" xfId="40186"/>
    <cellStyle name="Standard 257 4 3 2 3" xfId="530"/>
    <cellStyle name="Standard 257 4 3 2 3 2" xfId="919"/>
    <cellStyle name="Standard 257 4 3 2 3 2 2" xfId="1668"/>
    <cellStyle name="Standard 257 4 3 2 3 2 2 2" xfId="4611"/>
    <cellStyle name="Standard 257 4 3 2 3 2 2 2 2" xfId="13433"/>
    <cellStyle name="Standard 257 4 3 2 3 2 2 2 2 2" xfId="26669"/>
    <cellStyle name="Standard 257 4 3 2 3 2 2 2 2 2 2" xfId="53141"/>
    <cellStyle name="Standard 257 4 3 2 3 2 2 2 2 3" xfId="39905"/>
    <cellStyle name="Standard 257 4 3 2 3 2 2 2 3" xfId="20052"/>
    <cellStyle name="Standard 257 4 3 2 3 2 2 2 3 2" xfId="46524"/>
    <cellStyle name="Standard 257 4 3 2 3 2 2 2 4" xfId="31083"/>
    <cellStyle name="Standard 257 4 3 2 3 2 2 3" xfId="6082"/>
    <cellStyle name="Standard 257 4 3 2 3 2 2 3 2" xfId="10492"/>
    <cellStyle name="Standard 257 4 3 2 3 2 2 3 2 2" xfId="23728"/>
    <cellStyle name="Standard 257 4 3 2 3 2 2 3 2 2 2" xfId="50200"/>
    <cellStyle name="Standard 257 4 3 2 3 2 2 3 2 3" xfId="36964"/>
    <cellStyle name="Standard 257 4 3 2 3 2 2 3 3" xfId="17111"/>
    <cellStyle name="Standard 257 4 3 2 3 2 2 3 3 2" xfId="43583"/>
    <cellStyle name="Standard 257 4 3 2 3 2 2 3 4" xfId="32554"/>
    <cellStyle name="Standard 257 4 3 2 3 2 2 4" xfId="9021"/>
    <cellStyle name="Standard 257 4 3 2 3 2 2 4 2" xfId="22257"/>
    <cellStyle name="Standard 257 4 3 2 3 2 2 4 2 2" xfId="48729"/>
    <cellStyle name="Standard 257 4 3 2 3 2 2 4 3" xfId="35493"/>
    <cellStyle name="Standard 257 4 3 2 3 2 2 5" xfId="15640"/>
    <cellStyle name="Standard 257 4 3 2 3 2 2 5 2" xfId="42112"/>
    <cellStyle name="Standard 257 4 3 2 3 2 2 6" xfId="28142"/>
    <cellStyle name="Standard 257 4 3 2 3 2 3" xfId="2404"/>
    <cellStyle name="Standard 257 4 3 2 3 2 3 2" xfId="3875"/>
    <cellStyle name="Standard 257 4 3 2 3 2 3 2 2" xfId="12697"/>
    <cellStyle name="Standard 257 4 3 2 3 2 3 2 2 2" xfId="25933"/>
    <cellStyle name="Standard 257 4 3 2 3 2 3 2 2 2 2" xfId="52405"/>
    <cellStyle name="Standard 257 4 3 2 3 2 3 2 2 3" xfId="39169"/>
    <cellStyle name="Standard 257 4 3 2 3 2 3 2 3" xfId="19316"/>
    <cellStyle name="Standard 257 4 3 2 3 2 3 2 3 2" xfId="45788"/>
    <cellStyle name="Standard 257 4 3 2 3 2 3 2 4" xfId="30347"/>
    <cellStyle name="Standard 257 4 3 2 3 2 3 3" xfId="6817"/>
    <cellStyle name="Standard 257 4 3 2 3 2 3 3 2" xfId="11227"/>
    <cellStyle name="Standard 257 4 3 2 3 2 3 3 2 2" xfId="24463"/>
    <cellStyle name="Standard 257 4 3 2 3 2 3 3 2 2 2" xfId="50935"/>
    <cellStyle name="Standard 257 4 3 2 3 2 3 3 2 3" xfId="37699"/>
    <cellStyle name="Standard 257 4 3 2 3 2 3 3 3" xfId="17846"/>
    <cellStyle name="Standard 257 4 3 2 3 2 3 3 3 2" xfId="44318"/>
    <cellStyle name="Standard 257 4 3 2 3 2 3 3 4" xfId="33289"/>
    <cellStyle name="Standard 257 4 3 2 3 2 3 4" xfId="8285"/>
    <cellStyle name="Standard 257 4 3 2 3 2 3 4 2" xfId="21521"/>
    <cellStyle name="Standard 257 4 3 2 3 2 3 4 2 2" xfId="47993"/>
    <cellStyle name="Standard 257 4 3 2 3 2 3 4 3" xfId="34757"/>
    <cellStyle name="Standard 257 4 3 2 3 2 3 5" xfId="14904"/>
    <cellStyle name="Standard 257 4 3 2 3 2 3 5 2" xfId="41376"/>
    <cellStyle name="Standard 257 4 3 2 3 2 3 6" xfId="28877"/>
    <cellStyle name="Standard 257 4 3 2 3 2 4" xfId="3141"/>
    <cellStyle name="Standard 257 4 3 2 3 2 4 2" xfId="11963"/>
    <cellStyle name="Standard 257 4 3 2 3 2 4 2 2" xfId="25199"/>
    <cellStyle name="Standard 257 4 3 2 3 2 4 2 2 2" xfId="51671"/>
    <cellStyle name="Standard 257 4 3 2 3 2 4 2 3" xfId="38435"/>
    <cellStyle name="Standard 257 4 3 2 3 2 4 3" xfId="18582"/>
    <cellStyle name="Standard 257 4 3 2 3 2 4 3 2" xfId="45054"/>
    <cellStyle name="Standard 257 4 3 2 3 2 4 4" xfId="29613"/>
    <cellStyle name="Standard 257 4 3 2 3 2 5" xfId="5346"/>
    <cellStyle name="Standard 257 4 3 2 3 2 5 2" xfId="9756"/>
    <cellStyle name="Standard 257 4 3 2 3 2 5 2 2" xfId="22992"/>
    <cellStyle name="Standard 257 4 3 2 3 2 5 2 2 2" xfId="49464"/>
    <cellStyle name="Standard 257 4 3 2 3 2 5 2 3" xfId="36228"/>
    <cellStyle name="Standard 257 4 3 2 3 2 5 3" xfId="16375"/>
    <cellStyle name="Standard 257 4 3 2 3 2 5 3 2" xfId="42847"/>
    <cellStyle name="Standard 257 4 3 2 3 2 5 4" xfId="31818"/>
    <cellStyle name="Standard 257 4 3 2 3 2 6" xfId="7551"/>
    <cellStyle name="Standard 257 4 3 2 3 2 6 2" xfId="20787"/>
    <cellStyle name="Standard 257 4 3 2 3 2 6 2 2" xfId="47259"/>
    <cellStyle name="Standard 257 4 3 2 3 2 6 3" xfId="34023"/>
    <cellStyle name="Standard 257 4 3 2 3 2 7" xfId="14170"/>
    <cellStyle name="Standard 257 4 3 2 3 2 7 2" xfId="40642"/>
    <cellStyle name="Standard 257 4 3 2 3 2 8" xfId="27406"/>
    <cellStyle name="Standard 257 4 3 2 3 3" xfId="1302"/>
    <cellStyle name="Standard 257 4 3 2 3 3 2" xfId="4245"/>
    <cellStyle name="Standard 257 4 3 2 3 3 2 2" xfId="13067"/>
    <cellStyle name="Standard 257 4 3 2 3 3 2 2 2" xfId="26303"/>
    <cellStyle name="Standard 257 4 3 2 3 3 2 2 2 2" xfId="52775"/>
    <cellStyle name="Standard 257 4 3 2 3 3 2 2 3" xfId="39539"/>
    <cellStyle name="Standard 257 4 3 2 3 3 2 3" xfId="19686"/>
    <cellStyle name="Standard 257 4 3 2 3 3 2 3 2" xfId="46158"/>
    <cellStyle name="Standard 257 4 3 2 3 3 2 4" xfId="30717"/>
    <cellStyle name="Standard 257 4 3 2 3 3 3" xfId="5716"/>
    <cellStyle name="Standard 257 4 3 2 3 3 3 2" xfId="10126"/>
    <cellStyle name="Standard 257 4 3 2 3 3 3 2 2" xfId="23362"/>
    <cellStyle name="Standard 257 4 3 2 3 3 3 2 2 2" xfId="49834"/>
    <cellStyle name="Standard 257 4 3 2 3 3 3 2 3" xfId="36598"/>
    <cellStyle name="Standard 257 4 3 2 3 3 3 3" xfId="16745"/>
    <cellStyle name="Standard 257 4 3 2 3 3 3 3 2" xfId="43217"/>
    <cellStyle name="Standard 257 4 3 2 3 3 3 4" xfId="32188"/>
    <cellStyle name="Standard 257 4 3 2 3 3 4" xfId="8655"/>
    <cellStyle name="Standard 257 4 3 2 3 3 4 2" xfId="21891"/>
    <cellStyle name="Standard 257 4 3 2 3 3 4 2 2" xfId="48363"/>
    <cellStyle name="Standard 257 4 3 2 3 3 4 3" xfId="35127"/>
    <cellStyle name="Standard 257 4 3 2 3 3 5" xfId="15274"/>
    <cellStyle name="Standard 257 4 3 2 3 3 5 2" xfId="41746"/>
    <cellStyle name="Standard 257 4 3 2 3 3 6" xfId="27776"/>
    <cellStyle name="Standard 257 4 3 2 3 4" xfId="2038"/>
    <cellStyle name="Standard 257 4 3 2 3 4 2" xfId="3509"/>
    <cellStyle name="Standard 257 4 3 2 3 4 2 2" xfId="12331"/>
    <cellStyle name="Standard 257 4 3 2 3 4 2 2 2" xfId="25567"/>
    <cellStyle name="Standard 257 4 3 2 3 4 2 2 2 2" xfId="52039"/>
    <cellStyle name="Standard 257 4 3 2 3 4 2 2 3" xfId="38803"/>
    <cellStyle name="Standard 257 4 3 2 3 4 2 3" xfId="18950"/>
    <cellStyle name="Standard 257 4 3 2 3 4 2 3 2" xfId="45422"/>
    <cellStyle name="Standard 257 4 3 2 3 4 2 4" xfId="29981"/>
    <cellStyle name="Standard 257 4 3 2 3 4 3" xfId="6451"/>
    <cellStyle name="Standard 257 4 3 2 3 4 3 2" xfId="10861"/>
    <cellStyle name="Standard 257 4 3 2 3 4 3 2 2" xfId="24097"/>
    <cellStyle name="Standard 257 4 3 2 3 4 3 2 2 2" xfId="50569"/>
    <cellStyle name="Standard 257 4 3 2 3 4 3 2 3" xfId="37333"/>
    <cellStyle name="Standard 257 4 3 2 3 4 3 3" xfId="17480"/>
    <cellStyle name="Standard 257 4 3 2 3 4 3 3 2" xfId="43952"/>
    <cellStyle name="Standard 257 4 3 2 3 4 3 4" xfId="32923"/>
    <cellStyle name="Standard 257 4 3 2 3 4 4" xfId="7919"/>
    <cellStyle name="Standard 257 4 3 2 3 4 4 2" xfId="21155"/>
    <cellStyle name="Standard 257 4 3 2 3 4 4 2 2" xfId="47627"/>
    <cellStyle name="Standard 257 4 3 2 3 4 4 3" xfId="34391"/>
    <cellStyle name="Standard 257 4 3 2 3 4 5" xfId="14538"/>
    <cellStyle name="Standard 257 4 3 2 3 4 5 2" xfId="41010"/>
    <cellStyle name="Standard 257 4 3 2 3 4 6" xfId="28511"/>
    <cellStyle name="Standard 257 4 3 2 3 5" xfId="2775"/>
    <cellStyle name="Standard 257 4 3 2 3 5 2" xfId="11597"/>
    <cellStyle name="Standard 257 4 3 2 3 5 2 2" xfId="24833"/>
    <cellStyle name="Standard 257 4 3 2 3 5 2 2 2" xfId="51305"/>
    <cellStyle name="Standard 257 4 3 2 3 5 2 3" xfId="38069"/>
    <cellStyle name="Standard 257 4 3 2 3 5 3" xfId="18216"/>
    <cellStyle name="Standard 257 4 3 2 3 5 3 2" xfId="44688"/>
    <cellStyle name="Standard 257 4 3 2 3 5 4" xfId="29247"/>
    <cellStyle name="Standard 257 4 3 2 3 6" xfId="4980"/>
    <cellStyle name="Standard 257 4 3 2 3 6 2" xfId="9390"/>
    <cellStyle name="Standard 257 4 3 2 3 6 2 2" xfId="22626"/>
    <cellStyle name="Standard 257 4 3 2 3 6 2 2 2" xfId="49098"/>
    <cellStyle name="Standard 257 4 3 2 3 6 2 3" xfId="35862"/>
    <cellStyle name="Standard 257 4 3 2 3 6 3" xfId="16009"/>
    <cellStyle name="Standard 257 4 3 2 3 6 3 2" xfId="42481"/>
    <cellStyle name="Standard 257 4 3 2 3 6 4" xfId="31452"/>
    <cellStyle name="Standard 257 4 3 2 3 7" xfId="7185"/>
    <cellStyle name="Standard 257 4 3 2 3 7 2" xfId="20421"/>
    <cellStyle name="Standard 257 4 3 2 3 7 2 2" xfId="46893"/>
    <cellStyle name="Standard 257 4 3 2 3 7 3" xfId="33657"/>
    <cellStyle name="Standard 257 4 3 2 3 8" xfId="13804"/>
    <cellStyle name="Standard 257 4 3 2 3 8 2" xfId="40276"/>
    <cellStyle name="Standard 257 4 3 2 3 9" xfId="27040"/>
    <cellStyle name="Standard 257 4 3 2 4" xfId="747"/>
    <cellStyle name="Standard 257 4 3 2 4 2" xfId="1497"/>
    <cellStyle name="Standard 257 4 3 2 4 2 2" xfId="4440"/>
    <cellStyle name="Standard 257 4 3 2 4 2 2 2" xfId="13262"/>
    <cellStyle name="Standard 257 4 3 2 4 2 2 2 2" xfId="26498"/>
    <cellStyle name="Standard 257 4 3 2 4 2 2 2 2 2" xfId="52970"/>
    <cellStyle name="Standard 257 4 3 2 4 2 2 2 3" xfId="39734"/>
    <cellStyle name="Standard 257 4 3 2 4 2 2 3" xfId="19881"/>
    <cellStyle name="Standard 257 4 3 2 4 2 2 3 2" xfId="46353"/>
    <cellStyle name="Standard 257 4 3 2 4 2 2 4" xfId="30912"/>
    <cellStyle name="Standard 257 4 3 2 4 2 3" xfId="5911"/>
    <cellStyle name="Standard 257 4 3 2 4 2 3 2" xfId="10321"/>
    <cellStyle name="Standard 257 4 3 2 4 2 3 2 2" xfId="23557"/>
    <cellStyle name="Standard 257 4 3 2 4 2 3 2 2 2" xfId="50029"/>
    <cellStyle name="Standard 257 4 3 2 4 2 3 2 3" xfId="36793"/>
    <cellStyle name="Standard 257 4 3 2 4 2 3 3" xfId="16940"/>
    <cellStyle name="Standard 257 4 3 2 4 2 3 3 2" xfId="43412"/>
    <cellStyle name="Standard 257 4 3 2 4 2 3 4" xfId="32383"/>
    <cellStyle name="Standard 257 4 3 2 4 2 4" xfId="8850"/>
    <cellStyle name="Standard 257 4 3 2 4 2 4 2" xfId="22086"/>
    <cellStyle name="Standard 257 4 3 2 4 2 4 2 2" xfId="48558"/>
    <cellStyle name="Standard 257 4 3 2 4 2 4 3" xfId="35322"/>
    <cellStyle name="Standard 257 4 3 2 4 2 5" xfId="15469"/>
    <cellStyle name="Standard 257 4 3 2 4 2 5 2" xfId="41941"/>
    <cellStyle name="Standard 257 4 3 2 4 2 6" xfId="27971"/>
    <cellStyle name="Standard 257 4 3 2 4 3" xfId="2233"/>
    <cellStyle name="Standard 257 4 3 2 4 3 2" xfId="3704"/>
    <cellStyle name="Standard 257 4 3 2 4 3 2 2" xfId="12526"/>
    <cellStyle name="Standard 257 4 3 2 4 3 2 2 2" xfId="25762"/>
    <cellStyle name="Standard 257 4 3 2 4 3 2 2 2 2" xfId="52234"/>
    <cellStyle name="Standard 257 4 3 2 4 3 2 2 3" xfId="38998"/>
    <cellStyle name="Standard 257 4 3 2 4 3 2 3" xfId="19145"/>
    <cellStyle name="Standard 257 4 3 2 4 3 2 3 2" xfId="45617"/>
    <cellStyle name="Standard 257 4 3 2 4 3 2 4" xfId="30176"/>
    <cellStyle name="Standard 257 4 3 2 4 3 3" xfId="6646"/>
    <cellStyle name="Standard 257 4 3 2 4 3 3 2" xfId="11056"/>
    <cellStyle name="Standard 257 4 3 2 4 3 3 2 2" xfId="24292"/>
    <cellStyle name="Standard 257 4 3 2 4 3 3 2 2 2" xfId="50764"/>
    <cellStyle name="Standard 257 4 3 2 4 3 3 2 3" xfId="37528"/>
    <cellStyle name="Standard 257 4 3 2 4 3 3 3" xfId="17675"/>
    <cellStyle name="Standard 257 4 3 2 4 3 3 3 2" xfId="44147"/>
    <cellStyle name="Standard 257 4 3 2 4 3 3 4" xfId="33118"/>
    <cellStyle name="Standard 257 4 3 2 4 3 4" xfId="8114"/>
    <cellStyle name="Standard 257 4 3 2 4 3 4 2" xfId="21350"/>
    <cellStyle name="Standard 257 4 3 2 4 3 4 2 2" xfId="47822"/>
    <cellStyle name="Standard 257 4 3 2 4 3 4 3" xfId="34586"/>
    <cellStyle name="Standard 257 4 3 2 4 3 5" xfId="14733"/>
    <cellStyle name="Standard 257 4 3 2 4 3 5 2" xfId="41205"/>
    <cellStyle name="Standard 257 4 3 2 4 3 6" xfId="28706"/>
    <cellStyle name="Standard 257 4 3 2 4 4" xfId="2970"/>
    <cellStyle name="Standard 257 4 3 2 4 4 2" xfId="11792"/>
    <cellStyle name="Standard 257 4 3 2 4 4 2 2" xfId="25028"/>
    <cellStyle name="Standard 257 4 3 2 4 4 2 2 2" xfId="51500"/>
    <cellStyle name="Standard 257 4 3 2 4 4 2 3" xfId="38264"/>
    <cellStyle name="Standard 257 4 3 2 4 4 3" xfId="18411"/>
    <cellStyle name="Standard 257 4 3 2 4 4 3 2" xfId="44883"/>
    <cellStyle name="Standard 257 4 3 2 4 4 4" xfId="29442"/>
    <cellStyle name="Standard 257 4 3 2 4 5" xfId="5175"/>
    <cellStyle name="Standard 257 4 3 2 4 5 2" xfId="9585"/>
    <cellStyle name="Standard 257 4 3 2 4 5 2 2" xfId="22821"/>
    <cellStyle name="Standard 257 4 3 2 4 5 2 2 2" xfId="49293"/>
    <cellStyle name="Standard 257 4 3 2 4 5 2 3" xfId="36057"/>
    <cellStyle name="Standard 257 4 3 2 4 5 3" xfId="16204"/>
    <cellStyle name="Standard 257 4 3 2 4 5 3 2" xfId="42676"/>
    <cellStyle name="Standard 257 4 3 2 4 5 4" xfId="31647"/>
    <cellStyle name="Standard 257 4 3 2 4 6" xfId="7380"/>
    <cellStyle name="Standard 257 4 3 2 4 6 2" xfId="20616"/>
    <cellStyle name="Standard 257 4 3 2 4 6 2 2" xfId="47088"/>
    <cellStyle name="Standard 257 4 3 2 4 6 3" xfId="33852"/>
    <cellStyle name="Standard 257 4 3 2 4 7" xfId="13999"/>
    <cellStyle name="Standard 257 4 3 2 4 7 2" xfId="40471"/>
    <cellStyle name="Standard 257 4 3 2 4 8" xfId="27235"/>
    <cellStyle name="Standard 257 4 3 2 5" xfId="1131"/>
    <cellStyle name="Standard 257 4 3 2 5 2" xfId="4074"/>
    <cellStyle name="Standard 257 4 3 2 5 2 2" xfId="12896"/>
    <cellStyle name="Standard 257 4 3 2 5 2 2 2" xfId="26132"/>
    <cellStyle name="Standard 257 4 3 2 5 2 2 2 2" xfId="52604"/>
    <cellStyle name="Standard 257 4 3 2 5 2 2 3" xfId="39368"/>
    <cellStyle name="Standard 257 4 3 2 5 2 3" xfId="19515"/>
    <cellStyle name="Standard 257 4 3 2 5 2 3 2" xfId="45987"/>
    <cellStyle name="Standard 257 4 3 2 5 2 4" xfId="30546"/>
    <cellStyle name="Standard 257 4 3 2 5 3" xfId="5545"/>
    <cellStyle name="Standard 257 4 3 2 5 3 2" xfId="9955"/>
    <cellStyle name="Standard 257 4 3 2 5 3 2 2" xfId="23191"/>
    <cellStyle name="Standard 257 4 3 2 5 3 2 2 2" xfId="49663"/>
    <cellStyle name="Standard 257 4 3 2 5 3 2 3" xfId="36427"/>
    <cellStyle name="Standard 257 4 3 2 5 3 3" xfId="16574"/>
    <cellStyle name="Standard 257 4 3 2 5 3 3 2" xfId="43046"/>
    <cellStyle name="Standard 257 4 3 2 5 3 4" xfId="32017"/>
    <cellStyle name="Standard 257 4 3 2 5 4" xfId="8484"/>
    <cellStyle name="Standard 257 4 3 2 5 4 2" xfId="21720"/>
    <cellStyle name="Standard 257 4 3 2 5 4 2 2" xfId="48192"/>
    <cellStyle name="Standard 257 4 3 2 5 4 3" xfId="34956"/>
    <cellStyle name="Standard 257 4 3 2 5 5" xfId="15103"/>
    <cellStyle name="Standard 257 4 3 2 5 5 2" xfId="41575"/>
    <cellStyle name="Standard 257 4 3 2 5 6" xfId="27605"/>
    <cellStyle name="Standard 257 4 3 2 6" xfId="1867"/>
    <cellStyle name="Standard 257 4 3 2 6 2" xfId="3338"/>
    <cellStyle name="Standard 257 4 3 2 6 2 2" xfId="12160"/>
    <cellStyle name="Standard 257 4 3 2 6 2 2 2" xfId="25396"/>
    <cellStyle name="Standard 257 4 3 2 6 2 2 2 2" xfId="51868"/>
    <cellStyle name="Standard 257 4 3 2 6 2 2 3" xfId="38632"/>
    <cellStyle name="Standard 257 4 3 2 6 2 3" xfId="18779"/>
    <cellStyle name="Standard 257 4 3 2 6 2 3 2" xfId="45251"/>
    <cellStyle name="Standard 257 4 3 2 6 2 4" xfId="29810"/>
    <cellStyle name="Standard 257 4 3 2 6 3" xfId="6280"/>
    <cellStyle name="Standard 257 4 3 2 6 3 2" xfId="10690"/>
    <cellStyle name="Standard 257 4 3 2 6 3 2 2" xfId="23926"/>
    <cellStyle name="Standard 257 4 3 2 6 3 2 2 2" xfId="50398"/>
    <cellStyle name="Standard 257 4 3 2 6 3 2 3" xfId="37162"/>
    <cellStyle name="Standard 257 4 3 2 6 3 3" xfId="17309"/>
    <cellStyle name="Standard 257 4 3 2 6 3 3 2" xfId="43781"/>
    <cellStyle name="Standard 257 4 3 2 6 3 4" xfId="32752"/>
    <cellStyle name="Standard 257 4 3 2 6 4" xfId="7748"/>
    <cellStyle name="Standard 257 4 3 2 6 4 2" xfId="20984"/>
    <cellStyle name="Standard 257 4 3 2 6 4 2 2" xfId="47456"/>
    <cellStyle name="Standard 257 4 3 2 6 4 3" xfId="34220"/>
    <cellStyle name="Standard 257 4 3 2 6 5" xfId="14367"/>
    <cellStyle name="Standard 257 4 3 2 6 5 2" xfId="40839"/>
    <cellStyle name="Standard 257 4 3 2 6 6" xfId="28340"/>
    <cellStyle name="Standard 257 4 3 2 7" xfId="2604"/>
    <cellStyle name="Standard 257 4 3 2 7 2" xfId="11426"/>
    <cellStyle name="Standard 257 4 3 2 7 2 2" xfId="24662"/>
    <cellStyle name="Standard 257 4 3 2 7 2 2 2" xfId="51134"/>
    <cellStyle name="Standard 257 4 3 2 7 2 3" xfId="37898"/>
    <cellStyle name="Standard 257 4 3 2 7 3" xfId="18045"/>
    <cellStyle name="Standard 257 4 3 2 7 3 2" xfId="44517"/>
    <cellStyle name="Standard 257 4 3 2 7 4" xfId="29076"/>
    <cellStyle name="Standard 257 4 3 2 8" xfId="4809"/>
    <cellStyle name="Standard 257 4 3 2 8 2" xfId="9219"/>
    <cellStyle name="Standard 257 4 3 2 8 2 2" xfId="22455"/>
    <cellStyle name="Standard 257 4 3 2 8 2 2 2" xfId="48927"/>
    <cellStyle name="Standard 257 4 3 2 8 2 3" xfId="35691"/>
    <cellStyle name="Standard 257 4 3 2 8 3" xfId="15838"/>
    <cellStyle name="Standard 257 4 3 2 8 3 2" xfId="42310"/>
    <cellStyle name="Standard 257 4 3 2 8 4" xfId="31281"/>
    <cellStyle name="Standard 257 4 3 2 9" xfId="7014"/>
    <cellStyle name="Standard 257 4 3 2 9 2" xfId="20250"/>
    <cellStyle name="Standard 257 4 3 2 9 2 2" xfId="46722"/>
    <cellStyle name="Standard 257 4 3 2 9 3" xfId="33486"/>
    <cellStyle name="Standard 257 4 3 3" xfId="395"/>
    <cellStyle name="Standard 257 4 3 3 10" xfId="26910"/>
    <cellStyle name="Standard 257 4 3 3 2" xfId="571"/>
    <cellStyle name="Standard 257 4 3 3 2 2" xfId="960"/>
    <cellStyle name="Standard 257 4 3 3 2 2 2" xfId="1709"/>
    <cellStyle name="Standard 257 4 3 3 2 2 2 2" xfId="4652"/>
    <cellStyle name="Standard 257 4 3 3 2 2 2 2 2" xfId="13474"/>
    <cellStyle name="Standard 257 4 3 3 2 2 2 2 2 2" xfId="26710"/>
    <cellStyle name="Standard 257 4 3 3 2 2 2 2 2 2 2" xfId="53182"/>
    <cellStyle name="Standard 257 4 3 3 2 2 2 2 2 3" xfId="39946"/>
    <cellStyle name="Standard 257 4 3 3 2 2 2 2 3" xfId="20093"/>
    <cellStyle name="Standard 257 4 3 3 2 2 2 2 3 2" xfId="46565"/>
    <cellStyle name="Standard 257 4 3 3 2 2 2 2 4" xfId="31124"/>
    <cellStyle name="Standard 257 4 3 3 2 2 2 3" xfId="6123"/>
    <cellStyle name="Standard 257 4 3 3 2 2 2 3 2" xfId="10533"/>
    <cellStyle name="Standard 257 4 3 3 2 2 2 3 2 2" xfId="23769"/>
    <cellStyle name="Standard 257 4 3 3 2 2 2 3 2 2 2" xfId="50241"/>
    <cellStyle name="Standard 257 4 3 3 2 2 2 3 2 3" xfId="37005"/>
    <cellStyle name="Standard 257 4 3 3 2 2 2 3 3" xfId="17152"/>
    <cellStyle name="Standard 257 4 3 3 2 2 2 3 3 2" xfId="43624"/>
    <cellStyle name="Standard 257 4 3 3 2 2 2 3 4" xfId="32595"/>
    <cellStyle name="Standard 257 4 3 3 2 2 2 4" xfId="9062"/>
    <cellStyle name="Standard 257 4 3 3 2 2 2 4 2" xfId="22298"/>
    <cellStyle name="Standard 257 4 3 3 2 2 2 4 2 2" xfId="48770"/>
    <cellStyle name="Standard 257 4 3 3 2 2 2 4 3" xfId="35534"/>
    <cellStyle name="Standard 257 4 3 3 2 2 2 5" xfId="15681"/>
    <cellStyle name="Standard 257 4 3 3 2 2 2 5 2" xfId="42153"/>
    <cellStyle name="Standard 257 4 3 3 2 2 2 6" xfId="28183"/>
    <cellStyle name="Standard 257 4 3 3 2 2 3" xfId="2445"/>
    <cellStyle name="Standard 257 4 3 3 2 2 3 2" xfId="3916"/>
    <cellStyle name="Standard 257 4 3 3 2 2 3 2 2" xfId="12738"/>
    <cellStyle name="Standard 257 4 3 3 2 2 3 2 2 2" xfId="25974"/>
    <cellStyle name="Standard 257 4 3 3 2 2 3 2 2 2 2" xfId="52446"/>
    <cellStyle name="Standard 257 4 3 3 2 2 3 2 2 3" xfId="39210"/>
    <cellStyle name="Standard 257 4 3 3 2 2 3 2 3" xfId="19357"/>
    <cellStyle name="Standard 257 4 3 3 2 2 3 2 3 2" xfId="45829"/>
    <cellStyle name="Standard 257 4 3 3 2 2 3 2 4" xfId="30388"/>
    <cellStyle name="Standard 257 4 3 3 2 2 3 3" xfId="6858"/>
    <cellStyle name="Standard 257 4 3 3 2 2 3 3 2" xfId="11268"/>
    <cellStyle name="Standard 257 4 3 3 2 2 3 3 2 2" xfId="24504"/>
    <cellStyle name="Standard 257 4 3 3 2 2 3 3 2 2 2" xfId="50976"/>
    <cellStyle name="Standard 257 4 3 3 2 2 3 3 2 3" xfId="37740"/>
    <cellStyle name="Standard 257 4 3 3 2 2 3 3 3" xfId="17887"/>
    <cellStyle name="Standard 257 4 3 3 2 2 3 3 3 2" xfId="44359"/>
    <cellStyle name="Standard 257 4 3 3 2 2 3 3 4" xfId="33330"/>
    <cellStyle name="Standard 257 4 3 3 2 2 3 4" xfId="8326"/>
    <cellStyle name="Standard 257 4 3 3 2 2 3 4 2" xfId="21562"/>
    <cellStyle name="Standard 257 4 3 3 2 2 3 4 2 2" xfId="48034"/>
    <cellStyle name="Standard 257 4 3 3 2 2 3 4 3" xfId="34798"/>
    <cellStyle name="Standard 257 4 3 3 2 2 3 5" xfId="14945"/>
    <cellStyle name="Standard 257 4 3 3 2 2 3 5 2" xfId="41417"/>
    <cellStyle name="Standard 257 4 3 3 2 2 3 6" xfId="28918"/>
    <cellStyle name="Standard 257 4 3 3 2 2 4" xfId="3182"/>
    <cellStyle name="Standard 257 4 3 3 2 2 4 2" xfId="12004"/>
    <cellStyle name="Standard 257 4 3 3 2 2 4 2 2" xfId="25240"/>
    <cellStyle name="Standard 257 4 3 3 2 2 4 2 2 2" xfId="51712"/>
    <cellStyle name="Standard 257 4 3 3 2 2 4 2 3" xfId="38476"/>
    <cellStyle name="Standard 257 4 3 3 2 2 4 3" xfId="18623"/>
    <cellStyle name="Standard 257 4 3 3 2 2 4 3 2" xfId="45095"/>
    <cellStyle name="Standard 257 4 3 3 2 2 4 4" xfId="29654"/>
    <cellStyle name="Standard 257 4 3 3 2 2 5" xfId="5387"/>
    <cellStyle name="Standard 257 4 3 3 2 2 5 2" xfId="9797"/>
    <cellStyle name="Standard 257 4 3 3 2 2 5 2 2" xfId="23033"/>
    <cellStyle name="Standard 257 4 3 3 2 2 5 2 2 2" xfId="49505"/>
    <cellStyle name="Standard 257 4 3 3 2 2 5 2 3" xfId="36269"/>
    <cellStyle name="Standard 257 4 3 3 2 2 5 3" xfId="16416"/>
    <cellStyle name="Standard 257 4 3 3 2 2 5 3 2" xfId="42888"/>
    <cellStyle name="Standard 257 4 3 3 2 2 5 4" xfId="31859"/>
    <cellStyle name="Standard 257 4 3 3 2 2 6" xfId="7592"/>
    <cellStyle name="Standard 257 4 3 3 2 2 6 2" xfId="20828"/>
    <cellStyle name="Standard 257 4 3 3 2 2 6 2 2" xfId="47300"/>
    <cellStyle name="Standard 257 4 3 3 2 2 6 3" xfId="34064"/>
    <cellStyle name="Standard 257 4 3 3 2 2 7" xfId="14211"/>
    <cellStyle name="Standard 257 4 3 3 2 2 7 2" xfId="40683"/>
    <cellStyle name="Standard 257 4 3 3 2 2 8" xfId="27447"/>
    <cellStyle name="Standard 257 4 3 3 2 3" xfId="1343"/>
    <cellStyle name="Standard 257 4 3 3 2 3 2" xfId="4286"/>
    <cellStyle name="Standard 257 4 3 3 2 3 2 2" xfId="13108"/>
    <cellStyle name="Standard 257 4 3 3 2 3 2 2 2" xfId="26344"/>
    <cellStyle name="Standard 257 4 3 3 2 3 2 2 2 2" xfId="52816"/>
    <cellStyle name="Standard 257 4 3 3 2 3 2 2 3" xfId="39580"/>
    <cellStyle name="Standard 257 4 3 3 2 3 2 3" xfId="19727"/>
    <cellStyle name="Standard 257 4 3 3 2 3 2 3 2" xfId="46199"/>
    <cellStyle name="Standard 257 4 3 3 2 3 2 4" xfId="30758"/>
    <cellStyle name="Standard 257 4 3 3 2 3 3" xfId="5757"/>
    <cellStyle name="Standard 257 4 3 3 2 3 3 2" xfId="10167"/>
    <cellStyle name="Standard 257 4 3 3 2 3 3 2 2" xfId="23403"/>
    <cellStyle name="Standard 257 4 3 3 2 3 3 2 2 2" xfId="49875"/>
    <cellStyle name="Standard 257 4 3 3 2 3 3 2 3" xfId="36639"/>
    <cellStyle name="Standard 257 4 3 3 2 3 3 3" xfId="16786"/>
    <cellStyle name="Standard 257 4 3 3 2 3 3 3 2" xfId="43258"/>
    <cellStyle name="Standard 257 4 3 3 2 3 3 4" xfId="32229"/>
    <cellStyle name="Standard 257 4 3 3 2 3 4" xfId="8696"/>
    <cellStyle name="Standard 257 4 3 3 2 3 4 2" xfId="21932"/>
    <cellStyle name="Standard 257 4 3 3 2 3 4 2 2" xfId="48404"/>
    <cellStyle name="Standard 257 4 3 3 2 3 4 3" xfId="35168"/>
    <cellStyle name="Standard 257 4 3 3 2 3 5" xfId="15315"/>
    <cellStyle name="Standard 257 4 3 3 2 3 5 2" xfId="41787"/>
    <cellStyle name="Standard 257 4 3 3 2 3 6" xfId="27817"/>
    <cellStyle name="Standard 257 4 3 3 2 4" xfId="2079"/>
    <cellStyle name="Standard 257 4 3 3 2 4 2" xfId="3550"/>
    <cellStyle name="Standard 257 4 3 3 2 4 2 2" xfId="12372"/>
    <cellStyle name="Standard 257 4 3 3 2 4 2 2 2" xfId="25608"/>
    <cellStyle name="Standard 257 4 3 3 2 4 2 2 2 2" xfId="52080"/>
    <cellStyle name="Standard 257 4 3 3 2 4 2 2 3" xfId="38844"/>
    <cellStyle name="Standard 257 4 3 3 2 4 2 3" xfId="18991"/>
    <cellStyle name="Standard 257 4 3 3 2 4 2 3 2" xfId="45463"/>
    <cellStyle name="Standard 257 4 3 3 2 4 2 4" xfId="30022"/>
    <cellStyle name="Standard 257 4 3 3 2 4 3" xfId="6492"/>
    <cellStyle name="Standard 257 4 3 3 2 4 3 2" xfId="10902"/>
    <cellStyle name="Standard 257 4 3 3 2 4 3 2 2" xfId="24138"/>
    <cellStyle name="Standard 257 4 3 3 2 4 3 2 2 2" xfId="50610"/>
    <cellStyle name="Standard 257 4 3 3 2 4 3 2 3" xfId="37374"/>
    <cellStyle name="Standard 257 4 3 3 2 4 3 3" xfId="17521"/>
    <cellStyle name="Standard 257 4 3 3 2 4 3 3 2" xfId="43993"/>
    <cellStyle name="Standard 257 4 3 3 2 4 3 4" xfId="32964"/>
    <cellStyle name="Standard 257 4 3 3 2 4 4" xfId="7960"/>
    <cellStyle name="Standard 257 4 3 3 2 4 4 2" xfId="21196"/>
    <cellStyle name="Standard 257 4 3 3 2 4 4 2 2" xfId="47668"/>
    <cellStyle name="Standard 257 4 3 3 2 4 4 3" xfId="34432"/>
    <cellStyle name="Standard 257 4 3 3 2 4 5" xfId="14579"/>
    <cellStyle name="Standard 257 4 3 3 2 4 5 2" xfId="41051"/>
    <cellStyle name="Standard 257 4 3 3 2 4 6" xfId="28552"/>
    <cellStyle name="Standard 257 4 3 3 2 5" xfId="2816"/>
    <cellStyle name="Standard 257 4 3 3 2 5 2" xfId="11638"/>
    <cellStyle name="Standard 257 4 3 3 2 5 2 2" xfId="24874"/>
    <cellStyle name="Standard 257 4 3 3 2 5 2 2 2" xfId="51346"/>
    <cellStyle name="Standard 257 4 3 3 2 5 2 3" xfId="38110"/>
    <cellStyle name="Standard 257 4 3 3 2 5 3" xfId="18257"/>
    <cellStyle name="Standard 257 4 3 3 2 5 3 2" xfId="44729"/>
    <cellStyle name="Standard 257 4 3 3 2 5 4" xfId="29288"/>
    <cellStyle name="Standard 257 4 3 3 2 6" xfId="5021"/>
    <cellStyle name="Standard 257 4 3 3 2 6 2" xfId="9431"/>
    <cellStyle name="Standard 257 4 3 3 2 6 2 2" xfId="22667"/>
    <cellStyle name="Standard 257 4 3 3 2 6 2 2 2" xfId="49139"/>
    <cellStyle name="Standard 257 4 3 3 2 6 2 3" xfId="35903"/>
    <cellStyle name="Standard 257 4 3 3 2 6 3" xfId="16050"/>
    <cellStyle name="Standard 257 4 3 3 2 6 3 2" xfId="42522"/>
    <cellStyle name="Standard 257 4 3 3 2 6 4" xfId="31493"/>
    <cellStyle name="Standard 257 4 3 3 2 7" xfId="7226"/>
    <cellStyle name="Standard 257 4 3 3 2 7 2" xfId="20462"/>
    <cellStyle name="Standard 257 4 3 3 2 7 2 2" xfId="46934"/>
    <cellStyle name="Standard 257 4 3 3 2 7 3" xfId="33698"/>
    <cellStyle name="Standard 257 4 3 3 2 8" xfId="13845"/>
    <cellStyle name="Standard 257 4 3 3 2 8 2" xfId="40317"/>
    <cellStyle name="Standard 257 4 3 3 2 9" xfId="27081"/>
    <cellStyle name="Standard 257 4 3 3 3" xfId="788"/>
    <cellStyle name="Standard 257 4 3 3 3 2" xfId="1538"/>
    <cellStyle name="Standard 257 4 3 3 3 2 2" xfId="4481"/>
    <cellStyle name="Standard 257 4 3 3 3 2 2 2" xfId="13303"/>
    <cellStyle name="Standard 257 4 3 3 3 2 2 2 2" xfId="26539"/>
    <cellStyle name="Standard 257 4 3 3 3 2 2 2 2 2" xfId="53011"/>
    <cellStyle name="Standard 257 4 3 3 3 2 2 2 3" xfId="39775"/>
    <cellStyle name="Standard 257 4 3 3 3 2 2 3" xfId="19922"/>
    <cellStyle name="Standard 257 4 3 3 3 2 2 3 2" xfId="46394"/>
    <cellStyle name="Standard 257 4 3 3 3 2 2 4" xfId="30953"/>
    <cellStyle name="Standard 257 4 3 3 3 2 3" xfId="5952"/>
    <cellStyle name="Standard 257 4 3 3 3 2 3 2" xfId="10362"/>
    <cellStyle name="Standard 257 4 3 3 3 2 3 2 2" xfId="23598"/>
    <cellStyle name="Standard 257 4 3 3 3 2 3 2 2 2" xfId="50070"/>
    <cellStyle name="Standard 257 4 3 3 3 2 3 2 3" xfId="36834"/>
    <cellStyle name="Standard 257 4 3 3 3 2 3 3" xfId="16981"/>
    <cellStyle name="Standard 257 4 3 3 3 2 3 3 2" xfId="43453"/>
    <cellStyle name="Standard 257 4 3 3 3 2 3 4" xfId="32424"/>
    <cellStyle name="Standard 257 4 3 3 3 2 4" xfId="8891"/>
    <cellStyle name="Standard 257 4 3 3 3 2 4 2" xfId="22127"/>
    <cellStyle name="Standard 257 4 3 3 3 2 4 2 2" xfId="48599"/>
    <cellStyle name="Standard 257 4 3 3 3 2 4 3" xfId="35363"/>
    <cellStyle name="Standard 257 4 3 3 3 2 5" xfId="15510"/>
    <cellStyle name="Standard 257 4 3 3 3 2 5 2" xfId="41982"/>
    <cellStyle name="Standard 257 4 3 3 3 2 6" xfId="28012"/>
    <cellStyle name="Standard 257 4 3 3 3 3" xfId="2274"/>
    <cellStyle name="Standard 257 4 3 3 3 3 2" xfId="3745"/>
    <cellStyle name="Standard 257 4 3 3 3 3 2 2" xfId="12567"/>
    <cellStyle name="Standard 257 4 3 3 3 3 2 2 2" xfId="25803"/>
    <cellStyle name="Standard 257 4 3 3 3 3 2 2 2 2" xfId="52275"/>
    <cellStyle name="Standard 257 4 3 3 3 3 2 2 3" xfId="39039"/>
    <cellStyle name="Standard 257 4 3 3 3 3 2 3" xfId="19186"/>
    <cellStyle name="Standard 257 4 3 3 3 3 2 3 2" xfId="45658"/>
    <cellStyle name="Standard 257 4 3 3 3 3 2 4" xfId="30217"/>
    <cellStyle name="Standard 257 4 3 3 3 3 3" xfId="6687"/>
    <cellStyle name="Standard 257 4 3 3 3 3 3 2" xfId="11097"/>
    <cellStyle name="Standard 257 4 3 3 3 3 3 2 2" xfId="24333"/>
    <cellStyle name="Standard 257 4 3 3 3 3 3 2 2 2" xfId="50805"/>
    <cellStyle name="Standard 257 4 3 3 3 3 3 2 3" xfId="37569"/>
    <cellStyle name="Standard 257 4 3 3 3 3 3 3" xfId="17716"/>
    <cellStyle name="Standard 257 4 3 3 3 3 3 3 2" xfId="44188"/>
    <cellStyle name="Standard 257 4 3 3 3 3 3 4" xfId="33159"/>
    <cellStyle name="Standard 257 4 3 3 3 3 4" xfId="8155"/>
    <cellStyle name="Standard 257 4 3 3 3 3 4 2" xfId="21391"/>
    <cellStyle name="Standard 257 4 3 3 3 3 4 2 2" xfId="47863"/>
    <cellStyle name="Standard 257 4 3 3 3 3 4 3" xfId="34627"/>
    <cellStyle name="Standard 257 4 3 3 3 3 5" xfId="14774"/>
    <cellStyle name="Standard 257 4 3 3 3 3 5 2" xfId="41246"/>
    <cellStyle name="Standard 257 4 3 3 3 3 6" xfId="28747"/>
    <cellStyle name="Standard 257 4 3 3 3 4" xfId="3011"/>
    <cellStyle name="Standard 257 4 3 3 3 4 2" xfId="11833"/>
    <cellStyle name="Standard 257 4 3 3 3 4 2 2" xfId="25069"/>
    <cellStyle name="Standard 257 4 3 3 3 4 2 2 2" xfId="51541"/>
    <cellStyle name="Standard 257 4 3 3 3 4 2 3" xfId="38305"/>
    <cellStyle name="Standard 257 4 3 3 3 4 3" xfId="18452"/>
    <cellStyle name="Standard 257 4 3 3 3 4 3 2" xfId="44924"/>
    <cellStyle name="Standard 257 4 3 3 3 4 4" xfId="29483"/>
    <cellStyle name="Standard 257 4 3 3 3 5" xfId="5216"/>
    <cellStyle name="Standard 257 4 3 3 3 5 2" xfId="9626"/>
    <cellStyle name="Standard 257 4 3 3 3 5 2 2" xfId="22862"/>
    <cellStyle name="Standard 257 4 3 3 3 5 2 2 2" xfId="49334"/>
    <cellStyle name="Standard 257 4 3 3 3 5 2 3" xfId="36098"/>
    <cellStyle name="Standard 257 4 3 3 3 5 3" xfId="16245"/>
    <cellStyle name="Standard 257 4 3 3 3 5 3 2" xfId="42717"/>
    <cellStyle name="Standard 257 4 3 3 3 5 4" xfId="31688"/>
    <cellStyle name="Standard 257 4 3 3 3 6" xfId="7421"/>
    <cellStyle name="Standard 257 4 3 3 3 6 2" xfId="20657"/>
    <cellStyle name="Standard 257 4 3 3 3 6 2 2" xfId="47129"/>
    <cellStyle name="Standard 257 4 3 3 3 6 3" xfId="33893"/>
    <cellStyle name="Standard 257 4 3 3 3 7" xfId="14040"/>
    <cellStyle name="Standard 257 4 3 3 3 7 2" xfId="40512"/>
    <cellStyle name="Standard 257 4 3 3 3 8" xfId="27276"/>
    <cellStyle name="Standard 257 4 3 3 4" xfId="1172"/>
    <cellStyle name="Standard 257 4 3 3 4 2" xfId="4115"/>
    <cellStyle name="Standard 257 4 3 3 4 2 2" xfId="12937"/>
    <cellStyle name="Standard 257 4 3 3 4 2 2 2" xfId="26173"/>
    <cellStyle name="Standard 257 4 3 3 4 2 2 2 2" xfId="52645"/>
    <cellStyle name="Standard 257 4 3 3 4 2 2 3" xfId="39409"/>
    <cellStyle name="Standard 257 4 3 3 4 2 3" xfId="19556"/>
    <cellStyle name="Standard 257 4 3 3 4 2 3 2" xfId="46028"/>
    <cellStyle name="Standard 257 4 3 3 4 2 4" xfId="30587"/>
    <cellStyle name="Standard 257 4 3 3 4 3" xfId="5586"/>
    <cellStyle name="Standard 257 4 3 3 4 3 2" xfId="9996"/>
    <cellStyle name="Standard 257 4 3 3 4 3 2 2" xfId="23232"/>
    <cellStyle name="Standard 257 4 3 3 4 3 2 2 2" xfId="49704"/>
    <cellStyle name="Standard 257 4 3 3 4 3 2 3" xfId="36468"/>
    <cellStyle name="Standard 257 4 3 3 4 3 3" xfId="16615"/>
    <cellStyle name="Standard 257 4 3 3 4 3 3 2" xfId="43087"/>
    <cellStyle name="Standard 257 4 3 3 4 3 4" xfId="32058"/>
    <cellStyle name="Standard 257 4 3 3 4 4" xfId="8525"/>
    <cellStyle name="Standard 257 4 3 3 4 4 2" xfId="21761"/>
    <cellStyle name="Standard 257 4 3 3 4 4 2 2" xfId="48233"/>
    <cellStyle name="Standard 257 4 3 3 4 4 3" xfId="34997"/>
    <cellStyle name="Standard 257 4 3 3 4 5" xfId="15144"/>
    <cellStyle name="Standard 257 4 3 3 4 5 2" xfId="41616"/>
    <cellStyle name="Standard 257 4 3 3 4 6" xfId="27646"/>
    <cellStyle name="Standard 257 4 3 3 5" xfId="1908"/>
    <cellStyle name="Standard 257 4 3 3 5 2" xfId="3379"/>
    <cellStyle name="Standard 257 4 3 3 5 2 2" xfId="12201"/>
    <cellStyle name="Standard 257 4 3 3 5 2 2 2" xfId="25437"/>
    <cellStyle name="Standard 257 4 3 3 5 2 2 2 2" xfId="51909"/>
    <cellStyle name="Standard 257 4 3 3 5 2 2 3" xfId="38673"/>
    <cellStyle name="Standard 257 4 3 3 5 2 3" xfId="18820"/>
    <cellStyle name="Standard 257 4 3 3 5 2 3 2" xfId="45292"/>
    <cellStyle name="Standard 257 4 3 3 5 2 4" xfId="29851"/>
    <cellStyle name="Standard 257 4 3 3 5 3" xfId="6321"/>
    <cellStyle name="Standard 257 4 3 3 5 3 2" xfId="10731"/>
    <cellStyle name="Standard 257 4 3 3 5 3 2 2" xfId="23967"/>
    <cellStyle name="Standard 257 4 3 3 5 3 2 2 2" xfId="50439"/>
    <cellStyle name="Standard 257 4 3 3 5 3 2 3" xfId="37203"/>
    <cellStyle name="Standard 257 4 3 3 5 3 3" xfId="17350"/>
    <cellStyle name="Standard 257 4 3 3 5 3 3 2" xfId="43822"/>
    <cellStyle name="Standard 257 4 3 3 5 3 4" xfId="32793"/>
    <cellStyle name="Standard 257 4 3 3 5 4" xfId="7789"/>
    <cellStyle name="Standard 257 4 3 3 5 4 2" xfId="21025"/>
    <cellStyle name="Standard 257 4 3 3 5 4 2 2" xfId="47497"/>
    <cellStyle name="Standard 257 4 3 3 5 4 3" xfId="34261"/>
    <cellStyle name="Standard 257 4 3 3 5 5" xfId="14408"/>
    <cellStyle name="Standard 257 4 3 3 5 5 2" xfId="40880"/>
    <cellStyle name="Standard 257 4 3 3 5 6" xfId="28381"/>
    <cellStyle name="Standard 257 4 3 3 6" xfId="2645"/>
    <cellStyle name="Standard 257 4 3 3 6 2" xfId="11467"/>
    <cellStyle name="Standard 257 4 3 3 6 2 2" xfId="24703"/>
    <cellStyle name="Standard 257 4 3 3 6 2 2 2" xfId="51175"/>
    <cellStyle name="Standard 257 4 3 3 6 2 3" xfId="37939"/>
    <cellStyle name="Standard 257 4 3 3 6 3" xfId="18086"/>
    <cellStyle name="Standard 257 4 3 3 6 3 2" xfId="44558"/>
    <cellStyle name="Standard 257 4 3 3 6 4" xfId="29117"/>
    <cellStyle name="Standard 257 4 3 3 7" xfId="4850"/>
    <cellStyle name="Standard 257 4 3 3 7 2" xfId="9260"/>
    <cellStyle name="Standard 257 4 3 3 7 2 2" xfId="22496"/>
    <cellStyle name="Standard 257 4 3 3 7 2 2 2" xfId="48968"/>
    <cellStyle name="Standard 257 4 3 3 7 2 3" xfId="35732"/>
    <cellStyle name="Standard 257 4 3 3 7 3" xfId="15879"/>
    <cellStyle name="Standard 257 4 3 3 7 3 2" xfId="42351"/>
    <cellStyle name="Standard 257 4 3 3 7 4" xfId="31322"/>
    <cellStyle name="Standard 257 4 3 3 8" xfId="7055"/>
    <cellStyle name="Standard 257 4 3 3 8 2" xfId="20291"/>
    <cellStyle name="Standard 257 4 3 3 8 2 2" xfId="46763"/>
    <cellStyle name="Standard 257 4 3 3 8 3" xfId="33527"/>
    <cellStyle name="Standard 257 4 3 3 9" xfId="13674"/>
    <cellStyle name="Standard 257 4 3 3 9 2" xfId="40146"/>
    <cellStyle name="Standard 257 4 3 4" xfId="488"/>
    <cellStyle name="Standard 257 4 3 4 2" xfId="878"/>
    <cellStyle name="Standard 257 4 3 4 2 2" xfId="1627"/>
    <cellStyle name="Standard 257 4 3 4 2 2 2" xfId="4570"/>
    <cellStyle name="Standard 257 4 3 4 2 2 2 2" xfId="13392"/>
    <cellStyle name="Standard 257 4 3 4 2 2 2 2 2" xfId="26628"/>
    <cellStyle name="Standard 257 4 3 4 2 2 2 2 2 2" xfId="53100"/>
    <cellStyle name="Standard 257 4 3 4 2 2 2 2 3" xfId="39864"/>
    <cellStyle name="Standard 257 4 3 4 2 2 2 3" xfId="20011"/>
    <cellStyle name="Standard 257 4 3 4 2 2 2 3 2" xfId="46483"/>
    <cellStyle name="Standard 257 4 3 4 2 2 2 4" xfId="31042"/>
    <cellStyle name="Standard 257 4 3 4 2 2 3" xfId="6041"/>
    <cellStyle name="Standard 257 4 3 4 2 2 3 2" xfId="10451"/>
    <cellStyle name="Standard 257 4 3 4 2 2 3 2 2" xfId="23687"/>
    <cellStyle name="Standard 257 4 3 4 2 2 3 2 2 2" xfId="50159"/>
    <cellStyle name="Standard 257 4 3 4 2 2 3 2 3" xfId="36923"/>
    <cellStyle name="Standard 257 4 3 4 2 2 3 3" xfId="17070"/>
    <cellStyle name="Standard 257 4 3 4 2 2 3 3 2" xfId="43542"/>
    <cellStyle name="Standard 257 4 3 4 2 2 3 4" xfId="32513"/>
    <cellStyle name="Standard 257 4 3 4 2 2 4" xfId="8980"/>
    <cellStyle name="Standard 257 4 3 4 2 2 4 2" xfId="22216"/>
    <cellStyle name="Standard 257 4 3 4 2 2 4 2 2" xfId="48688"/>
    <cellStyle name="Standard 257 4 3 4 2 2 4 3" xfId="35452"/>
    <cellStyle name="Standard 257 4 3 4 2 2 5" xfId="15599"/>
    <cellStyle name="Standard 257 4 3 4 2 2 5 2" xfId="42071"/>
    <cellStyle name="Standard 257 4 3 4 2 2 6" xfId="28101"/>
    <cellStyle name="Standard 257 4 3 4 2 3" xfId="2363"/>
    <cellStyle name="Standard 257 4 3 4 2 3 2" xfId="3834"/>
    <cellStyle name="Standard 257 4 3 4 2 3 2 2" xfId="12656"/>
    <cellStyle name="Standard 257 4 3 4 2 3 2 2 2" xfId="25892"/>
    <cellStyle name="Standard 257 4 3 4 2 3 2 2 2 2" xfId="52364"/>
    <cellStyle name="Standard 257 4 3 4 2 3 2 2 3" xfId="39128"/>
    <cellStyle name="Standard 257 4 3 4 2 3 2 3" xfId="19275"/>
    <cellStyle name="Standard 257 4 3 4 2 3 2 3 2" xfId="45747"/>
    <cellStyle name="Standard 257 4 3 4 2 3 2 4" xfId="30306"/>
    <cellStyle name="Standard 257 4 3 4 2 3 3" xfId="6776"/>
    <cellStyle name="Standard 257 4 3 4 2 3 3 2" xfId="11186"/>
    <cellStyle name="Standard 257 4 3 4 2 3 3 2 2" xfId="24422"/>
    <cellStyle name="Standard 257 4 3 4 2 3 3 2 2 2" xfId="50894"/>
    <cellStyle name="Standard 257 4 3 4 2 3 3 2 3" xfId="37658"/>
    <cellStyle name="Standard 257 4 3 4 2 3 3 3" xfId="17805"/>
    <cellStyle name="Standard 257 4 3 4 2 3 3 3 2" xfId="44277"/>
    <cellStyle name="Standard 257 4 3 4 2 3 3 4" xfId="33248"/>
    <cellStyle name="Standard 257 4 3 4 2 3 4" xfId="8244"/>
    <cellStyle name="Standard 257 4 3 4 2 3 4 2" xfId="21480"/>
    <cellStyle name="Standard 257 4 3 4 2 3 4 2 2" xfId="47952"/>
    <cellStyle name="Standard 257 4 3 4 2 3 4 3" xfId="34716"/>
    <cellStyle name="Standard 257 4 3 4 2 3 5" xfId="14863"/>
    <cellStyle name="Standard 257 4 3 4 2 3 5 2" xfId="41335"/>
    <cellStyle name="Standard 257 4 3 4 2 3 6" xfId="28836"/>
    <cellStyle name="Standard 257 4 3 4 2 4" xfId="3100"/>
    <cellStyle name="Standard 257 4 3 4 2 4 2" xfId="11922"/>
    <cellStyle name="Standard 257 4 3 4 2 4 2 2" xfId="25158"/>
    <cellStyle name="Standard 257 4 3 4 2 4 2 2 2" xfId="51630"/>
    <cellStyle name="Standard 257 4 3 4 2 4 2 3" xfId="38394"/>
    <cellStyle name="Standard 257 4 3 4 2 4 3" xfId="18541"/>
    <cellStyle name="Standard 257 4 3 4 2 4 3 2" xfId="45013"/>
    <cellStyle name="Standard 257 4 3 4 2 4 4" xfId="29572"/>
    <cellStyle name="Standard 257 4 3 4 2 5" xfId="5305"/>
    <cellStyle name="Standard 257 4 3 4 2 5 2" xfId="9715"/>
    <cellStyle name="Standard 257 4 3 4 2 5 2 2" xfId="22951"/>
    <cellStyle name="Standard 257 4 3 4 2 5 2 2 2" xfId="49423"/>
    <cellStyle name="Standard 257 4 3 4 2 5 2 3" xfId="36187"/>
    <cellStyle name="Standard 257 4 3 4 2 5 3" xfId="16334"/>
    <cellStyle name="Standard 257 4 3 4 2 5 3 2" xfId="42806"/>
    <cellStyle name="Standard 257 4 3 4 2 5 4" xfId="31777"/>
    <cellStyle name="Standard 257 4 3 4 2 6" xfId="7510"/>
    <cellStyle name="Standard 257 4 3 4 2 6 2" xfId="20746"/>
    <cellStyle name="Standard 257 4 3 4 2 6 2 2" xfId="47218"/>
    <cellStyle name="Standard 257 4 3 4 2 6 3" xfId="33982"/>
    <cellStyle name="Standard 257 4 3 4 2 7" xfId="14129"/>
    <cellStyle name="Standard 257 4 3 4 2 7 2" xfId="40601"/>
    <cellStyle name="Standard 257 4 3 4 2 8" xfId="27365"/>
    <cellStyle name="Standard 257 4 3 4 3" xfId="1261"/>
    <cellStyle name="Standard 257 4 3 4 3 2" xfId="4204"/>
    <cellStyle name="Standard 257 4 3 4 3 2 2" xfId="13026"/>
    <cellStyle name="Standard 257 4 3 4 3 2 2 2" xfId="26262"/>
    <cellStyle name="Standard 257 4 3 4 3 2 2 2 2" xfId="52734"/>
    <cellStyle name="Standard 257 4 3 4 3 2 2 3" xfId="39498"/>
    <cellStyle name="Standard 257 4 3 4 3 2 3" xfId="19645"/>
    <cellStyle name="Standard 257 4 3 4 3 2 3 2" xfId="46117"/>
    <cellStyle name="Standard 257 4 3 4 3 2 4" xfId="30676"/>
    <cellStyle name="Standard 257 4 3 4 3 3" xfId="5675"/>
    <cellStyle name="Standard 257 4 3 4 3 3 2" xfId="10085"/>
    <cellStyle name="Standard 257 4 3 4 3 3 2 2" xfId="23321"/>
    <cellStyle name="Standard 257 4 3 4 3 3 2 2 2" xfId="49793"/>
    <cellStyle name="Standard 257 4 3 4 3 3 2 3" xfId="36557"/>
    <cellStyle name="Standard 257 4 3 4 3 3 3" xfId="16704"/>
    <cellStyle name="Standard 257 4 3 4 3 3 3 2" xfId="43176"/>
    <cellStyle name="Standard 257 4 3 4 3 3 4" xfId="32147"/>
    <cellStyle name="Standard 257 4 3 4 3 4" xfId="8614"/>
    <cellStyle name="Standard 257 4 3 4 3 4 2" xfId="21850"/>
    <cellStyle name="Standard 257 4 3 4 3 4 2 2" xfId="48322"/>
    <cellStyle name="Standard 257 4 3 4 3 4 3" xfId="35086"/>
    <cellStyle name="Standard 257 4 3 4 3 5" xfId="15233"/>
    <cellStyle name="Standard 257 4 3 4 3 5 2" xfId="41705"/>
    <cellStyle name="Standard 257 4 3 4 3 6" xfId="27735"/>
    <cellStyle name="Standard 257 4 3 4 4" xfId="1997"/>
    <cellStyle name="Standard 257 4 3 4 4 2" xfId="3468"/>
    <cellStyle name="Standard 257 4 3 4 4 2 2" xfId="12290"/>
    <cellStyle name="Standard 257 4 3 4 4 2 2 2" xfId="25526"/>
    <cellStyle name="Standard 257 4 3 4 4 2 2 2 2" xfId="51998"/>
    <cellStyle name="Standard 257 4 3 4 4 2 2 3" xfId="38762"/>
    <cellStyle name="Standard 257 4 3 4 4 2 3" xfId="18909"/>
    <cellStyle name="Standard 257 4 3 4 4 2 3 2" xfId="45381"/>
    <cellStyle name="Standard 257 4 3 4 4 2 4" xfId="29940"/>
    <cellStyle name="Standard 257 4 3 4 4 3" xfId="6410"/>
    <cellStyle name="Standard 257 4 3 4 4 3 2" xfId="10820"/>
    <cellStyle name="Standard 257 4 3 4 4 3 2 2" xfId="24056"/>
    <cellStyle name="Standard 257 4 3 4 4 3 2 2 2" xfId="50528"/>
    <cellStyle name="Standard 257 4 3 4 4 3 2 3" xfId="37292"/>
    <cellStyle name="Standard 257 4 3 4 4 3 3" xfId="17439"/>
    <cellStyle name="Standard 257 4 3 4 4 3 3 2" xfId="43911"/>
    <cellStyle name="Standard 257 4 3 4 4 3 4" xfId="32882"/>
    <cellStyle name="Standard 257 4 3 4 4 4" xfId="7878"/>
    <cellStyle name="Standard 257 4 3 4 4 4 2" xfId="21114"/>
    <cellStyle name="Standard 257 4 3 4 4 4 2 2" xfId="47586"/>
    <cellStyle name="Standard 257 4 3 4 4 4 3" xfId="34350"/>
    <cellStyle name="Standard 257 4 3 4 4 5" xfId="14497"/>
    <cellStyle name="Standard 257 4 3 4 4 5 2" xfId="40969"/>
    <cellStyle name="Standard 257 4 3 4 4 6" xfId="28470"/>
    <cellStyle name="Standard 257 4 3 4 5" xfId="2734"/>
    <cellStyle name="Standard 257 4 3 4 5 2" xfId="11556"/>
    <cellStyle name="Standard 257 4 3 4 5 2 2" xfId="24792"/>
    <cellStyle name="Standard 257 4 3 4 5 2 2 2" xfId="51264"/>
    <cellStyle name="Standard 257 4 3 4 5 2 3" xfId="38028"/>
    <cellStyle name="Standard 257 4 3 4 5 3" xfId="18175"/>
    <cellStyle name="Standard 257 4 3 4 5 3 2" xfId="44647"/>
    <cellStyle name="Standard 257 4 3 4 5 4" xfId="29206"/>
    <cellStyle name="Standard 257 4 3 4 6" xfId="4939"/>
    <cellStyle name="Standard 257 4 3 4 6 2" xfId="9349"/>
    <cellStyle name="Standard 257 4 3 4 6 2 2" xfId="22585"/>
    <cellStyle name="Standard 257 4 3 4 6 2 2 2" xfId="49057"/>
    <cellStyle name="Standard 257 4 3 4 6 2 3" xfId="35821"/>
    <cellStyle name="Standard 257 4 3 4 6 3" xfId="15968"/>
    <cellStyle name="Standard 257 4 3 4 6 3 2" xfId="42440"/>
    <cellStyle name="Standard 257 4 3 4 6 4" xfId="31411"/>
    <cellStyle name="Standard 257 4 3 4 7" xfId="7144"/>
    <cellStyle name="Standard 257 4 3 4 7 2" xfId="20380"/>
    <cellStyle name="Standard 257 4 3 4 7 2 2" xfId="46852"/>
    <cellStyle name="Standard 257 4 3 4 7 3" xfId="33616"/>
    <cellStyle name="Standard 257 4 3 4 8" xfId="13763"/>
    <cellStyle name="Standard 257 4 3 4 8 2" xfId="40235"/>
    <cellStyle name="Standard 257 4 3 4 9" xfId="26999"/>
    <cellStyle name="Standard 257 4 3 5" xfId="673"/>
    <cellStyle name="Standard 257 4 3 5 2" xfId="1058"/>
    <cellStyle name="Standard 257 4 3 5 2 2" xfId="1800"/>
    <cellStyle name="Standard 257 4 3 5 2 2 2" xfId="4743"/>
    <cellStyle name="Standard 257 4 3 5 2 2 2 2" xfId="13565"/>
    <cellStyle name="Standard 257 4 3 5 2 2 2 2 2" xfId="26801"/>
    <cellStyle name="Standard 257 4 3 5 2 2 2 2 2 2" xfId="53273"/>
    <cellStyle name="Standard 257 4 3 5 2 2 2 2 3" xfId="40037"/>
    <cellStyle name="Standard 257 4 3 5 2 2 2 3" xfId="20184"/>
    <cellStyle name="Standard 257 4 3 5 2 2 2 3 2" xfId="46656"/>
    <cellStyle name="Standard 257 4 3 5 2 2 2 4" xfId="31215"/>
    <cellStyle name="Standard 257 4 3 5 2 2 3" xfId="6214"/>
    <cellStyle name="Standard 257 4 3 5 2 2 3 2" xfId="10624"/>
    <cellStyle name="Standard 257 4 3 5 2 2 3 2 2" xfId="23860"/>
    <cellStyle name="Standard 257 4 3 5 2 2 3 2 2 2" xfId="50332"/>
    <cellStyle name="Standard 257 4 3 5 2 2 3 2 3" xfId="37096"/>
    <cellStyle name="Standard 257 4 3 5 2 2 3 3" xfId="17243"/>
    <cellStyle name="Standard 257 4 3 5 2 2 3 3 2" xfId="43715"/>
    <cellStyle name="Standard 257 4 3 5 2 2 3 4" xfId="32686"/>
    <cellStyle name="Standard 257 4 3 5 2 2 4" xfId="9153"/>
    <cellStyle name="Standard 257 4 3 5 2 2 4 2" xfId="22389"/>
    <cellStyle name="Standard 257 4 3 5 2 2 4 2 2" xfId="48861"/>
    <cellStyle name="Standard 257 4 3 5 2 2 4 3" xfId="35625"/>
    <cellStyle name="Standard 257 4 3 5 2 2 5" xfId="15772"/>
    <cellStyle name="Standard 257 4 3 5 2 2 5 2" xfId="42244"/>
    <cellStyle name="Standard 257 4 3 5 2 2 6" xfId="28274"/>
    <cellStyle name="Standard 257 4 3 5 2 3" xfId="2536"/>
    <cellStyle name="Standard 257 4 3 5 2 3 2" xfId="4007"/>
    <cellStyle name="Standard 257 4 3 5 2 3 2 2" xfId="12829"/>
    <cellStyle name="Standard 257 4 3 5 2 3 2 2 2" xfId="26065"/>
    <cellStyle name="Standard 257 4 3 5 2 3 2 2 2 2" xfId="52537"/>
    <cellStyle name="Standard 257 4 3 5 2 3 2 2 3" xfId="39301"/>
    <cellStyle name="Standard 257 4 3 5 2 3 2 3" xfId="19448"/>
    <cellStyle name="Standard 257 4 3 5 2 3 2 3 2" xfId="45920"/>
    <cellStyle name="Standard 257 4 3 5 2 3 2 4" xfId="30479"/>
    <cellStyle name="Standard 257 4 3 5 2 3 3" xfId="6949"/>
    <cellStyle name="Standard 257 4 3 5 2 3 3 2" xfId="11359"/>
    <cellStyle name="Standard 257 4 3 5 2 3 3 2 2" xfId="24595"/>
    <cellStyle name="Standard 257 4 3 5 2 3 3 2 2 2" xfId="51067"/>
    <cellStyle name="Standard 257 4 3 5 2 3 3 2 3" xfId="37831"/>
    <cellStyle name="Standard 257 4 3 5 2 3 3 3" xfId="17978"/>
    <cellStyle name="Standard 257 4 3 5 2 3 3 3 2" xfId="44450"/>
    <cellStyle name="Standard 257 4 3 5 2 3 3 4" xfId="33421"/>
    <cellStyle name="Standard 257 4 3 5 2 3 4" xfId="8417"/>
    <cellStyle name="Standard 257 4 3 5 2 3 4 2" xfId="21653"/>
    <cellStyle name="Standard 257 4 3 5 2 3 4 2 2" xfId="48125"/>
    <cellStyle name="Standard 257 4 3 5 2 3 4 3" xfId="34889"/>
    <cellStyle name="Standard 257 4 3 5 2 3 5" xfId="15036"/>
    <cellStyle name="Standard 257 4 3 5 2 3 5 2" xfId="41508"/>
    <cellStyle name="Standard 257 4 3 5 2 3 6" xfId="29009"/>
    <cellStyle name="Standard 257 4 3 5 2 4" xfId="3273"/>
    <cellStyle name="Standard 257 4 3 5 2 4 2" xfId="12095"/>
    <cellStyle name="Standard 257 4 3 5 2 4 2 2" xfId="25331"/>
    <cellStyle name="Standard 257 4 3 5 2 4 2 2 2" xfId="51803"/>
    <cellStyle name="Standard 257 4 3 5 2 4 2 3" xfId="38567"/>
    <cellStyle name="Standard 257 4 3 5 2 4 3" xfId="18714"/>
    <cellStyle name="Standard 257 4 3 5 2 4 3 2" xfId="45186"/>
    <cellStyle name="Standard 257 4 3 5 2 4 4" xfId="29745"/>
    <cellStyle name="Standard 257 4 3 5 2 5" xfId="5478"/>
    <cellStyle name="Standard 257 4 3 5 2 5 2" xfId="9888"/>
    <cellStyle name="Standard 257 4 3 5 2 5 2 2" xfId="23124"/>
    <cellStyle name="Standard 257 4 3 5 2 5 2 2 2" xfId="49596"/>
    <cellStyle name="Standard 257 4 3 5 2 5 2 3" xfId="36360"/>
    <cellStyle name="Standard 257 4 3 5 2 5 3" xfId="16507"/>
    <cellStyle name="Standard 257 4 3 5 2 5 3 2" xfId="42979"/>
    <cellStyle name="Standard 257 4 3 5 2 5 4" xfId="31950"/>
    <cellStyle name="Standard 257 4 3 5 2 6" xfId="7683"/>
    <cellStyle name="Standard 257 4 3 5 2 6 2" xfId="20919"/>
    <cellStyle name="Standard 257 4 3 5 2 6 2 2" xfId="47391"/>
    <cellStyle name="Standard 257 4 3 5 2 6 3" xfId="34155"/>
    <cellStyle name="Standard 257 4 3 5 2 7" xfId="14302"/>
    <cellStyle name="Standard 257 4 3 5 2 7 2" xfId="40774"/>
    <cellStyle name="Standard 257 4 3 5 2 8" xfId="27538"/>
    <cellStyle name="Standard 257 4 3 5 3" xfId="1434"/>
    <cellStyle name="Standard 257 4 3 5 3 2" xfId="4377"/>
    <cellStyle name="Standard 257 4 3 5 3 2 2" xfId="13199"/>
    <cellStyle name="Standard 257 4 3 5 3 2 2 2" xfId="26435"/>
    <cellStyle name="Standard 257 4 3 5 3 2 2 2 2" xfId="52907"/>
    <cellStyle name="Standard 257 4 3 5 3 2 2 3" xfId="39671"/>
    <cellStyle name="Standard 257 4 3 5 3 2 3" xfId="19818"/>
    <cellStyle name="Standard 257 4 3 5 3 2 3 2" xfId="46290"/>
    <cellStyle name="Standard 257 4 3 5 3 2 4" xfId="30849"/>
    <cellStyle name="Standard 257 4 3 5 3 3" xfId="5848"/>
    <cellStyle name="Standard 257 4 3 5 3 3 2" xfId="10258"/>
    <cellStyle name="Standard 257 4 3 5 3 3 2 2" xfId="23494"/>
    <cellStyle name="Standard 257 4 3 5 3 3 2 2 2" xfId="49966"/>
    <cellStyle name="Standard 257 4 3 5 3 3 2 3" xfId="36730"/>
    <cellStyle name="Standard 257 4 3 5 3 3 3" xfId="16877"/>
    <cellStyle name="Standard 257 4 3 5 3 3 3 2" xfId="43349"/>
    <cellStyle name="Standard 257 4 3 5 3 3 4" xfId="32320"/>
    <cellStyle name="Standard 257 4 3 5 3 4" xfId="8787"/>
    <cellStyle name="Standard 257 4 3 5 3 4 2" xfId="22023"/>
    <cellStyle name="Standard 257 4 3 5 3 4 2 2" xfId="48495"/>
    <cellStyle name="Standard 257 4 3 5 3 4 3" xfId="35259"/>
    <cellStyle name="Standard 257 4 3 5 3 5" xfId="15406"/>
    <cellStyle name="Standard 257 4 3 5 3 5 2" xfId="41878"/>
    <cellStyle name="Standard 257 4 3 5 3 6" xfId="27908"/>
    <cellStyle name="Standard 257 4 3 5 4" xfId="2170"/>
    <cellStyle name="Standard 257 4 3 5 4 2" xfId="3641"/>
    <cellStyle name="Standard 257 4 3 5 4 2 2" xfId="12463"/>
    <cellStyle name="Standard 257 4 3 5 4 2 2 2" xfId="25699"/>
    <cellStyle name="Standard 257 4 3 5 4 2 2 2 2" xfId="52171"/>
    <cellStyle name="Standard 257 4 3 5 4 2 2 3" xfId="38935"/>
    <cellStyle name="Standard 257 4 3 5 4 2 3" xfId="19082"/>
    <cellStyle name="Standard 257 4 3 5 4 2 3 2" xfId="45554"/>
    <cellStyle name="Standard 257 4 3 5 4 2 4" xfId="30113"/>
    <cellStyle name="Standard 257 4 3 5 4 3" xfId="6583"/>
    <cellStyle name="Standard 257 4 3 5 4 3 2" xfId="10993"/>
    <cellStyle name="Standard 257 4 3 5 4 3 2 2" xfId="24229"/>
    <cellStyle name="Standard 257 4 3 5 4 3 2 2 2" xfId="50701"/>
    <cellStyle name="Standard 257 4 3 5 4 3 2 3" xfId="37465"/>
    <cellStyle name="Standard 257 4 3 5 4 3 3" xfId="17612"/>
    <cellStyle name="Standard 257 4 3 5 4 3 3 2" xfId="44084"/>
    <cellStyle name="Standard 257 4 3 5 4 3 4" xfId="33055"/>
    <cellStyle name="Standard 257 4 3 5 4 4" xfId="8051"/>
    <cellStyle name="Standard 257 4 3 5 4 4 2" xfId="21287"/>
    <cellStyle name="Standard 257 4 3 5 4 4 2 2" xfId="47759"/>
    <cellStyle name="Standard 257 4 3 5 4 4 3" xfId="34523"/>
    <cellStyle name="Standard 257 4 3 5 4 5" xfId="14670"/>
    <cellStyle name="Standard 257 4 3 5 4 5 2" xfId="41142"/>
    <cellStyle name="Standard 257 4 3 5 4 6" xfId="28643"/>
    <cellStyle name="Standard 257 4 3 5 5" xfId="2907"/>
    <cellStyle name="Standard 257 4 3 5 5 2" xfId="11729"/>
    <cellStyle name="Standard 257 4 3 5 5 2 2" xfId="24965"/>
    <cellStyle name="Standard 257 4 3 5 5 2 2 2" xfId="51437"/>
    <cellStyle name="Standard 257 4 3 5 5 2 3" xfId="38201"/>
    <cellStyle name="Standard 257 4 3 5 5 3" xfId="18348"/>
    <cellStyle name="Standard 257 4 3 5 5 3 2" xfId="44820"/>
    <cellStyle name="Standard 257 4 3 5 5 4" xfId="29379"/>
    <cellStyle name="Standard 257 4 3 5 6" xfId="5112"/>
    <cellStyle name="Standard 257 4 3 5 6 2" xfId="9522"/>
    <cellStyle name="Standard 257 4 3 5 6 2 2" xfId="22758"/>
    <cellStyle name="Standard 257 4 3 5 6 2 2 2" xfId="49230"/>
    <cellStyle name="Standard 257 4 3 5 6 2 3" xfId="35994"/>
    <cellStyle name="Standard 257 4 3 5 6 3" xfId="16141"/>
    <cellStyle name="Standard 257 4 3 5 6 3 2" xfId="42613"/>
    <cellStyle name="Standard 257 4 3 5 6 4" xfId="31584"/>
    <cellStyle name="Standard 257 4 3 5 7" xfId="7317"/>
    <cellStyle name="Standard 257 4 3 5 7 2" xfId="20553"/>
    <cellStyle name="Standard 257 4 3 5 7 2 2" xfId="47025"/>
    <cellStyle name="Standard 257 4 3 5 7 3" xfId="33789"/>
    <cellStyle name="Standard 257 4 3 5 8" xfId="13936"/>
    <cellStyle name="Standard 257 4 3 5 8 2" xfId="40408"/>
    <cellStyle name="Standard 257 4 3 5 9" xfId="27172"/>
    <cellStyle name="Standard 257 4 3 6" xfId="707"/>
    <cellStyle name="Standard 257 4 3 6 2" xfId="1457"/>
    <cellStyle name="Standard 257 4 3 6 2 2" xfId="4400"/>
    <cellStyle name="Standard 257 4 3 6 2 2 2" xfId="13222"/>
    <cellStyle name="Standard 257 4 3 6 2 2 2 2" xfId="26458"/>
    <cellStyle name="Standard 257 4 3 6 2 2 2 2 2" xfId="52930"/>
    <cellStyle name="Standard 257 4 3 6 2 2 2 3" xfId="39694"/>
    <cellStyle name="Standard 257 4 3 6 2 2 3" xfId="19841"/>
    <cellStyle name="Standard 257 4 3 6 2 2 3 2" xfId="46313"/>
    <cellStyle name="Standard 257 4 3 6 2 2 4" xfId="30872"/>
    <cellStyle name="Standard 257 4 3 6 2 3" xfId="5871"/>
    <cellStyle name="Standard 257 4 3 6 2 3 2" xfId="10281"/>
    <cellStyle name="Standard 257 4 3 6 2 3 2 2" xfId="23517"/>
    <cellStyle name="Standard 257 4 3 6 2 3 2 2 2" xfId="49989"/>
    <cellStyle name="Standard 257 4 3 6 2 3 2 3" xfId="36753"/>
    <cellStyle name="Standard 257 4 3 6 2 3 3" xfId="16900"/>
    <cellStyle name="Standard 257 4 3 6 2 3 3 2" xfId="43372"/>
    <cellStyle name="Standard 257 4 3 6 2 3 4" xfId="32343"/>
    <cellStyle name="Standard 257 4 3 6 2 4" xfId="8810"/>
    <cellStyle name="Standard 257 4 3 6 2 4 2" xfId="22046"/>
    <cellStyle name="Standard 257 4 3 6 2 4 2 2" xfId="48518"/>
    <cellStyle name="Standard 257 4 3 6 2 4 3" xfId="35282"/>
    <cellStyle name="Standard 257 4 3 6 2 5" xfId="15429"/>
    <cellStyle name="Standard 257 4 3 6 2 5 2" xfId="41901"/>
    <cellStyle name="Standard 257 4 3 6 2 6" xfId="27931"/>
    <cellStyle name="Standard 257 4 3 6 3" xfId="2193"/>
    <cellStyle name="Standard 257 4 3 6 3 2" xfId="3664"/>
    <cellStyle name="Standard 257 4 3 6 3 2 2" xfId="12486"/>
    <cellStyle name="Standard 257 4 3 6 3 2 2 2" xfId="25722"/>
    <cellStyle name="Standard 257 4 3 6 3 2 2 2 2" xfId="52194"/>
    <cellStyle name="Standard 257 4 3 6 3 2 2 3" xfId="38958"/>
    <cellStyle name="Standard 257 4 3 6 3 2 3" xfId="19105"/>
    <cellStyle name="Standard 257 4 3 6 3 2 3 2" xfId="45577"/>
    <cellStyle name="Standard 257 4 3 6 3 2 4" xfId="30136"/>
    <cellStyle name="Standard 257 4 3 6 3 3" xfId="6606"/>
    <cellStyle name="Standard 257 4 3 6 3 3 2" xfId="11016"/>
    <cellStyle name="Standard 257 4 3 6 3 3 2 2" xfId="24252"/>
    <cellStyle name="Standard 257 4 3 6 3 3 2 2 2" xfId="50724"/>
    <cellStyle name="Standard 257 4 3 6 3 3 2 3" xfId="37488"/>
    <cellStyle name="Standard 257 4 3 6 3 3 3" xfId="17635"/>
    <cellStyle name="Standard 257 4 3 6 3 3 3 2" xfId="44107"/>
    <cellStyle name="Standard 257 4 3 6 3 3 4" xfId="33078"/>
    <cellStyle name="Standard 257 4 3 6 3 4" xfId="8074"/>
    <cellStyle name="Standard 257 4 3 6 3 4 2" xfId="21310"/>
    <cellStyle name="Standard 257 4 3 6 3 4 2 2" xfId="47782"/>
    <cellStyle name="Standard 257 4 3 6 3 4 3" xfId="34546"/>
    <cellStyle name="Standard 257 4 3 6 3 5" xfId="14693"/>
    <cellStyle name="Standard 257 4 3 6 3 5 2" xfId="41165"/>
    <cellStyle name="Standard 257 4 3 6 3 6" xfId="28666"/>
    <cellStyle name="Standard 257 4 3 6 4" xfId="2930"/>
    <cellStyle name="Standard 257 4 3 6 4 2" xfId="11752"/>
    <cellStyle name="Standard 257 4 3 6 4 2 2" xfId="24988"/>
    <cellStyle name="Standard 257 4 3 6 4 2 2 2" xfId="51460"/>
    <cellStyle name="Standard 257 4 3 6 4 2 3" xfId="38224"/>
    <cellStyle name="Standard 257 4 3 6 4 3" xfId="18371"/>
    <cellStyle name="Standard 257 4 3 6 4 3 2" xfId="44843"/>
    <cellStyle name="Standard 257 4 3 6 4 4" xfId="29402"/>
    <cellStyle name="Standard 257 4 3 6 5" xfId="5135"/>
    <cellStyle name="Standard 257 4 3 6 5 2" xfId="9545"/>
    <cellStyle name="Standard 257 4 3 6 5 2 2" xfId="22781"/>
    <cellStyle name="Standard 257 4 3 6 5 2 2 2" xfId="49253"/>
    <cellStyle name="Standard 257 4 3 6 5 2 3" xfId="36017"/>
    <cellStyle name="Standard 257 4 3 6 5 3" xfId="16164"/>
    <cellStyle name="Standard 257 4 3 6 5 3 2" xfId="42636"/>
    <cellStyle name="Standard 257 4 3 6 5 4" xfId="31607"/>
    <cellStyle name="Standard 257 4 3 6 6" xfId="7340"/>
    <cellStyle name="Standard 257 4 3 6 6 2" xfId="20576"/>
    <cellStyle name="Standard 257 4 3 6 6 2 2" xfId="47048"/>
    <cellStyle name="Standard 257 4 3 6 6 3" xfId="33812"/>
    <cellStyle name="Standard 257 4 3 6 7" xfId="13959"/>
    <cellStyle name="Standard 257 4 3 6 7 2" xfId="40431"/>
    <cellStyle name="Standard 257 4 3 6 8" xfId="27195"/>
    <cellStyle name="Standard 257 4 3 7" xfId="1091"/>
    <cellStyle name="Standard 257 4 3 7 2" xfId="4034"/>
    <cellStyle name="Standard 257 4 3 7 2 2" xfId="12856"/>
    <cellStyle name="Standard 257 4 3 7 2 2 2" xfId="26092"/>
    <cellStyle name="Standard 257 4 3 7 2 2 2 2" xfId="52564"/>
    <cellStyle name="Standard 257 4 3 7 2 2 3" xfId="39328"/>
    <cellStyle name="Standard 257 4 3 7 2 3" xfId="19475"/>
    <cellStyle name="Standard 257 4 3 7 2 3 2" xfId="45947"/>
    <cellStyle name="Standard 257 4 3 7 2 4" xfId="30506"/>
    <cellStyle name="Standard 257 4 3 7 3" xfId="5505"/>
    <cellStyle name="Standard 257 4 3 7 3 2" xfId="9915"/>
    <cellStyle name="Standard 257 4 3 7 3 2 2" xfId="23151"/>
    <cellStyle name="Standard 257 4 3 7 3 2 2 2" xfId="49623"/>
    <cellStyle name="Standard 257 4 3 7 3 2 3" xfId="36387"/>
    <cellStyle name="Standard 257 4 3 7 3 3" xfId="16534"/>
    <cellStyle name="Standard 257 4 3 7 3 3 2" xfId="43006"/>
    <cellStyle name="Standard 257 4 3 7 3 4" xfId="31977"/>
    <cellStyle name="Standard 257 4 3 7 4" xfId="8444"/>
    <cellStyle name="Standard 257 4 3 7 4 2" xfId="21680"/>
    <cellStyle name="Standard 257 4 3 7 4 2 2" xfId="48152"/>
    <cellStyle name="Standard 257 4 3 7 4 3" xfId="34916"/>
    <cellStyle name="Standard 257 4 3 7 5" xfId="15063"/>
    <cellStyle name="Standard 257 4 3 7 5 2" xfId="41535"/>
    <cellStyle name="Standard 257 4 3 7 6" xfId="27565"/>
    <cellStyle name="Standard 257 4 3 8" xfId="1827"/>
    <cellStyle name="Standard 257 4 3 8 2" xfId="3298"/>
    <cellStyle name="Standard 257 4 3 8 2 2" xfId="12120"/>
    <cellStyle name="Standard 257 4 3 8 2 2 2" xfId="25356"/>
    <cellStyle name="Standard 257 4 3 8 2 2 2 2" xfId="51828"/>
    <cellStyle name="Standard 257 4 3 8 2 2 3" xfId="38592"/>
    <cellStyle name="Standard 257 4 3 8 2 3" xfId="18739"/>
    <cellStyle name="Standard 257 4 3 8 2 3 2" xfId="45211"/>
    <cellStyle name="Standard 257 4 3 8 2 4" xfId="29770"/>
    <cellStyle name="Standard 257 4 3 8 3" xfId="6240"/>
    <cellStyle name="Standard 257 4 3 8 3 2" xfId="10650"/>
    <cellStyle name="Standard 257 4 3 8 3 2 2" xfId="23886"/>
    <cellStyle name="Standard 257 4 3 8 3 2 2 2" xfId="50358"/>
    <cellStyle name="Standard 257 4 3 8 3 2 3" xfId="37122"/>
    <cellStyle name="Standard 257 4 3 8 3 3" xfId="17269"/>
    <cellStyle name="Standard 257 4 3 8 3 3 2" xfId="43741"/>
    <cellStyle name="Standard 257 4 3 8 3 4" xfId="32712"/>
    <cellStyle name="Standard 257 4 3 8 4" xfId="7708"/>
    <cellStyle name="Standard 257 4 3 8 4 2" xfId="20944"/>
    <cellStyle name="Standard 257 4 3 8 4 2 2" xfId="47416"/>
    <cellStyle name="Standard 257 4 3 8 4 3" xfId="34180"/>
    <cellStyle name="Standard 257 4 3 8 5" xfId="14327"/>
    <cellStyle name="Standard 257 4 3 8 5 2" xfId="40799"/>
    <cellStyle name="Standard 257 4 3 8 6" xfId="28300"/>
    <cellStyle name="Standard 257 4 3 9" xfId="2564"/>
    <cellStyle name="Standard 257 4 3 9 2" xfId="11386"/>
    <cellStyle name="Standard 257 4 3 9 2 2" xfId="24622"/>
    <cellStyle name="Standard 257 4 3 9 2 2 2" xfId="51094"/>
    <cellStyle name="Standard 257 4 3 9 2 3" xfId="37858"/>
    <cellStyle name="Standard 257 4 3 9 3" xfId="18005"/>
    <cellStyle name="Standard 257 4 3 9 3 2" xfId="44477"/>
    <cellStyle name="Standard 257 4 3 9 4" xfId="29036"/>
    <cellStyle name="Standard 257 4 4" xfId="315"/>
    <cellStyle name="Standard 257 4 4 10" xfId="4783"/>
    <cellStyle name="Standard 257 4 4 10 2" xfId="9193"/>
    <cellStyle name="Standard 257 4 4 10 2 2" xfId="22429"/>
    <cellStyle name="Standard 257 4 4 10 2 2 2" xfId="48901"/>
    <cellStyle name="Standard 257 4 4 10 2 3" xfId="35665"/>
    <cellStyle name="Standard 257 4 4 10 3" xfId="15812"/>
    <cellStyle name="Standard 257 4 4 10 3 2" xfId="42284"/>
    <cellStyle name="Standard 257 4 4 10 4" xfId="31255"/>
    <cellStyle name="Standard 257 4 4 11" xfId="6988"/>
    <cellStyle name="Standard 257 4 4 11 2" xfId="20224"/>
    <cellStyle name="Standard 257 4 4 11 2 2" xfId="46696"/>
    <cellStyle name="Standard 257 4 4 11 3" xfId="33460"/>
    <cellStyle name="Standard 257 4 4 12" xfId="13607"/>
    <cellStyle name="Standard 257 4 4 12 2" xfId="40079"/>
    <cellStyle name="Standard 257 4 4 13" xfId="26843"/>
    <cellStyle name="Standard 257 4 4 2" xfId="361"/>
    <cellStyle name="Standard 257 4 4 2 10" xfId="13647"/>
    <cellStyle name="Standard 257 4 4 2 10 2" xfId="40119"/>
    <cellStyle name="Standard 257 4 4 2 11" xfId="26883"/>
    <cellStyle name="Standard 257 4 4 2 2" xfId="449"/>
    <cellStyle name="Standard 257 4 4 2 2 10" xfId="26964"/>
    <cellStyle name="Standard 257 4 4 2 2 2" xfId="625"/>
    <cellStyle name="Standard 257 4 4 2 2 2 2" xfId="1014"/>
    <cellStyle name="Standard 257 4 4 2 2 2 2 2" xfId="1763"/>
    <cellStyle name="Standard 257 4 4 2 2 2 2 2 2" xfId="4706"/>
    <cellStyle name="Standard 257 4 4 2 2 2 2 2 2 2" xfId="13528"/>
    <cellStyle name="Standard 257 4 4 2 2 2 2 2 2 2 2" xfId="26764"/>
    <cellStyle name="Standard 257 4 4 2 2 2 2 2 2 2 2 2" xfId="53236"/>
    <cellStyle name="Standard 257 4 4 2 2 2 2 2 2 2 3" xfId="40000"/>
    <cellStyle name="Standard 257 4 4 2 2 2 2 2 2 3" xfId="20147"/>
    <cellStyle name="Standard 257 4 4 2 2 2 2 2 2 3 2" xfId="46619"/>
    <cellStyle name="Standard 257 4 4 2 2 2 2 2 2 4" xfId="31178"/>
    <cellStyle name="Standard 257 4 4 2 2 2 2 2 3" xfId="6177"/>
    <cellStyle name="Standard 257 4 4 2 2 2 2 2 3 2" xfId="10587"/>
    <cellStyle name="Standard 257 4 4 2 2 2 2 2 3 2 2" xfId="23823"/>
    <cellStyle name="Standard 257 4 4 2 2 2 2 2 3 2 2 2" xfId="50295"/>
    <cellStyle name="Standard 257 4 4 2 2 2 2 2 3 2 3" xfId="37059"/>
    <cellStyle name="Standard 257 4 4 2 2 2 2 2 3 3" xfId="17206"/>
    <cellStyle name="Standard 257 4 4 2 2 2 2 2 3 3 2" xfId="43678"/>
    <cellStyle name="Standard 257 4 4 2 2 2 2 2 3 4" xfId="32649"/>
    <cellStyle name="Standard 257 4 4 2 2 2 2 2 4" xfId="9116"/>
    <cellStyle name="Standard 257 4 4 2 2 2 2 2 4 2" xfId="22352"/>
    <cellStyle name="Standard 257 4 4 2 2 2 2 2 4 2 2" xfId="48824"/>
    <cellStyle name="Standard 257 4 4 2 2 2 2 2 4 3" xfId="35588"/>
    <cellStyle name="Standard 257 4 4 2 2 2 2 2 5" xfId="15735"/>
    <cellStyle name="Standard 257 4 4 2 2 2 2 2 5 2" xfId="42207"/>
    <cellStyle name="Standard 257 4 4 2 2 2 2 2 6" xfId="28237"/>
    <cellStyle name="Standard 257 4 4 2 2 2 2 3" xfId="2499"/>
    <cellStyle name="Standard 257 4 4 2 2 2 2 3 2" xfId="3970"/>
    <cellStyle name="Standard 257 4 4 2 2 2 2 3 2 2" xfId="12792"/>
    <cellStyle name="Standard 257 4 4 2 2 2 2 3 2 2 2" xfId="26028"/>
    <cellStyle name="Standard 257 4 4 2 2 2 2 3 2 2 2 2" xfId="52500"/>
    <cellStyle name="Standard 257 4 4 2 2 2 2 3 2 2 3" xfId="39264"/>
    <cellStyle name="Standard 257 4 4 2 2 2 2 3 2 3" xfId="19411"/>
    <cellStyle name="Standard 257 4 4 2 2 2 2 3 2 3 2" xfId="45883"/>
    <cellStyle name="Standard 257 4 4 2 2 2 2 3 2 4" xfId="30442"/>
    <cellStyle name="Standard 257 4 4 2 2 2 2 3 3" xfId="6912"/>
    <cellStyle name="Standard 257 4 4 2 2 2 2 3 3 2" xfId="11322"/>
    <cellStyle name="Standard 257 4 4 2 2 2 2 3 3 2 2" xfId="24558"/>
    <cellStyle name="Standard 257 4 4 2 2 2 2 3 3 2 2 2" xfId="51030"/>
    <cellStyle name="Standard 257 4 4 2 2 2 2 3 3 2 3" xfId="37794"/>
    <cellStyle name="Standard 257 4 4 2 2 2 2 3 3 3" xfId="17941"/>
    <cellStyle name="Standard 257 4 4 2 2 2 2 3 3 3 2" xfId="44413"/>
    <cellStyle name="Standard 257 4 4 2 2 2 2 3 3 4" xfId="33384"/>
    <cellStyle name="Standard 257 4 4 2 2 2 2 3 4" xfId="8380"/>
    <cellStyle name="Standard 257 4 4 2 2 2 2 3 4 2" xfId="21616"/>
    <cellStyle name="Standard 257 4 4 2 2 2 2 3 4 2 2" xfId="48088"/>
    <cellStyle name="Standard 257 4 4 2 2 2 2 3 4 3" xfId="34852"/>
    <cellStyle name="Standard 257 4 4 2 2 2 2 3 5" xfId="14999"/>
    <cellStyle name="Standard 257 4 4 2 2 2 2 3 5 2" xfId="41471"/>
    <cellStyle name="Standard 257 4 4 2 2 2 2 3 6" xfId="28972"/>
    <cellStyle name="Standard 257 4 4 2 2 2 2 4" xfId="3236"/>
    <cellStyle name="Standard 257 4 4 2 2 2 2 4 2" xfId="12058"/>
    <cellStyle name="Standard 257 4 4 2 2 2 2 4 2 2" xfId="25294"/>
    <cellStyle name="Standard 257 4 4 2 2 2 2 4 2 2 2" xfId="51766"/>
    <cellStyle name="Standard 257 4 4 2 2 2 2 4 2 3" xfId="38530"/>
    <cellStyle name="Standard 257 4 4 2 2 2 2 4 3" xfId="18677"/>
    <cellStyle name="Standard 257 4 4 2 2 2 2 4 3 2" xfId="45149"/>
    <cellStyle name="Standard 257 4 4 2 2 2 2 4 4" xfId="29708"/>
    <cellStyle name="Standard 257 4 4 2 2 2 2 5" xfId="5441"/>
    <cellStyle name="Standard 257 4 4 2 2 2 2 5 2" xfId="9851"/>
    <cellStyle name="Standard 257 4 4 2 2 2 2 5 2 2" xfId="23087"/>
    <cellStyle name="Standard 257 4 4 2 2 2 2 5 2 2 2" xfId="49559"/>
    <cellStyle name="Standard 257 4 4 2 2 2 2 5 2 3" xfId="36323"/>
    <cellStyle name="Standard 257 4 4 2 2 2 2 5 3" xfId="16470"/>
    <cellStyle name="Standard 257 4 4 2 2 2 2 5 3 2" xfId="42942"/>
    <cellStyle name="Standard 257 4 4 2 2 2 2 5 4" xfId="31913"/>
    <cellStyle name="Standard 257 4 4 2 2 2 2 6" xfId="7646"/>
    <cellStyle name="Standard 257 4 4 2 2 2 2 6 2" xfId="20882"/>
    <cellStyle name="Standard 257 4 4 2 2 2 2 6 2 2" xfId="47354"/>
    <cellStyle name="Standard 257 4 4 2 2 2 2 6 3" xfId="34118"/>
    <cellStyle name="Standard 257 4 4 2 2 2 2 7" xfId="14265"/>
    <cellStyle name="Standard 257 4 4 2 2 2 2 7 2" xfId="40737"/>
    <cellStyle name="Standard 257 4 4 2 2 2 2 8" xfId="27501"/>
    <cellStyle name="Standard 257 4 4 2 2 2 3" xfId="1397"/>
    <cellStyle name="Standard 257 4 4 2 2 2 3 2" xfId="4340"/>
    <cellStyle name="Standard 257 4 4 2 2 2 3 2 2" xfId="13162"/>
    <cellStyle name="Standard 257 4 4 2 2 2 3 2 2 2" xfId="26398"/>
    <cellStyle name="Standard 257 4 4 2 2 2 3 2 2 2 2" xfId="52870"/>
    <cellStyle name="Standard 257 4 4 2 2 2 3 2 2 3" xfId="39634"/>
    <cellStyle name="Standard 257 4 4 2 2 2 3 2 3" xfId="19781"/>
    <cellStyle name="Standard 257 4 4 2 2 2 3 2 3 2" xfId="46253"/>
    <cellStyle name="Standard 257 4 4 2 2 2 3 2 4" xfId="30812"/>
    <cellStyle name="Standard 257 4 4 2 2 2 3 3" xfId="5811"/>
    <cellStyle name="Standard 257 4 4 2 2 2 3 3 2" xfId="10221"/>
    <cellStyle name="Standard 257 4 4 2 2 2 3 3 2 2" xfId="23457"/>
    <cellStyle name="Standard 257 4 4 2 2 2 3 3 2 2 2" xfId="49929"/>
    <cellStyle name="Standard 257 4 4 2 2 2 3 3 2 3" xfId="36693"/>
    <cellStyle name="Standard 257 4 4 2 2 2 3 3 3" xfId="16840"/>
    <cellStyle name="Standard 257 4 4 2 2 2 3 3 3 2" xfId="43312"/>
    <cellStyle name="Standard 257 4 4 2 2 2 3 3 4" xfId="32283"/>
    <cellStyle name="Standard 257 4 4 2 2 2 3 4" xfId="8750"/>
    <cellStyle name="Standard 257 4 4 2 2 2 3 4 2" xfId="21986"/>
    <cellStyle name="Standard 257 4 4 2 2 2 3 4 2 2" xfId="48458"/>
    <cellStyle name="Standard 257 4 4 2 2 2 3 4 3" xfId="35222"/>
    <cellStyle name="Standard 257 4 4 2 2 2 3 5" xfId="15369"/>
    <cellStyle name="Standard 257 4 4 2 2 2 3 5 2" xfId="41841"/>
    <cellStyle name="Standard 257 4 4 2 2 2 3 6" xfId="27871"/>
    <cellStyle name="Standard 257 4 4 2 2 2 4" xfId="2133"/>
    <cellStyle name="Standard 257 4 4 2 2 2 4 2" xfId="3604"/>
    <cellStyle name="Standard 257 4 4 2 2 2 4 2 2" xfId="12426"/>
    <cellStyle name="Standard 257 4 4 2 2 2 4 2 2 2" xfId="25662"/>
    <cellStyle name="Standard 257 4 4 2 2 2 4 2 2 2 2" xfId="52134"/>
    <cellStyle name="Standard 257 4 4 2 2 2 4 2 2 3" xfId="38898"/>
    <cellStyle name="Standard 257 4 4 2 2 2 4 2 3" xfId="19045"/>
    <cellStyle name="Standard 257 4 4 2 2 2 4 2 3 2" xfId="45517"/>
    <cellStyle name="Standard 257 4 4 2 2 2 4 2 4" xfId="30076"/>
    <cellStyle name="Standard 257 4 4 2 2 2 4 3" xfId="6546"/>
    <cellStyle name="Standard 257 4 4 2 2 2 4 3 2" xfId="10956"/>
    <cellStyle name="Standard 257 4 4 2 2 2 4 3 2 2" xfId="24192"/>
    <cellStyle name="Standard 257 4 4 2 2 2 4 3 2 2 2" xfId="50664"/>
    <cellStyle name="Standard 257 4 4 2 2 2 4 3 2 3" xfId="37428"/>
    <cellStyle name="Standard 257 4 4 2 2 2 4 3 3" xfId="17575"/>
    <cellStyle name="Standard 257 4 4 2 2 2 4 3 3 2" xfId="44047"/>
    <cellStyle name="Standard 257 4 4 2 2 2 4 3 4" xfId="33018"/>
    <cellStyle name="Standard 257 4 4 2 2 2 4 4" xfId="8014"/>
    <cellStyle name="Standard 257 4 4 2 2 2 4 4 2" xfId="21250"/>
    <cellStyle name="Standard 257 4 4 2 2 2 4 4 2 2" xfId="47722"/>
    <cellStyle name="Standard 257 4 4 2 2 2 4 4 3" xfId="34486"/>
    <cellStyle name="Standard 257 4 4 2 2 2 4 5" xfId="14633"/>
    <cellStyle name="Standard 257 4 4 2 2 2 4 5 2" xfId="41105"/>
    <cellStyle name="Standard 257 4 4 2 2 2 4 6" xfId="28606"/>
    <cellStyle name="Standard 257 4 4 2 2 2 5" xfId="2870"/>
    <cellStyle name="Standard 257 4 4 2 2 2 5 2" xfId="11692"/>
    <cellStyle name="Standard 257 4 4 2 2 2 5 2 2" xfId="24928"/>
    <cellStyle name="Standard 257 4 4 2 2 2 5 2 2 2" xfId="51400"/>
    <cellStyle name="Standard 257 4 4 2 2 2 5 2 3" xfId="38164"/>
    <cellStyle name="Standard 257 4 4 2 2 2 5 3" xfId="18311"/>
    <cellStyle name="Standard 257 4 4 2 2 2 5 3 2" xfId="44783"/>
    <cellStyle name="Standard 257 4 4 2 2 2 5 4" xfId="29342"/>
    <cellStyle name="Standard 257 4 4 2 2 2 6" xfId="5075"/>
    <cellStyle name="Standard 257 4 4 2 2 2 6 2" xfId="9485"/>
    <cellStyle name="Standard 257 4 4 2 2 2 6 2 2" xfId="22721"/>
    <cellStyle name="Standard 257 4 4 2 2 2 6 2 2 2" xfId="49193"/>
    <cellStyle name="Standard 257 4 4 2 2 2 6 2 3" xfId="35957"/>
    <cellStyle name="Standard 257 4 4 2 2 2 6 3" xfId="16104"/>
    <cellStyle name="Standard 257 4 4 2 2 2 6 3 2" xfId="42576"/>
    <cellStyle name="Standard 257 4 4 2 2 2 6 4" xfId="31547"/>
    <cellStyle name="Standard 257 4 4 2 2 2 7" xfId="7280"/>
    <cellStyle name="Standard 257 4 4 2 2 2 7 2" xfId="20516"/>
    <cellStyle name="Standard 257 4 4 2 2 2 7 2 2" xfId="46988"/>
    <cellStyle name="Standard 257 4 4 2 2 2 7 3" xfId="33752"/>
    <cellStyle name="Standard 257 4 4 2 2 2 8" xfId="13899"/>
    <cellStyle name="Standard 257 4 4 2 2 2 8 2" xfId="40371"/>
    <cellStyle name="Standard 257 4 4 2 2 2 9" xfId="27135"/>
    <cellStyle name="Standard 257 4 4 2 2 3" xfId="842"/>
    <cellStyle name="Standard 257 4 4 2 2 3 2" xfId="1592"/>
    <cellStyle name="Standard 257 4 4 2 2 3 2 2" xfId="4535"/>
    <cellStyle name="Standard 257 4 4 2 2 3 2 2 2" xfId="13357"/>
    <cellStyle name="Standard 257 4 4 2 2 3 2 2 2 2" xfId="26593"/>
    <cellStyle name="Standard 257 4 4 2 2 3 2 2 2 2 2" xfId="53065"/>
    <cellStyle name="Standard 257 4 4 2 2 3 2 2 2 3" xfId="39829"/>
    <cellStyle name="Standard 257 4 4 2 2 3 2 2 3" xfId="19976"/>
    <cellStyle name="Standard 257 4 4 2 2 3 2 2 3 2" xfId="46448"/>
    <cellStyle name="Standard 257 4 4 2 2 3 2 2 4" xfId="31007"/>
    <cellStyle name="Standard 257 4 4 2 2 3 2 3" xfId="6006"/>
    <cellStyle name="Standard 257 4 4 2 2 3 2 3 2" xfId="10416"/>
    <cellStyle name="Standard 257 4 4 2 2 3 2 3 2 2" xfId="23652"/>
    <cellStyle name="Standard 257 4 4 2 2 3 2 3 2 2 2" xfId="50124"/>
    <cellStyle name="Standard 257 4 4 2 2 3 2 3 2 3" xfId="36888"/>
    <cellStyle name="Standard 257 4 4 2 2 3 2 3 3" xfId="17035"/>
    <cellStyle name="Standard 257 4 4 2 2 3 2 3 3 2" xfId="43507"/>
    <cellStyle name="Standard 257 4 4 2 2 3 2 3 4" xfId="32478"/>
    <cellStyle name="Standard 257 4 4 2 2 3 2 4" xfId="8945"/>
    <cellStyle name="Standard 257 4 4 2 2 3 2 4 2" xfId="22181"/>
    <cellStyle name="Standard 257 4 4 2 2 3 2 4 2 2" xfId="48653"/>
    <cellStyle name="Standard 257 4 4 2 2 3 2 4 3" xfId="35417"/>
    <cellStyle name="Standard 257 4 4 2 2 3 2 5" xfId="15564"/>
    <cellStyle name="Standard 257 4 4 2 2 3 2 5 2" xfId="42036"/>
    <cellStyle name="Standard 257 4 4 2 2 3 2 6" xfId="28066"/>
    <cellStyle name="Standard 257 4 4 2 2 3 3" xfId="2328"/>
    <cellStyle name="Standard 257 4 4 2 2 3 3 2" xfId="3799"/>
    <cellStyle name="Standard 257 4 4 2 2 3 3 2 2" xfId="12621"/>
    <cellStyle name="Standard 257 4 4 2 2 3 3 2 2 2" xfId="25857"/>
    <cellStyle name="Standard 257 4 4 2 2 3 3 2 2 2 2" xfId="52329"/>
    <cellStyle name="Standard 257 4 4 2 2 3 3 2 2 3" xfId="39093"/>
    <cellStyle name="Standard 257 4 4 2 2 3 3 2 3" xfId="19240"/>
    <cellStyle name="Standard 257 4 4 2 2 3 3 2 3 2" xfId="45712"/>
    <cellStyle name="Standard 257 4 4 2 2 3 3 2 4" xfId="30271"/>
    <cellStyle name="Standard 257 4 4 2 2 3 3 3" xfId="6741"/>
    <cellStyle name="Standard 257 4 4 2 2 3 3 3 2" xfId="11151"/>
    <cellStyle name="Standard 257 4 4 2 2 3 3 3 2 2" xfId="24387"/>
    <cellStyle name="Standard 257 4 4 2 2 3 3 3 2 2 2" xfId="50859"/>
    <cellStyle name="Standard 257 4 4 2 2 3 3 3 2 3" xfId="37623"/>
    <cellStyle name="Standard 257 4 4 2 2 3 3 3 3" xfId="17770"/>
    <cellStyle name="Standard 257 4 4 2 2 3 3 3 3 2" xfId="44242"/>
    <cellStyle name="Standard 257 4 4 2 2 3 3 3 4" xfId="33213"/>
    <cellStyle name="Standard 257 4 4 2 2 3 3 4" xfId="8209"/>
    <cellStyle name="Standard 257 4 4 2 2 3 3 4 2" xfId="21445"/>
    <cellStyle name="Standard 257 4 4 2 2 3 3 4 2 2" xfId="47917"/>
    <cellStyle name="Standard 257 4 4 2 2 3 3 4 3" xfId="34681"/>
    <cellStyle name="Standard 257 4 4 2 2 3 3 5" xfId="14828"/>
    <cellStyle name="Standard 257 4 4 2 2 3 3 5 2" xfId="41300"/>
    <cellStyle name="Standard 257 4 4 2 2 3 3 6" xfId="28801"/>
    <cellStyle name="Standard 257 4 4 2 2 3 4" xfId="3065"/>
    <cellStyle name="Standard 257 4 4 2 2 3 4 2" xfId="11887"/>
    <cellStyle name="Standard 257 4 4 2 2 3 4 2 2" xfId="25123"/>
    <cellStyle name="Standard 257 4 4 2 2 3 4 2 2 2" xfId="51595"/>
    <cellStyle name="Standard 257 4 4 2 2 3 4 2 3" xfId="38359"/>
    <cellStyle name="Standard 257 4 4 2 2 3 4 3" xfId="18506"/>
    <cellStyle name="Standard 257 4 4 2 2 3 4 3 2" xfId="44978"/>
    <cellStyle name="Standard 257 4 4 2 2 3 4 4" xfId="29537"/>
    <cellStyle name="Standard 257 4 4 2 2 3 5" xfId="5270"/>
    <cellStyle name="Standard 257 4 4 2 2 3 5 2" xfId="9680"/>
    <cellStyle name="Standard 257 4 4 2 2 3 5 2 2" xfId="22916"/>
    <cellStyle name="Standard 257 4 4 2 2 3 5 2 2 2" xfId="49388"/>
    <cellStyle name="Standard 257 4 4 2 2 3 5 2 3" xfId="36152"/>
    <cellStyle name="Standard 257 4 4 2 2 3 5 3" xfId="16299"/>
    <cellStyle name="Standard 257 4 4 2 2 3 5 3 2" xfId="42771"/>
    <cellStyle name="Standard 257 4 4 2 2 3 5 4" xfId="31742"/>
    <cellStyle name="Standard 257 4 4 2 2 3 6" xfId="7475"/>
    <cellStyle name="Standard 257 4 4 2 2 3 6 2" xfId="20711"/>
    <cellStyle name="Standard 257 4 4 2 2 3 6 2 2" xfId="47183"/>
    <cellStyle name="Standard 257 4 4 2 2 3 6 3" xfId="33947"/>
    <cellStyle name="Standard 257 4 4 2 2 3 7" xfId="14094"/>
    <cellStyle name="Standard 257 4 4 2 2 3 7 2" xfId="40566"/>
    <cellStyle name="Standard 257 4 4 2 2 3 8" xfId="27330"/>
    <cellStyle name="Standard 257 4 4 2 2 4" xfId="1226"/>
    <cellStyle name="Standard 257 4 4 2 2 4 2" xfId="4169"/>
    <cellStyle name="Standard 257 4 4 2 2 4 2 2" xfId="12991"/>
    <cellStyle name="Standard 257 4 4 2 2 4 2 2 2" xfId="26227"/>
    <cellStyle name="Standard 257 4 4 2 2 4 2 2 2 2" xfId="52699"/>
    <cellStyle name="Standard 257 4 4 2 2 4 2 2 3" xfId="39463"/>
    <cellStyle name="Standard 257 4 4 2 2 4 2 3" xfId="19610"/>
    <cellStyle name="Standard 257 4 4 2 2 4 2 3 2" xfId="46082"/>
    <cellStyle name="Standard 257 4 4 2 2 4 2 4" xfId="30641"/>
    <cellStyle name="Standard 257 4 4 2 2 4 3" xfId="5640"/>
    <cellStyle name="Standard 257 4 4 2 2 4 3 2" xfId="10050"/>
    <cellStyle name="Standard 257 4 4 2 2 4 3 2 2" xfId="23286"/>
    <cellStyle name="Standard 257 4 4 2 2 4 3 2 2 2" xfId="49758"/>
    <cellStyle name="Standard 257 4 4 2 2 4 3 2 3" xfId="36522"/>
    <cellStyle name="Standard 257 4 4 2 2 4 3 3" xfId="16669"/>
    <cellStyle name="Standard 257 4 4 2 2 4 3 3 2" xfId="43141"/>
    <cellStyle name="Standard 257 4 4 2 2 4 3 4" xfId="32112"/>
    <cellStyle name="Standard 257 4 4 2 2 4 4" xfId="8579"/>
    <cellStyle name="Standard 257 4 4 2 2 4 4 2" xfId="21815"/>
    <cellStyle name="Standard 257 4 4 2 2 4 4 2 2" xfId="48287"/>
    <cellStyle name="Standard 257 4 4 2 2 4 4 3" xfId="35051"/>
    <cellStyle name="Standard 257 4 4 2 2 4 5" xfId="15198"/>
    <cellStyle name="Standard 257 4 4 2 2 4 5 2" xfId="41670"/>
    <cellStyle name="Standard 257 4 4 2 2 4 6" xfId="27700"/>
    <cellStyle name="Standard 257 4 4 2 2 5" xfId="1962"/>
    <cellStyle name="Standard 257 4 4 2 2 5 2" xfId="3433"/>
    <cellStyle name="Standard 257 4 4 2 2 5 2 2" xfId="12255"/>
    <cellStyle name="Standard 257 4 4 2 2 5 2 2 2" xfId="25491"/>
    <cellStyle name="Standard 257 4 4 2 2 5 2 2 2 2" xfId="51963"/>
    <cellStyle name="Standard 257 4 4 2 2 5 2 2 3" xfId="38727"/>
    <cellStyle name="Standard 257 4 4 2 2 5 2 3" xfId="18874"/>
    <cellStyle name="Standard 257 4 4 2 2 5 2 3 2" xfId="45346"/>
    <cellStyle name="Standard 257 4 4 2 2 5 2 4" xfId="29905"/>
    <cellStyle name="Standard 257 4 4 2 2 5 3" xfId="6375"/>
    <cellStyle name="Standard 257 4 4 2 2 5 3 2" xfId="10785"/>
    <cellStyle name="Standard 257 4 4 2 2 5 3 2 2" xfId="24021"/>
    <cellStyle name="Standard 257 4 4 2 2 5 3 2 2 2" xfId="50493"/>
    <cellStyle name="Standard 257 4 4 2 2 5 3 2 3" xfId="37257"/>
    <cellStyle name="Standard 257 4 4 2 2 5 3 3" xfId="17404"/>
    <cellStyle name="Standard 257 4 4 2 2 5 3 3 2" xfId="43876"/>
    <cellStyle name="Standard 257 4 4 2 2 5 3 4" xfId="32847"/>
    <cellStyle name="Standard 257 4 4 2 2 5 4" xfId="7843"/>
    <cellStyle name="Standard 257 4 4 2 2 5 4 2" xfId="21079"/>
    <cellStyle name="Standard 257 4 4 2 2 5 4 2 2" xfId="47551"/>
    <cellStyle name="Standard 257 4 4 2 2 5 4 3" xfId="34315"/>
    <cellStyle name="Standard 257 4 4 2 2 5 5" xfId="14462"/>
    <cellStyle name="Standard 257 4 4 2 2 5 5 2" xfId="40934"/>
    <cellStyle name="Standard 257 4 4 2 2 5 6" xfId="28435"/>
    <cellStyle name="Standard 257 4 4 2 2 6" xfId="2699"/>
    <cellStyle name="Standard 257 4 4 2 2 6 2" xfId="11521"/>
    <cellStyle name="Standard 257 4 4 2 2 6 2 2" xfId="24757"/>
    <cellStyle name="Standard 257 4 4 2 2 6 2 2 2" xfId="51229"/>
    <cellStyle name="Standard 257 4 4 2 2 6 2 3" xfId="37993"/>
    <cellStyle name="Standard 257 4 4 2 2 6 3" xfId="18140"/>
    <cellStyle name="Standard 257 4 4 2 2 6 3 2" xfId="44612"/>
    <cellStyle name="Standard 257 4 4 2 2 6 4" xfId="29171"/>
    <cellStyle name="Standard 257 4 4 2 2 7" xfId="4904"/>
    <cellStyle name="Standard 257 4 4 2 2 7 2" xfId="9314"/>
    <cellStyle name="Standard 257 4 4 2 2 7 2 2" xfId="22550"/>
    <cellStyle name="Standard 257 4 4 2 2 7 2 2 2" xfId="49022"/>
    <cellStyle name="Standard 257 4 4 2 2 7 2 3" xfId="35786"/>
    <cellStyle name="Standard 257 4 4 2 2 7 3" xfId="15933"/>
    <cellStyle name="Standard 257 4 4 2 2 7 3 2" xfId="42405"/>
    <cellStyle name="Standard 257 4 4 2 2 7 4" xfId="31376"/>
    <cellStyle name="Standard 257 4 4 2 2 8" xfId="7109"/>
    <cellStyle name="Standard 257 4 4 2 2 8 2" xfId="20345"/>
    <cellStyle name="Standard 257 4 4 2 2 8 2 2" xfId="46817"/>
    <cellStyle name="Standard 257 4 4 2 2 8 3" xfId="33581"/>
    <cellStyle name="Standard 257 4 4 2 2 9" xfId="13728"/>
    <cellStyle name="Standard 257 4 4 2 2 9 2" xfId="40200"/>
    <cellStyle name="Standard 257 4 4 2 3" xfId="544"/>
    <cellStyle name="Standard 257 4 4 2 3 2" xfId="933"/>
    <cellStyle name="Standard 257 4 4 2 3 2 2" xfId="1682"/>
    <cellStyle name="Standard 257 4 4 2 3 2 2 2" xfId="4625"/>
    <cellStyle name="Standard 257 4 4 2 3 2 2 2 2" xfId="13447"/>
    <cellStyle name="Standard 257 4 4 2 3 2 2 2 2 2" xfId="26683"/>
    <cellStyle name="Standard 257 4 4 2 3 2 2 2 2 2 2" xfId="53155"/>
    <cellStyle name="Standard 257 4 4 2 3 2 2 2 2 3" xfId="39919"/>
    <cellStyle name="Standard 257 4 4 2 3 2 2 2 3" xfId="20066"/>
    <cellStyle name="Standard 257 4 4 2 3 2 2 2 3 2" xfId="46538"/>
    <cellStyle name="Standard 257 4 4 2 3 2 2 2 4" xfId="31097"/>
    <cellStyle name="Standard 257 4 4 2 3 2 2 3" xfId="6096"/>
    <cellStyle name="Standard 257 4 4 2 3 2 2 3 2" xfId="10506"/>
    <cellStyle name="Standard 257 4 4 2 3 2 2 3 2 2" xfId="23742"/>
    <cellStyle name="Standard 257 4 4 2 3 2 2 3 2 2 2" xfId="50214"/>
    <cellStyle name="Standard 257 4 4 2 3 2 2 3 2 3" xfId="36978"/>
    <cellStyle name="Standard 257 4 4 2 3 2 2 3 3" xfId="17125"/>
    <cellStyle name="Standard 257 4 4 2 3 2 2 3 3 2" xfId="43597"/>
    <cellStyle name="Standard 257 4 4 2 3 2 2 3 4" xfId="32568"/>
    <cellStyle name="Standard 257 4 4 2 3 2 2 4" xfId="9035"/>
    <cellStyle name="Standard 257 4 4 2 3 2 2 4 2" xfId="22271"/>
    <cellStyle name="Standard 257 4 4 2 3 2 2 4 2 2" xfId="48743"/>
    <cellStyle name="Standard 257 4 4 2 3 2 2 4 3" xfId="35507"/>
    <cellStyle name="Standard 257 4 4 2 3 2 2 5" xfId="15654"/>
    <cellStyle name="Standard 257 4 4 2 3 2 2 5 2" xfId="42126"/>
    <cellStyle name="Standard 257 4 4 2 3 2 2 6" xfId="28156"/>
    <cellStyle name="Standard 257 4 4 2 3 2 3" xfId="2418"/>
    <cellStyle name="Standard 257 4 4 2 3 2 3 2" xfId="3889"/>
    <cellStyle name="Standard 257 4 4 2 3 2 3 2 2" xfId="12711"/>
    <cellStyle name="Standard 257 4 4 2 3 2 3 2 2 2" xfId="25947"/>
    <cellStyle name="Standard 257 4 4 2 3 2 3 2 2 2 2" xfId="52419"/>
    <cellStyle name="Standard 257 4 4 2 3 2 3 2 2 3" xfId="39183"/>
    <cellStyle name="Standard 257 4 4 2 3 2 3 2 3" xfId="19330"/>
    <cellStyle name="Standard 257 4 4 2 3 2 3 2 3 2" xfId="45802"/>
    <cellStyle name="Standard 257 4 4 2 3 2 3 2 4" xfId="30361"/>
    <cellStyle name="Standard 257 4 4 2 3 2 3 3" xfId="6831"/>
    <cellStyle name="Standard 257 4 4 2 3 2 3 3 2" xfId="11241"/>
    <cellStyle name="Standard 257 4 4 2 3 2 3 3 2 2" xfId="24477"/>
    <cellStyle name="Standard 257 4 4 2 3 2 3 3 2 2 2" xfId="50949"/>
    <cellStyle name="Standard 257 4 4 2 3 2 3 3 2 3" xfId="37713"/>
    <cellStyle name="Standard 257 4 4 2 3 2 3 3 3" xfId="17860"/>
    <cellStyle name="Standard 257 4 4 2 3 2 3 3 3 2" xfId="44332"/>
    <cellStyle name="Standard 257 4 4 2 3 2 3 3 4" xfId="33303"/>
    <cellStyle name="Standard 257 4 4 2 3 2 3 4" xfId="8299"/>
    <cellStyle name="Standard 257 4 4 2 3 2 3 4 2" xfId="21535"/>
    <cellStyle name="Standard 257 4 4 2 3 2 3 4 2 2" xfId="48007"/>
    <cellStyle name="Standard 257 4 4 2 3 2 3 4 3" xfId="34771"/>
    <cellStyle name="Standard 257 4 4 2 3 2 3 5" xfId="14918"/>
    <cellStyle name="Standard 257 4 4 2 3 2 3 5 2" xfId="41390"/>
    <cellStyle name="Standard 257 4 4 2 3 2 3 6" xfId="28891"/>
    <cellStyle name="Standard 257 4 4 2 3 2 4" xfId="3155"/>
    <cellStyle name="Standard 257 4 4 2 3 2 4 2" xfId="11977"/>
    <cellStyle name="Standard 257 4 4 2 3 2 4 2 2" xfId="25213"/>
    <cellStyle name="Standard 257 4 4 2 3 2 4 2 2 2" xfId="51685"/>
    <cellStyle name="Standard 257 4 4 2 3 2 4 2 3" xfId="38449"/>
    <cellStyle name="Standard 257 4 4 2 3 2 4 3" xfId="18596"/>
    <cellStyle name="Standard 257 4 4 2 3 2 4 3 2" xfId="45068"/>
    <cellStyle name="Standard 257 4 4 2 3 2 4 4" xfId="29627"/>
    <cellStyle name="Standard 257 4 4 2 3 2 5" xfId="5360"/>
    <cellStyle name="Standard 257 4 4 2 3 2 5 2" xfId="9770"/>
    <cellStyle name="Standard 257 4 4 2 3 2 5 2 2" xfId="23006"/>
    <cellStyle name="Standard 257 4 4 2 3 2 5 2 2 2" xfId="49478"/>
    <cellStyle name="Standard 257 4 4 2 3 2 5 2 3" xfId="36242"/>
    <cellStyle name="Standard 257 4 4 2 3 2 5 3" xfId="16389"/>
    <cellStyle name="Standard 257 4 4 2 3 2 5 3 2" xfId="42861"/>
    <cellStyle name="Standard 257 4 4 2 3 2 5 4" xfId="31832"/>
    <cellStyle name="Standard 257 4 4 2 3 2 6" xfId="7565"/>
    <cellStyle name="Standard 257 4 4 2 3 2 6 2" xfId="20801"/>
    <cellStyle name="Standard 257 4 4 2 3 2 6 2 2" xfId="47273"/>
    <cellStyle name="Standard 257 4 4 2 3 2 6 3" xfId="34037"/>
    <cellStyle name="Standard 257 4 4 2 3 2 7" xfId="14184"/>
    <cellStyle name="Standard 257 4 4 2 3 2 7 2" xfId="40656"/>
    <cellStyle name="Standard 257 4 4 2 3 2 8" xfId="27420"/>
    <cellStyle name="Standard 257 4 4 2 3 3" xfId="1316"/>
    <cellStyle name="Standard 257 4 4 2 3 3 2" xfId="4259"/>
    <cellStyle name="Standard 257 4 4 2 3 3 2 2" xfId="13081"/>
    <cellStyle name="Standard 257 4 4 2 3 3 2 2 2" xfId="26317"/>
    <cellStyle name="Standard 257 4 4 2 3 3 2 2 2 2" xfId="52789"/>
    <cellStyle name="Standard 257 4 4 2 3 3 2 2 3" xfId="39553"/>
    <cellStyle name="Standard 257 4 4 2 3 3 2 3" xfId="19700"/>
    <cellStyle name="Standard 257 4 4 2 3 3 2 3 2" xfId="46172"/>
    <cellStyle name="Standard 257 4 4 2 3 3 2 4" xfId="30731"/>
    <cellStyle name="Standard 257 4 4 2 3 3 3" xfId="5730"/>
    <cellStyle name="Standard 257 4 4 2 3 3 3 2" xfId="10140"/>
    <cellStyle name="Standard 257 4 4 2 3 3 3 2 2" xfId="23376"/>
    <cellStyle name="Standard 257 4 4 2 3 3 3 2 2 2" xfId="49848"/>
    <cellStyle name="Standard 257 4 4 2 3 3 3 2 3" xfId="36612"/>
    <cellStyle name="Standard 257 4 4 2 3 3 3 3" xfId="16759"/>
    <cellStyle name="Standard 257 4 4 2 3 3 3 3 2" xfId="43231"/>
    <cellStyle name="Standard 257 4 4 2 3 3 3 4" xfId="32202"/>
    <cellStyle name="Standard 257 4 4 2 3 3 4" xfId="8669"/>
    <cellStyle name="Standard 257 4 4 2 3 3 4 2" xfId="21905"/>
    <cellStyle name="Standard 257 4 4 2 3 3 4 2 2" xfId="48377"/>
    <cellStyle name="Standard 257 4 4 2 3 3 4 3" xfId="35141"/>
    <cellStyle name="Standard 257 4 4 2 3 3 5" xfId="15288"/>
    <cellStyle name="Standard 257 4 4 2 3 3 5 2" xfId="41760"/>
    <cellStyle name="Standard 257 4 4 2 3 3 6" xfId="27790"/>
    <cellStyle name="Standard 257 4 4 2 3 4" xfId="2052"/>
    <cellStyle name="Standard 257 4 4 2 3 4 2" xfId="3523"/>
    <cellStyle name="Standard 257 4 4 2 3 4 2 2" xfId="12345"/>
    <cellStyle name="Standard 257 4 4 2 3 4 2 2 2" xfId="25581"/>
    <cellStyle name="Standard 257 4 4 2 3 4 2 2 2 2" xfId="52053"/>
    <cellStyle name="Standard 257 4 4 2 3 4 2 2 3" xfId="38817"/>
    <cellStyle name="Standard 257 4 4 2 3 4 2 3" xfId="18964"/>
    <cellStyle name="Standard 257 4 4 2 3 4 2 3 2" xfId="45436"/>
    <cellStyle name="Standard 257 4 4 2 3 4 2 4" xfId="29995"/>
    <cellStyle name="Standard 257 4 4 2 3 4 3" xfId="6465"/>
    <cellStyle name="Standard 257 4 4 2 3 4 3 2" xfId="10875"/>
    <cellStyle name="Standard 257 4 4 2 3 4 3 2 2" xfId="24111"/>
    <cellStyle name="Standard 257 4 4 2 3 4 3 2 2 2" xfId="50583"/>
    <cellStyle name="Standard 257 4 4 2 3 4 3 2 3" xfId="37347"/>
    <cellStyle name="Standard 257 4 4 2 3 4 3 3" xfId="17494"/>
    <cellStyle name="Standard 257 4 4 2 3 4 3 3 2" xfId="43966"/>
    <cellStyle name="Standard 257 4 4 2 3 4 3 4" xfId="32937"/>
    <cellStyle name="Standard 257 4 4 2 3 4 4" xfId="7933"/>
    <cellStyle name="Standard 257 4 4 2 3 4 4 2" xfId="21169"/>
    <cellStyle name="Standard 257 4 4 2 3 4 4 2 2" xfId="47641"/>
    <cellStyle name="Standard 257 4 4 2 3 4 4 3" xfId="34405"/>
    <cellStyle name="Standard 257 4 4 2 3 4 5" xfId="14552"/>
    <cellStyle name="Standard 257 4 4 2 3 4 5 2" xfId="41024"/>
    <cellStyle name="Standard 257 4 4 2 3 4 6" xfId="28525"/>
    <cellStyle name="Standard 257 4 4 2 3 5" xfId="2789"/>
    <cellStyle name="Standard 257 4 4 2 3 5 2" xfId="11611"/>
    <cellStyle name="Standard 257 4 4 2 3 5 2 2" xfId="24847"/>
    <cellStyle name="Standard 257 4 4 2 3 5 2 2 2" xfId="51319"/>
    <cellStyle name="Standard 257 4 4 2 3 5 2 3" xfId="38083"/>
    <cellStyle name="Standard 257 4 4 2 3 5 3" xfId="18230"/>
    <cellStyle name="Standard 257 4 4 2 3 5 3 2" xfId="44702"/>
    <cellStyle name="Standard 257 4 4 2 3 5 4" xfId="29261"/>
    <cellStyle name="Standard 257 4 4 2 3 6" xfId="4994"/>
    <cellStyle name="Standard 257 4 4 2 3 6 2" xfId="9404"/>
    <cellStyle name="Standard 257 4 4 2 3 6 2 2" xfId="22640"/>
    <cellStyle name="Standard 257 4 4 2 3 6 2 2 2" xfId="49112"/>
    <cellStyle name="Standard 257 4 4 2 3 6 2 3" xfId="35876"/>
    <cellStyle name="Standard 257 4 4 2 3 6 3" xfId="16023"/>
    <cellStyle name="Standard 257 4 4 2 3 6 3 2" xfId="42495"/>
    <cellStyle name="Standard 257 4 4 2 3 6 4" xfId="31466"/>
    <cellStyle name="Standard 257 4 4 2 3 7" xfId="7199"/>
    <cellStyle name="Standard 257 4 4 2 3 7 2" xfId="20435"/>
    <cellStyle name="Standard 257 4 4 2 3 7 2 2" xfId="46907"/>
    <cellStyle name="Standard 257 4 4 2 3 7 3" xfId="33671"/>
    <cellStyle name="Standard 257 4 4 2 3 8" xfId="13818"/>
    <cellStyle name="Standard 257 4 4 2 3 8 2" xfId="40290"/>
    <cellStyle name="Standard 257 4 4 2 3 9" xfId="27054"/>
    <cellStyle name="Standard 257 4 4 2 4" xfId="761"/>
    <cellStyle name="Standard 257 4 4 2 4 2" xfId="1511"/>
    <cellStyle name="Standard 257 4 4 2 4 2 2" xfId="4454"/>
    <cellStyle name="Standard 257 4 4 2 4 2 2 2" xfId="13276"/>
    <cellStyle name="Standard 257 4 4 2 4 2 2 2 2" xfId="26512"/>
    <cellStyle name="Standard 257 4 4 2 4 2 2 2 2 2" xfId="52984"/>
    <cellStyle name="Standard 257 4 4 2 4 2 2 2 3" xfId="39748"/>
    <cellStyle name="Standard 257 4 4 2 4 2 2 3" xfId="19895"/>
    <cellStyle name="Standard 257 4 4 2 4 2 2 3 2" xfId="46367"/>
    <cellStyle name="Standard 257 4 4 2 4 2 2 4" xfId="30926"/>
    <cellStyle name="Standard 257 4 4 2 4 2 3" xfId="5925"/>
    <cellStyle name="Standard 257 4 4 2 4 2 3 2" xfId="10335"/>
    <cellStyle name="Standard 257 4 4 2 4 2 3 2 2" xfId="23571"/>
    <cellStyle name="Standard 257 4 4 2 4 2 3 2 2 2" xfId="50043"/>
    <cellStyle name="Standard 257 4 4 2 4 2 3 2 3" xfId="36807"/>
    <cellStyle name="Standard 257 4 4 2 4 2 3 3" xfId="16954"/>
    <cellStyle name="Standard 257 4 4 2 4 2 3 3 2" xfId="43426"/>
    <cellStyle name="Standard 257 4 4 2 4 2 3 4" xfId="32397"/>
    <cellStyle name="Standard 257 4 4 2 4 2 4" xfId="8864"/>
    <cellStyle name="Standard 257 4 4 2 4 2 4 2" xfId="22100"/>
    <cellStyle name="Standard 257 4 4 2 4 2 4 2 2" xfId="48572"/>
    <cellStyle name="Standard 257 4 4 2 4 2 4 3" xfId="35336"/>
    <cellStyle name="Standard 257 4 4 2 4 2 5" xfId="15483"/>
    <cellStyle name="Standard 257 4 4 2 4 2 5 2" xfId="41955"/>
    <cellStyle name="Standard 257 4 4 2 4 2 6" xfId="27985"/>
    <cellStyle name="Standard 257 4 4 2 4 3" xfId="2247"/>
    <cellStyle name="Standard 257 4 4 2 4 3 2" xfId="3718"/>
    <cellStyle name="Standard 257 4 4 2 4 3 2 2" xfId="12540"/>
    <cellStyle name="Standard 257 4 4 2 4 3 2 2 2" xfId="25776"/>
    <cellStyle name="Standard 257 4 4 2 4 3 2 2 2 2" xfId="52248"/>
    <cellStyle name="Standard 257 4 4 2 4 3 2 2 3" xfId="39012"/>
    <cellStyle name="Standard 257 4 4 2 4 3 2 3" xfId="19159"/>
    <cellStyle name="Standard 257 4 4 2 4 3 2 3 2" xfId="45631"/>
    <cellStyle name="Standard 257 4 4 2 4 3 2 4" xfId="30190"/>
    <cellStyle name="Standard 257 4 4 2 4 3 3" xfId="6660"/>
    <cellStyle name="Standard 257 4 4 2 4 3 3 2" xfId="11070"/>
    <cellStyle name="Standard 257 4 4 2 4 3 3 2 2" xfId="24306"/>
    <cellStyle name="Standard 257 4 4 2 4 3 3 2 2 2" xfId="50778"/>
    <cellStyle name="Standard 257 4 4 2 4 3 3 2 3" xfId="37542"/>
    <cellStyle name="Standard 257 4 4 2 4 3 3 3" xfId="17689"/>
    <cellStyle name="Standard 257 4 4 2 4 3 3 3 2" xfId="44161"/>
    <cellStyle name="Standard 257 4 4 2 4 3 3 4" xfId="33132"/>
    <cellStyle name="Standard 257 4 4 2 4 3 4" xfId="8128"/>
    <cellStyle name="Standard 257 4 4 2 4 3 4 2" xfId="21364"/>
    <cellStyle name="Standard 257 4 4 2 4 3 4 2 2" xfId="47836"/>
    <cellStyle name="Standard 257 4 4 2 4 3 4 3" xfId="34600"/>
    <cellStyle name="Standard 257 4 4 2 4 3 5" xfId="14747"/>
    <cellStyle name="Standard 257 4 4 2 4 3 5 2" xfId="41219"/>
    <cellStyle name="Standard 257 4 4 2 4 3 6" xfId="28720"/>
    <cellStyle name="Standard 257 4 4 2 4 4" xfId="2984"/>
    <cellStyle name="Standard 257 4 4 2 4 4 2" xfId="11806"/>
    <cellStyle name="Standard 257 4 4 2 4 4 2 2" xfId="25042"/>
    <cellStyle name="Standard 257 4 4 2 4 4 2 2 2" xfId="51514"/>
    <cellStyle name="Standard 257 4 4 2 4 4 2 3" xfId="38278"/>
    <cellStyle name="Standard 257 4 4 2 4 4 3" xfId="18425"/>
    <cellStyle name="Standard 257 4 4 2 4 4 3 2" xfId="44897"/>
    <cellStyle name="Standard 257 4 4 2 4 4 4" xfId="29456"/>
    <cellStyle name="Standard 257 4 4 2 4 5" xfId="5189"/>
    <cellStyle name="Standard 257 4 4 2 4 5 2" xfId="9599"/>
    <cellStyle name="Standard 257 4 4 2 4 5 2 2" xfId="22835"/>
    <cellStyle name="Standard 257 4 4 2 4 5 2 2 2" xfId="49307"/>
    <cellStyle name="Standard 257 4 4 2 4 5 2 3" xfId="36071"/>
    <cellStyle name="Standard 257 4 4 2 4 5 3" xfId="16218"/>
    <cellStyle name="Standard 257 4 4 2 4 5 3 2" xfId="42690"/>
    <cellStyle name="Standard 257 4 4 2 4 5 4" xfId="31661"/>
    <cellStyle name="Standard 257 4 4 2 4 6" xfId="7394"/>
    <cellStyle name="Standard 257 4 4 2 4 6 2" xfId="20630"/>
    <cellStyle name="Standard 257 4 4 2 4 6 2 2" xfId="47102"/>
    <cellStyle name="Standard 257 4 4 2 4 6 3" xfId="33866"/>
    <cellStyle name="Standard 257 4 4 2 4 7" xfId="14013"/>
    <cellStyle name="Standard 257 4 4 2 4 7 2" xfId="40485"/>
    <cellStyle name="Standard 257 4 4 2 4 8" xfId="27249"/>
    <cellStyle name="Standard 257 4 4 2 5" xfId="1145"/>
    <cellStyle name="Standard 257 4 4 2 5 2" xfId="4088"/>
    <cellStyle name="Standard 257 4 4 2 5 2 2" xfId="12910"/>
    <cellStyle name="Standard 257 4 4 2 5 2 2 2" xfId="26146"/>
    <cellStyle name="Standard 257 4 4 2 5 2 2 2 2" xfId="52618"/>
    <cellStyle name="Standard 257 4 4 2 5 2 2 3" xfId="39382"/>
    <cellStyle name="Standard 257 4 4 2 5 2 3" xfId="19529"/>
    <cellStyle name="Standard 257 4 4 2 5 2 3 2" xfId="46001"/>
    <cellStyle name="Standard 257 4 4 2 5 2 4" xfId="30560"/>
    <cellStyle name="Standard 257 4 4 2 5 3" xfId="5559"/>
    <cellStyle name="Standard 257 4 4 2 5 3 2" xfId="9969"/>
    <cellStyle name="Standard 257 4 4 2 5 3 2 2" xfId="23205"/>
    <cellStyle name="Standard 257 4 4 2 5 3 2 2 2" xfId="49677"/>
    <cellStyle name="Standard 257 4 4 2 5 3 2 3" xfId="36441"/>
    <cellStyle name="Standard 257 4 4 2 5 3 3" xfId="16588"/>
    <cellStyle name="Standard 257 4 4 2 5 3 3 2" xfId="43060"/>
    <cellStyle name="Standard 257 4 4 2 5 3 4" xfId="32031"/>
    <cellStyle name="Standard 257 4 4 2 5 4" xfId="8498"/>
    <cellStyle name="Standard 257 4 4 2 5 4 2" xfId="21734"/>
    <cellStyle name="Standard 257 4 4 2 5 4 2 2" xfId="48206"/>
    <cellStyle name="Standard 257 4 4 2 5 4 3" xfId="34970"/>
    <cellStyle name="Standard 257 4 4 2 5 5" xfId="15117"/>
    <cellStyle name="Standard 257 4 4 2 5 5 2" xfId="41589"/>
    <cellStyle name="Standard 257 4 4 2 5 6" xfId="27619"/>
    <cellStyle name="Standard 257 4 4 2 6" xfId="1881"/>
    <cellStyle name="Standard 257 4 4 2 6 2" xfId="3352"/>
    <cellStyle name="Standard 257 4 4 2 6 2 2" xfId="12174"/>
    <cellStyle name="Standard 257 4 4 2 6 2 2 2" xfId="25410"/>
    <cellStyle name="Standard 257 4 4 2 6 2 2 2 2" xfId="51882"/>
    <cellStyle name="Standard 257 4 4 2 6 2 2 3" xfId="38646"/>
    <cellStyle name="Standard 257 4 4 2 6 2 3" xfId="18793"/>
    <cellStyle name="Standard 257 4 4 2 6 2 3 2" xfId="45265"/>
    <cellStyle name="Standard 257 4 4 2 6 2 4" xfId="29824"/>
    <cellStyle name="Standard 257 4 4 2 6 3" xfId="6294"/>
    <cellStyle name="Standard 257 4 4 2 6 3 2" xfId="10704"/>
    <cellStyle name="Standard 257 4 4 2 6 3 2 2" xfId="23940"/>
    <cellStyle name="Standard 257 4 4 2 6 3 2 2 2" xfId="50412"/>
    <cellStyle name="Standard 257 4 4 2 6 3 2 3" xfId="37176"/>
    <cellStyle name="Standard 257 4 4 2 6 3 3" xfId="17323"/>
    <cellStyle name="Standard 257 4 4 2 6 3 3 2" xfId="43795"/>
    <cellStyle name="Standard 257 4 4 2 6 3 4" xfId="32766"/>
    <cellStyle name="Standard 257 4 4 2 6 4" xfId="7762"/>
    <cellStyle name="Standard 257 4 4 2 6 4 2" xfId="20998"/>
    <cellStyle name="Standard 257 4 4 2 6 4 2 2" xfId="47470"/>
    <cellStyle name="Standard 257 4 4 2 6 4 3" xfId="34234"/>
    <cellStyle name="Standard 257 4 4 2 6 5" xfId="14381"/>
    <cellStyle name="Standard 257 4 4 2 6 5 2" xfId="40853"/>
    <cellStyle name="Standard 257 4 4 2 6 6" xfId="28354"/>
    <cellStyle name="Standard 257 4 4 2 7" xfId="2618"/>
    <cellStyle name="Standard 257 4 4 2 7 2" xfId="11440"/>
    <cellStyle name="Standard 257 4 4 2 7 2 2" xfId="24676"/>
    <cellStyle name="Standard 257 4 4 2 7 2 2 2" xfId="51148"/>
    <cellStyle name="Standard 257 4 4 2 7 2 3" xfId="37912"/>
    <cellStyle name="Standard 257 4 4 2 7 3" xfId="18059"/>
    <cellStyle name="Standard 257 4 4 2 7 3 2" xfId="44531"/>
    <cellStyle name="Standard 257 4 4 2 7 4" xfId="29090"/>
    <cellStyle name="Standard 257 4 4 2 8" xfId="4823"/>
    <cellStyle name="Standard 257 4 4 2 8 2" xfId="9233"/>
    <cellStyle name="Standard 257 4 4 2 8 2 2" xfId="22469"/>
    <cellStyle name="Standard 257 4 4 2 8 2 2 2" xfId="48941"/>
    <cellStyle name="Standard 257 4 4 2 8 2 3" xfId="35705"/>
    <cellStyle name="Standard 257 4 4 2 8 3" xfId="15852"/>
    <cellStyle name="Standard 257 4 4 2 8 3 2" xfId="42324"/>
    <cellStyle name="Standard 257 4 4 2 8 4" xfId="31295"/>
    <cellStyle name="Standard 257 4 4 2 9" xfId="7028"/>
    <cellStyle name="Standard 257 4 4 2 9 2" xfId="20264"/>
    <cellStyle name="Standard 257 4 4 2 9 2 2" xfId="46736"/>
    <cellStyle name="Standard 257 4 4 2 9 3" xfId="33500"/>
    <cellStyle name="Standard 257 4 4 3" xfId="409"/>
    <cellStyle name="Standard 257 4 4 3 10" xfId="26924"/>
    <cellStyle name="Standard 257 4 4 3 2" xfId="585"/>
    <cellStyle name="Standard 257 4 4 3 2 2" xfId="974"/>
    <cellStyle name="Standard 257 4 4 3 2 2 2" xfId="1723"/>
    <cellStyle name="Standard 257 4 4 3 2 2 2 2" xfId="4666"/>
    <cellStyle name="Standard 257 4 4 3 2 2 2 2 2" xfId="13488"/>
    <cellStyle name="Standard 257 4 4 3 2 2 2 2 2 2" xfId="26724"/>
    <cellStyle name="Standard 257 4 4 3 2 2 2 2 2 2 2" xfId="53196"/>
    <cellStyle name="Standard 257 4 4 3 2 2 2 2 2 3" xfId="39960"/>
    <cellStyle name="Standard 257 4 4 3 2 2 2 2 3" xfId="20107"/>
    <cellStyle name="Standard 257 4 4 3 2 2 2 2 3 2" xfId="46579"/>
    <cellStyle name="Standard 257 4 4 3 2 2 2 2 4" xfId="31138"/>
    <cellStyle name="Standard 257 4 4 3 2 2 2 3" xfId="6137"/>
    <cellStyle name="Standard 257 4 4 3 2 2 2 3 2" xfId="10547"/>
    <cellStyle name="Standard 257 4 4 3 2 2 2 3 2 2" xfId="23783"/>
    <cellStyle name="Standard 257 4 4 3 2 2 2 3 2 2 2" xfId="50255"/>
    <cellStyle name="Standard 257 4 4 3 2 2 2 3 2 3" xfId="37019"/>
    <cellStyle name="Standard 257 4 4 3 2 2 2 3 3" xfId="17166"/>
    <cellStyle name="Standard 257 4 4 3 2 2 2 3 3 2" xfId="43638"/>
    <cellStyle name="Standard 257 4 4 3 2 2 2 3 4" xfId="32609"/>
    <cellStyle name="Standard 257 4 4 3 2 2 2 4" xfId="9076"/>
    <cellStyle name="Standard 257 4 4 3 2 2 2 4 2" xfId="22312"/>
    <cellStyle name="Standard 257 4 4 3 2 2 2 4 2 2" xfId="48784"/>
    <cellStyle name="Standard 257 4 4 3 2 2 2 4 3" xfId="35548"/>
    <cellStyle name="Standard 257 4 4 3 2 2 2 5" xfId="15695"/>
    <cellStyle name="Standard 257 4 4 3 2 2 2 5 2" xfId="42167"/>
    <cellStyle name="Standard 257 4 4 3 2 2 2 6" xfId="28197"/>
    <cellStyle name="Standard 257 4 4 3 2 2 3" xfId="2459"/>
    <cellStyle name="Standard 257 4 4 3 2 2 3 2" xfId="3930"/>
    <cellStyle name="Standard 257 4 4 3 2 2 3 2 2" xfId="12752"/>
    <cellStyle name="Standard 257 4 4 3 2 2 3 2 2 2" xfId="25988"/>
    <cellStyle name="Standard 257 4 4 3 2 2 3 2 2 2 2" xfId="52460"/>
    <cellStyle name="Standard 257 4 4 3 2 2 3 2 2 3" xfId="39224"/>
    <cellStyle name="Standard 257 4 4 3 2 2 3 2 3" xfId="19371"/>
    <cellStyle name="Standard 257 4 4 3 2 2 3 2 3 2" xfId="45843"/>
    <cellStyle name="Standard 257 4 4 3 2 2 3 2 4" xfId="30402"/>
    <cellStyle name="Standard 257 4 4 3 2 2 3 3" xfId="6872"/>
    <cellStyle name="Standard 257 4 4 3 2 2 3 3 2" xfId="11282"/>
    <cellStyle name="Standard 257 4 4 3 2 2 3 3 2 2" xfId="24518"/>
    <cellStyle name="Standard 257 4 4 3 2 2 3 3 2 2 2" xfId="50990"/>
    <cellStyle name="Standard 257 4 4 3 2 2 3 3 2 3" xfId="37754"/>
    <cellStyle name="Standard 257 4 4 3 2 2 3 3 3" xfId="17901"/>
    <cellStyle name="Standard 257 4 4 3 2 2 3 3 3 2" xfId="44373"/>
    <cellStyle name="Standard 257 4 4 3 2 2 3 3 4" xfId="33344"/>
    <cellStyle name="Standard 257 4 4 3 2 2 3 4" xfId="8340"/>
    <cellStyle name="Standard 257 4 4 3 2 2 3 4 2" xfId="21576"/>
    <cellStyle name="Standard 257 4 4 3 2 2 3 4 2 2" xfId="48048"/>
    <cellStyle name="Standard 257 4 4 3 2 2 3 4 3" xfId="34812"/>
    <cellStyle name="Standard 257 4 4 3 2 2 3 5" xfId="14959"/>
    <cellStyle name="Standard 257 4 4 3 2 2 3 5 2" xfId="41431"/>
    <cellStyle name="Standard 257 4 4 3 2 2 3 6" xfId="28932"/>
    <cellStyle name="Standard 257 4 4 3 2 2 4" xfId="3196"/>
    <cellStyle name="Standard 257 4 4 3 2 2 4 2" xfId="12018"/>
    <cellStyle name="Standard 257 4 4 3 2 2 4 2 2" xfId="25254"/>
    <cellStyle name="Standard 257 4 4 3 2 2 4 2 2 2" xfId="51726"/>
    <cellStyle name="Standard 257 4 4 3 2 2 4 2 3" xfId="38490"/>
    <cellStyle name="Standard 257 4 4 3 2 2 4 3" xfId="18637"/>
    <cellStyle name="Standard 257 4 4 3 2 2 4 3 2" xfId="45109"/>
    <cellStyle name="Standard 257 4 4 3 2 2 4 4" xfId="29668"/>
    <cellStyle name="Standard 257 4 4 3 2 2 5" xfId="5401"/>
    <cellStyle name="Standard 257 4 4 3 2 2 5 2" xfId="9811"/>
    <cellStyle name="Standard 257 4 4 3 2 2 5 2 2" xfId="23047"/>
    <cellStyle name="Standard 257 4 4 3 2 2 5 2 2 2" xfId="49519"/>
    <cellStyle name="Standard 257 4 4 3 2 2 5 2 3" xfId="36283"/>
    <cellStyle name="Standard 257 4 4 3 2 2 5 3" xfId="16430"/>
    <cellStyle name="Standard 257 4 4 3 2 2 5 3 2" xfId="42902"/>
    <cellStyle name="Standard 257 4 4 3 2 2 5 4" xfId="31873"/>
    <cellStyle name="Standard 257 4 4 3 2 2 6" xfId="7606"/>
    <cellStyle name="Standard 257 4 4 3 2 2 6 2" xfId="20842"/>
    <cellStyle name="Standard 257 4 4 3 2 2 6 2 2" xfId="47314"/>
    <cellStyle name="Standard 257 4 4 3 2 2 6 3" xfId="34078"/>
    <cellStyle name="Standard 257 4 4 3 2 2 7" xfId="14225"/>
    <cellStyle name="Standard 257 4 4 3 2 2 7 2" xfId="40697"/>
    <cellStyle name="Standard 257 4 4 3 2 2 8" xfId="27461"/>
    <cellStyle name="Standard 257 4 4 3 2 3" xfId="1357"/>
    <cellStyle name="Standard 257 4 4 3 2 3 2" xfId="4300"/>
    <cellStyle name="Standard 257 4 4 3 2 3 2 2" xfId="13122"/>
    <cellStyle name="Standard 257 4 4 3 2 3 2 2 2" xfId="26358"/>
    <cellStyle name="Standard 257 4 4 3 2 3 2 2 2 2" xfId="52830"/>
    <cellStyle name="Standard 257 4 4 3 2 3 2 2 3" xfId="39594"/>
    <cellStyle name="Standard 257 4 4 3 2 3 2 3" xfId="19741"/>
    <cellStyle name="Standard 257 4 4 3 2 3 2 3 2" xfId="46213"/>
    <cellStyle name="Standard 257 4 4 3 2 3 2 4" xfId="30772"/>
    <cellStyle name="Standard 257 4 4 3 2 3 3" xfId="5771"/>
    <cellStyle name="Standard 257 4 4 3 2 3 3 2" xfId="10181"/>
    <cellStyle name="Standard 257 4 4 3 2 3 3 2 2" xfId="23417"/>
    <cellStyle name="Standard 257 4 4 3 2 3 3 2 2 2" xfId="49889"/>
    <cellStyle name="Standard 257 4 4 3 2 3 3 2 3" xfId="36653"/>
    <cellStyle name="Standard 257 4 4 3 2 3 3 3" xfId="16800"/>
    <cellStyle name="Standard 257 4 4 3 2 3 3 3 2" xfId="43272"/>
    <cellStyle name="Standard 257 4 4 3 2 3 3 4" xfId="32243"/>
    <cellStyle name="Standard 257 4 4 3 2 3 4" xfId="8710"/>
    <cellStyle name="Standard 257 4 4 3 2 3 4 2" xfId="21946"/>
    <cellStyle name="Standard 257 4 4 3 2 3 4 2 2" xfId="48418"/>
    <cellStyle name="Standard 257 4 4 3 2 3 4 3" xfId="35182"/>
    <cellStyle name="Standard 257 4 4 3 2 3 5" xfId="15329"/>
    <cellStyle name="Standard 257 4 4 3 2 3 5 2" xfId="41801"/>
    <cellStyle name="Standard 257 4 4 3 2 3 6" xfId="27831"/>
    <cellStyle name="Standard 257 4 4 3 2 4" xfId="2093"/>
    <cellStyle name="Standard 257 4 4 3 2 4 2" xfId="3564"/>
    <cellStyle name="Standard 257 4 4 3 2 4 2 2" xfId="12386"/>
    <cellStyle name="Standard 257 4 4 3 2 4 2 2 2" xfId="25622"/>
    <cellStyle name="Standard 257 4 4 3 2 4 2 2 2 2" xfId="52094"/>
    <cellStyle name="Standard 257 4 4 3 2 4 2 2 3" xfId="38858"/>
    <cellStyle name="Standard 257 4 4 3 2 4 2 3" xfId="19005"/>
    <cellStyle name="Standard 257 4 4 3 2 4 2 3 2" xfId="45477"/>
    <cellStyle name="Standard 257 4 4 3 2 4 2 4" xfId="30036"/>
    <cellStyle name="Standard 257 4 4 3 2 4 3" xfId="6506"/>
    <cellStyle name="Standard 257 4 4 3 2 4 3 2" xfId="10916"/>
    <cellStyle name="Standard 257 4 4 3 2 4 3 2 2" xfId="24152"/>
    <cellStyle name="Standard 257 4 4 3 2 4 3 2 2 2" xfId="50624"/>
    <cellStyle name="Standard 257 4 4 3 2 4 3 2 3" xfId="37388"/>
    <cellStyle name="Standard 257 4 4 3 2 4 3 3" xfId="17535"/>
    <cellStyle name="Standard 257 4 4 3 2 4 3 3 2" xfId="44007"/>
    <cellStyle name="Standard 257 4 4 3 2 4 3 4" xfId="32978"/>
    <cellStyle name="Standard 257 4 4 3 2 4 4" xfId="7974"/>
    <cellStyle name="Standard 257 4 4 3 2 4 4 2" xfId="21210"/>
    <cellStyle name="Standard 257 4 4 3 2 4 4 2 2" xfId="47682"/>
    <cellStyle name="Standard 257 4 4 3 2 4 4 3" xfId="34446"/>
    <cellStyle name="Standard 257 4 4 3 2 4 5" xfId="14593"/>
    <cellStyle name="Standard 257 4 4 3 2 4 5 2" xfId="41065"/>
    <cellStyle name="Standard 257 4 4 3 2 4 6" xfId="28566"/>
    <cellStyle name="Standard 257 4 4 3 2 5" xfId="2830"/>
    <cellStyle name="Standard 257 4 4 3 2 5 2" xfId="11652"/>
    <cellStyle name="Standard 257 4 4 3 2 5 2 2" xfId="24888"/>
    <cellStyle name="Standard 257 4 4 3 2 5 2 2 2" xfId="51360"/>
    <cellStyle name="Standard 257 4 4 3 2 5 2 3" xfId="38124"/>
    <cellStyle name="Standard 257 4 4 3 2 5 3" xfId="18271"/>
    <cellStyle name="Standard 257 4 4 3 2 5 3 2" xfId="44743"/>
    <cellStyle name="Standard 257 4 4 3 2 5 4" xfId="29302"/>
    <cellStyle name="Standard 257 4 4 3 2 6" xfId="5035"/>
    <cellStyle name="Standard 257 4 4 3 2 6 2" xfId="9445"/>
    <cellStyle name="Standard 257 4 4 3 2 6 2 2" xfId="22681"/>
    <cellStyle name="Standard 257 4 4 3 2 6 2 2 2" xfId="49153"/>
    <cellStyle name="Standard 257 4 4 3 2 6 2 3" xfId="35917"/>
    <cellStyle name="Standard 257 4 4 3 2 6 3" xfId="16064"/>
    <cellStyle name="Standard 257 4 4 3 2 6 3 2" xfId="42536"/>
    <cellStyle name="Standard 257 4 4 3 2 6 4" xfId="31507"/>
    <cellStyle name="Standard 257 4 4 3 2 7" xfId="7240"/>
    <cellStyle name="Standard 257 4 4 3 2 7 2" xfId="20476"/>
    <cellStyle name="Standard 257 4 4 3 2 7 2 2" xfId="46948"/>
    <cellStyle name="Standard 257 4 4 3 2 7 3" xfId="33712"/>
    <cellStyle name="Standard 257 4 4 3 2 8" xfId="13859"/>
    <cellStyle name="Standard 257 4 4 3 2 8 2" xfId="40331"/>
    <cellStyle name="Standard 257 4 4 3 2 9" xfId="27095"/>
    <cellStyle name="Standard 257 4 4 3 3" xfId="802"/>
    <cellStyle name="Standard 257 4 4 3 3 2" xfId="1552"/>
    <cellStyle name="Standard 257 4 4 3 3 2 2" xfId="4495"/>
    <cellStyle name="Standard 257 4 4 3 3 2 2 2" xfId="13317"/>
    <cellStyle name="Standard 257 4 4 3 3 2 2 2 2" xfId="26553"/>
    <cellStyle name="Standard 257 4 4 3 3 2 2 2 2 2" xfId="53025"/>
    <cellStyle name="Standard 257 4 4 3 3 2 2 2 3" xfId="39789"/>
    <cellStyle name="Standard 257 4 4 3 3 2 2 3" xfId="19936"/>
    <cellStyle name="Standard 257 4 4 3 3 2 2 3 2" xfId="46408"/>
    <cellStyle name="Standard 257 4 4 3 3 2 2 4" xfId="30967"/>
    <cellStyle name="Standard 257 4 4 3 3 2 3" xfId="5966"/>
    <cellStyle name="Standard 257 4 4 3 3 2 3 2" xfId="10376"/>
    <cellStyle name="Standard 257 4 4 3 3 2 3 2 2" xfId="23612"/>
    <cellStyle name="Standard 257 4 4 3 3 2 3 2 2 2" xfId="50084"/>
    <cellStyle name="Standard 257 4 4 3 3 2 3 2 3" xfId="36848"/>
    <cellStyle name="Standard 257 4 4 3 3 2 3 3" xfId="16995"/>
    <cellStyle name="Standard 257 4 4 3 3 2 3 3 2" xfId="43467"/>
    <cellStyle name="Standard 257 4 4 3 3 2 3 4" xfId="32438"/>
    <cellStyle name="Standard 257 4 4 3 3 2 4" xfId="8905"/>
    <cellStyle name="Standard 257 4 4 3 3 2 4 2" xfId="22141"/>
    <cellStyle name="Standard 257 4 4 3 3 2 4 2 2" xfId="48613"/>
    <cellStyle name="Standard 257 4 4 3 3 2 4 3" xfId="35377"/>
    <cellStyle name="Standard 257 4 4 3 3 2 5" xfId="15524"/>
    <cellStyle name="Standard 257 4 4 3 3 2 5 2" xfId="41996"/>
    <cellStyle name="Standard 257 4 4 3 3 2 6" xfId="28026"/>
    <cellStyle name="Standard 257 4 4 3 3 3" xfId="2288"/>
    <cellStyle name="Standard 257 4 4 3 3 3 2" xfId="3759"/>
    <cellStyle name="Standard 257 4 4 3 3 3 2 2" xfId="12581"/>
    <cellStyle name="Standard 257 4 4 3 3 3 2 2 2" xfId="25817"/>
    <cellStyle name="Standard 257 4 4 3 3 3 2 2 2 2" xfId="52289"/>
    <cellStyle name="Standard 257 4 4 3 3 3 2 2 3" xfId="39053"/>
    <cellStyle name="Standard 257 4 4 3 3 3 2 3" xfId="19200"/>
    <cellStyle name="Standard 257 4 4 3 3 3 2 3 2" xfId="45672"/>
    <cellStyle name="Standard 257 4 4 3 3 3 2 4" xfId="30231"/>
    <cellStyle name="Standard 257 4 4 3 3 3 3" xfId="6701"/>
    <cellStyle name="Standard 257 4 4 3 3 3 3 2" xfId="11111"/>
    <cellStyle name="Standard 257 4 4 3 3 3 3 2 2" xfId="24347"/>
    <cellStyle name="Standard 257 4 4 3 3 3 3 2 2 2" xfId="50819"/>
    <cellStyle name="Standard 257 4 4 3 3 3 3 2 3" xfId="37583"/>
    <cellStyle name="Standard 257 4 4 3 3 3 3 3" xfId="17730"/>
    <cellStyle name="Standard 257 4 4 3 3 3 3 3 2" xfId="44202"/>
    <cellStyle name="Standard 257 4 4 3 3 3 3 4" xfId="33173"/>
    <cellStyle name="Standard 257 4 4 3 3 3 4" xfId="8169"/>
    <cellStyle name="Standard 257 4 4 3 3 3 4 2" xfId="21405"/>
    <cellStyle name="Standard 257 4 4 3 3 3 4 2 2" xfId="47877"/>
    <cellStyle name="Standard 257 4 4 3 3 3 4 3" xfId="34641"/>
    <cellStyle name="Standard 257 4 4 3 3 3 5" xfId="14788"/>
    <cellStyle name="Standard 257 4 4 3 3 3 5 2" xfId="41260"/>
    <cellStyle name="Standard 257 4 4 3 3 3 6" xfId="28761"/>
    <cellStyle name="Standard 257 4 4 3 3 4" xfId="3025"/>
    <cellStyle name="Standard 257 4 4 3 3 4 2" xfId="11847"/>
    <cellStyle name="Standard 257 4 4 3 3 4 2 2" xfId="25083"/>
    <cellStyle name="Standard 257 4 4 3 3 4 2 2 2" xfId="51555"/>
    <cellStyle name="Standard 257 4 4 3 3 4 2 3" xfId="38319"/>
    <cellStyle name="Standard 257 4 4 3 3 4 3" xfId="18466"/>
    <cellStyle name="Standard 257 4 4 3 3 4 3 2" xfId="44938"/>
    <cellStyle name="Standard 257 4 4 3 3 4 4" xfId="29497"/>
    <cellStyle name="Standard 257 4 4 3 3 5" xfId="5230"/>
    <cellStyle name="Standard 257 4 4 3 3 5 2" xfId="9640"/>
    <cellStyle name="Standard 257 4 4 3 3 5 2 2" xfId="22876"/>
    <cellStyle name="Standard 257 4 4 3 3 5 2 2 2" xfId="49348"/>
    <cellStyle name="Standard 257 4 4 3 3 5 2 3" xfId="36112"/>
    <cellStyle name="Standard 257 4 4 3 3 5 3" xfId="16259"/>
    <cellStyle name="Standard 257 4 4 3 3 5 3 2" xfId="42731"/>
    <cellStyle name="Standard 257 4 4 3 3 5 4" xfId="31702"/>
    <cellStyle name="Standard 257 4 4 3 3 6" xfId="7435"/>
    <cellStyle name="Standard 257 4 4 3 3 6 2" xfId="20671"/>
    <cellStyle name="Standard 257 4 4 3 3 6 2 2" xfId="47143"/>
    <cellStyle name="Standard 257 4 4 3 3 6 3" xfId="33907"/>
    <cellStyle name="Standard 257 4 4 3 3 7" xfId="14054"/>
    <cellStyle name="Standard 257 4 4 3 3 7 2" xfId="40526"/>
    <cellStyle name="Standard 257 4 4 3 3 8" xfId="27290"/>
    <cellStyle name="Standard 257 4 4 3 4" xfId="1186"/>
    <cellStyle name="Standard 257 4 4 3 4 2" xfId="4129"/>
    <cellStyle name="Standard 257 4 4 3 4 2 2" xfId="12951"/>
    <cellStyle name="Standard 257 4 4 3 4 2 2 2" xfId="26187"/>
    <cellStyle name="Standard 257 4 4 3 4 2 2 2 2" xfId="52659"/>
    <cellStyle name="Standard 257 4 4 3 4 2 2 3" xfId="39423"/>
    <cellStyle name="Standard 257 4 4 3 4 2 3" xfId="19570"/>
    <cellStyle name="Standard 257 4 4 3 4 2 3 2" xfId="46042"/>
    <cellStyle name="Standard 257 4 4 3 4 2 4" xfId="30601"/>
    <cellStyle name="Standard 257 4 4 3 4 3" xfId="5600"/>
    <cellStyle name="Standard 257 4 4 3 4 3 2" xfId="10010"/>
    <cellStyle name="Standard 257 4 4 3 4 3 2 2" xfId="23246"/>
    <cellStyle name="Standard 257 4 4 3 4 3 2 2 2" xfId="49718"/>
    <cellStyle name="Standard 257 4 4 3 4 3 2 3" xfId="36482"/>
    <cellStyle name="Standard 257 4 4 3 4 3 3" xfId="16629"/>
    <cellStyle name="Standard 257 4 4 3 4 3 3 2" xfId="43101"/>
    <cellStyle name="Standard 257 4 4 3 4 3 4" xfId="32072"/>
    <cellStyle name="Standard 257 4 4 3 4 4" xfId="8539"/>
    <cellStyle name="Standard 257 4 4 3 4 4 2" xfId="21775"/>
    <cellStyle name="Standard 257 4 4 3 4 4 2 2" xfId="48247"/>
    <cellStyle name="Standard 257 4 4 3 4 4 3" xfId="35011"/>
    <cellStyle name="Standard 257 4 4 3 4 5" xfId="15158"/>
    <cellStyle name="Standard 257 4 4 3 4 5 2" xfId="41630"/>
    <cellStyle name="Standard 257 4 4 3 4 6" xfId="27660"/>
    <cellStyle name="Standard 257 4 4 3 5" xfId="1922"/>
    <cellStyle name="Standard 257 4 4 3 5 2" xfId="3393"/>
    <cellStyle name="Standard 257 4 4 3 5 2 2" xfId="12215"/>
    <cellStyle name="Standard 257 4 4 3 5 2 2 2" xfId="25451"/>
    <cellStyle name="Standard 257 4 4 3 5 2 2 2 2" xfId="51923"/>
    <cellStyle name="Standard 257 4 4 3 5 2 2 3" xfId="38687"/>
    <cellStyle name="Standard 257 4 4 3 5 2 3" xfId="18834"/>
    <cellStyle name="Standard 257 4 4 3 5 2 3 2" xfId="45306"/>
    <cellStyle name="Standard 257 4 4 3 5 2 4" xfId="29865"/>
    <cellStyle name="Standard 257 4 4 3 5 3" xfId="6335"/>
    <cellStyle name="Standard 257 4 4 3 5 3 2" xfId="10745"/>
    <cellStyle name="Standard 257 4 4 3 5 3 2 2" xfId="23981"/>
    <cellStyle name="Standard 257 4 4 3 5 3 2 2 2" xfId="50453"/>
    <cellStyle name="Standard 257 4 4 3 5 3 2 3" xfId="37217"/>
    <cellStyle name="Standard 257 4 4 3 5 3 3" xfId="17364"/>
    <cellStyle name="Standard 257 4 4 3 5 3 3 2" xfId="43836"/>
    <cellStyle name="Standard 257 4 4 3 5 3 4" xfId="32807"/>
    <cellStyle name="Standard 257 4 4 3 5 4" xfId="7803"/>
    <cellStyle name="Standard 257 4 4 3 5 4 2" xfId="21039"/>
    <cellStyle name="Standard 257 4 4 3 5 4 2 2" xfId="47511"/>
    <cellStyle name="Standard 257 4 4 3 5 4 3" xfId="34275"/>
    <cellStyle name="Standard 257 4 4 3 5 5" xfId="14422"/>
    <cellStyle name="Standard 257 4 4 3 5 5 2" xfId="40894"/>
    <cellStyle name="Standard 257 4 4 3 5 6" xfId="28395"/>
    <cellStyle name="Standard 257 4 4 3 6" xfId="2659"/>
    <cellStyle name="Standard 257 4 4 3 6 2" xfId="11481"/>
    <cellStyle name="Standard 257 4 4 3 6 2 2" xfId="24717"/>
    <cellStyle name="Standard 257 4 4 3 6 2 2 2" xfId="51189"/>
    <cellStyle name="Standard 257 4 4 3 6 2 3" xfId="37953"/>
    <cellStyle name="Standard 257 4 4 3 6 3" xfId="18100"/>
    <cellStyle name="Standard 257 4 4 3 6 3 2" xfId="44572"/>
    <cellStyle name="Standard 257 4 4 3 6 4" xfId="29131"/>
    <cellStyle name="Standard 257 4 4 3 7" xfId="4864"/>
    <cellStyle name="Standard 257 4 4 3 7 2" xfId="9274"/>
    <cellStyle name="Standard 257 4 4 3 7 2 2" xfId="22510"/>
    <cellStyle name="Standard 257 4 4 3 7 2 2 2" xfId="48982"/>
    <cellStyle name="Standard 257 4 4 3 7 2 3" xfId="35746"/>
    <cellStyle name="Standard 257 4 4 3 7 3" xfId="15893"/>
    <cellStyle name="Standard 257 4 4 3 7 3 2" xfId="42365"/>
    <cellStyle name="Standard 257 4 4 3 7 4" xfId="31336"/>
    <cellStyle name="Standard 257 4 4 3 8" xfId="7069"/>
    <cellStyle name="Standard 257 4 4 3 8 2" xfId="20305"/>
    <cellStyle name="Standard 257 4 4 3 8 2 2" xfId="46777"/>
    <cellStyle name="Standard 257 4 4 3 8 3" xfId="33541"/>
    <cellStyle name="Standard 257 4 4 3 9" xfId="13688"/>
    <cellStyle name="Standard 257 4 4 3 9 2" xfId="40160"/>
    <cellStyle name="Standard 257 4 4 4" xfId="503"/>
    <cellStyle name="Standard 257 4 4 4 2" xfId="892"/>
    <cellStyle name="Standard 257 4 4 4 2 2" xfId="1641"/>
    <cellStyle name="Standard 257 4 4 4 2 2 2" xfId="4584"/>
    <cellStyle name="Standard 257 4 4 4 2 2 2 2" xfId="13406"/>
    <cellStyle name="Standard 257 4 4 4 2 2 2 2 2" xfId="26642"/>
    <cellStyle name="Standard 257 4 4 4 2 2 2 2 2 2" xfId="53114"/>
    <cellStyle name="Standard 257 4 4 4 2 2 2 2 3" xfId="39878"/>
    <cellStyle name="Standard 257 4 4 4 2 2 2 3" xfId="20025"/>
    <cellStyle name="Standard 257 4 4 4 2 2 2 3 2" xfId="46497"/>
    <cellStyle name="Standard 257 4 4 4 2 2 2 4" xfId="31056"/>
    <cellStyle name="Standard 257 4 4 4 2 2 3" xfId="6055"/>
    <cellStyle name="Standard 257 4 4 4 2 2 3 2" xfId="10465"/>
    <cellStyle name="Standard 257 4 4 4 2 2 3 2 2" xfId="23701"/>
    <cellStyle name="Standard 257 4 4 4 2 2 3 2 2 2" xfId="50173"/>
    <cellStyle name="Standard 257 4 4 4 2 2 3 2 3" xfId="36937"/>
    <cellStyle name="Standard 257 4 4 4 2 2 3 3" xfId="17084"/>
    <cellStyle name="Standard 257 4 4 4 2 2 3 3 2" xfId="43556"/>
    <cellStyle name="Standard 257 4 4 4 2 2 3 4" xfId="32527"/>
    <cellStyle name="Standard 257 4 4 4 2 2 4" xfId="8994"/>
    <cellStyle name="Standard 257 4 4 4 2 2 4 2" xfId="22230"/>
    <cellStyle name="Standard 257 4 4 4 2 2 4 2 2" xfId="48702"/>
    <cellStyle name="Standard 257 4 4 4 2 2 4 3" xfId="35466"/>
    <cellStyle name="Standard 257 4 4 4 2 2 5" xfId="15613"/>
    <cellStyle name="Standard 257 4 4 4 2 2 5 2" xfId="42085"/>
    <cellStyle name="Standard 257 4 4 4 2 2 6" xfId="28115"/>
    <cellStyle name="Standard 257 4 4 4 2 3" xfId="2377"/>
    <cellStyle name="Standard 257 4 4 4 2 3 2" xfId="3848"/>
    <cellStyle name="Standard 257 4 4 4 2 3 2 2" xfId="12670"/>
    <cellStyle name="Standard 257 4 4 4 2 3 2 2 2" xfId="25906"/>
    <cellStyle name="Standard 257 4 4 4 2 3 2 2 2 2" xfId="52378"/>
    <cellStyle name="Standard 257 4 4 4 2 3 2 2 3" xfId="39142"/>
    <cellStyle name="Standard 257 4 4 4 2 3 2 3" xfId="19289"/>
    <cellStyle name="Standard 257 4 4 4 2 3 2 3 2" xfId="45761"/>
    <cellStyle name="Standard 257 4 4 4 2 3 2 4" xfId="30320"/>
    <cellStyle name="Standard 257 4 4 4 2 3 3" xfId="6790"/>
    <cellStyle name="Standard 257 4 4 4 2 3 3 2" xfId="11200"/>
    <cellStyle name="Standard 257 4 4 4 2 3 3 2 2" xfId="24436"/>
    <cellStyle name="Standard 257 4 4 4 2 3 3 2 2 2" xfId="50908"/>
    <cellStyle name="Standard 257 4 4 4 2 3 3 2 3" xfId="37672"/>
    <cellStyle name="Standard 257 4 4 4 2 3 3 3" xfId="17819"/>
    <cellStyle name="Standard 257 4 4 4 2 3 3 3 2" xfId="44291"/>
    <cellStyle name="Standard 257 4 4 4 2 3 3 4" xfId="33262"/>
    <cellStyle name="Standard 257 4 4 4 2 3 4" xfId="8258"/>
    <cellStyle name="Standard 257 4 4 4 2 3 4 2" xfId="21494"/>
    <cellStyle name="Standard 257 4 4 4 2 3 4 2 2" xfId="47966"/>
    <cellStyle name="Standard 257 4 4 4 2 3 4 3" xfId="34730"/>
    <cellStyle name="Standard 257 4 4 4 2 3 5" xfId="14877"/>
    <cellStyle name="Standard 257 4 4 4 2 3 5 2" xfId="41349"/>
    <cellStyle name="Standard 257 4 4 4 2 3 6" xfId="28850"/>
    <cellStyle name="Standard 257 4 4 4 2 4" xfId="3114"/>
    <cellStyle name="Standard 257 4 4 4 2 4 2" xfId="11936"/>
    <cellStyle name="Standard 257 4 4 4 2 4 2 2" xfId="25172"/>
    <cellStyle name="Standard 257 4 4 4 2 4 2 2 2" xfId="51644"/>
    <cellStyle name="Standard 257 4 4 4 2 4 2 3" xfId="38408"/>
    <cellStyle name="Standard 257 4 4 4 2 4 3" xfId="18555"/>
    <cellStyle name="Standard 257 4 4 4 2 4 3 2" xfId="45027"/>
    <cellStyle name="Standard 257 4 4 4 2 4 4" xfId="29586"/>
    <cellStyle name="Standard 257 4 4 4 2 5" xfId="5319"/>
    <cellStyle name="Standard 257 4 4 4 2 5 2" xfId="9729"/>
    <cellStyle name="Standard 257 4 4 4 2 5 2 2" xfId="22965"/>
    <cellStyle name="Standard 257 4 4 4 2 5 2 2 2" xfId="49437"/>
    <cellStyle name="Standard 257 4 4 4 2 5 2 3" xfId="36201"/>
    <cellStyle name="Standard 257 4 4 4 2 5 3" xfId="16348"/>
    <cellStyle name="Standard 257 4 4 4 2 5 3 2" xfId="42820"/>
    <cellStyle name="Standard 257 4 4 4 2 5 4" xfId="31791"/>
    <cellStyle name="Standard 257 4 4 4 2 6" xfId="7524"/>
    <cellStyle name="Standard 257 4 4 4 2 6 2" xfId="20760"/>
    <cellStyle name="Standard 257 4 4 4 2 6 2 2" xfId="47232"/>
    <cellStyle name="Standard 257 4 4 4 2 6 3" xfId="33996"/>
    <cellStyle name="Standard 257 4 4 4 2 7" xfId="14143"/>
    <cellStyle name="Standard 257 4 4 4 2 7 2" xfId="40615"/>
    <cellStyle name="Standard 257 4 4 4 2 8" xfId="27379"/>
    <cellStyle name="Standard 257 4 4 4 3" xfId="1275"/>
    <cellStyle name="Standard 257 4 4 4 3 2" xfId="4218"/>
    <cellStyle name="Standard 257 4 4 4 3 2 2" xfId="13040"/>
    <cellStyle name="Standard 257 4 4 4 3 2 2 2" xfId="26276"/>
    <cellStyle name="Standard 257 4 4 4 3 2 2 2 2" xfId="52748"/>
    <cellStyle name="Standard 257 4 4 4 3 2 2 3" xfId="39512"/>
    <cellStyle name="Standard 257 4 4 4 3 2 3" xfId="19659"/>
    <cellStyle name="Standard 257 4 4 4 3 2 3 2" xfId="46131"/>
    <cellStyle name="Standard 257 4 4 4 3 2 4" xfId="30690"/>
    <cellStyle name="Standard 257 4 4 4 3 3" xfId="5689"/>
    <cellStyle name="Standard 257 4 4 4 3 3 2" xfId="10099"/>
    <cellStyle name="Standard 257 4 4 4 3 3 2 2" xfId="23335"/>
    <cellStyle name="Standard 257 4 4 4 3 3 2 2 2" xfId="49807"/>
    <cellStyle name="Standard 257 4 4 4 3 3 2 3" xfId="36571"/>
    <cellStyle name="Standard 257 4 4 4 3 3 3" xfId="16718"/>
    <cellStyle name="Standard 257 4 4 4 3 3 3 2" xfId="43190"/>
    <cellStyle name="Standard 257 4 4 4 3 3 4" xfId="32161"/>
    <cellStyle name="Standard 257 4 4 4 3 4" xfId="8628"/>
    <cellStyle name="Standard 257 4 4 4 3 4 2" xfId="21864"/>
    <cellStyle name="Standard 257 4 4 4 3 4 2 2" xfId="48336"/>
    <cellStyle name="Standard 257 4 4 4 3 4 3" xfId="35100"/>
    <cellStyle name="Standard 257 4 4 4 3 5" xfId="15247"/>
    <cellStyle name="Standard 257 4 4 4 3 5 2" xfId="41719"/>
    <cellStyle name="Standard 257 4 4 4 3 6" xfId="27749"/>
    <cellStyle name="Standard 257 4 4 4 4" xfId="2011"/>
    <cellStyle name="Standard 257 4 4 4 4 2" xfId="3482"/>
    <cellStyle name="Standard 257 4 4 4 4 2 2" xfId="12304"/>
    <cellStyle name="Standard 257 4 4 4 4 2 2 2" xfId="25540"/>
    <cellStyle name="Standard 257 4 4 4 4 2 2 2 2" xfId="52012"/>
    <cellStyle name="Standard 257 4 4 4 4 2 2 3" xfId="38776"/>
    <cellStyle name="Standard 257 4 4 4 4 2 3" xfId="18923"/>
    <cellStyle name="Standard 257 4 4 4 4 2 3 2" xfId="45395"/>
    <cellStyle name="Standard 257 4 4 4 4 2 4" xfId="29954"/>
    <cellStyle name="Standard 257 4 4 4 4 3" xfId="6424"/>
    <cellStyle name="Standard 257 4 4 4 4 3 2" xfId="10834"/>
    <cellStyle name="Standard 257 4 4 4 4 3 2 2" xfId="24070"/>
    <cellStyle name="Standard 257 4 4 4 4 3 2 2 2" xfId="50542"/>
    <cellStyle name="Standard 257 4 4 4 4 3 2 3" xfId="37306"/>
    <cellStyle name="Standard 257 4 4 4 4 3 3" xfId="17453"/>
    <cellStyle name="Standard 257 4 4 4 4 3 3 2" xfId="43925"/>
    <cellStyle name="Standard 257 4 4 4 4 3 4" xfId="32896"/>
    <cellStyle name="Standard 257 4 4 4 4 4" xfId="7892"/>
    <cellStyle name="Standard 257 4 4 4 4 4 2" xfId="21128"/>
    <cellStyle name="Standard 257 4 4 4 4 4 2 2" xfId="47600"/>
    <cellStyle name="Standard 257 4 4 4 4 4 3" xfId="34364"/>
    <cellStyle name="Standard 257 4 4 4 4 5" xfId="14511"/>
    <cellStyle name="Standard 257 4 4 4 4 5 2" xfId="40983"/>
    <cellStyle name="Standard 257 4 4 4 4 6" xfId="28484"/>
    <cellStyle name="Standard 257 4 4 4 5" xfId="2748"/>
    <cellStyle name="Standard 257 4 4 4 5 2" xfId="11570"/>
    <cellStyle name="Standard 257 4 4 4 5 2 2" xfId="24806"/>
    <cellStyle name="Standard 257 4 4 4 5 2 2 2" xfId="51278"/>
    <cellStyle name="Standard 257 4 4 4 5 2 3" xfId="38042"/>
    <cellStyle name="Standard 257 4 4 4 5 3" xfId="18189"/>
    <cellStyle name="Standard 257 4 4 4 5 3 2" xfId="44661"/>
    <cellStyle name="Standard 257 4 4 4 5 4" xfId="29220"/>
    <cellStyle name="Standard 257 4 4 4 6" xfId="4953"/>
    <cellStyle name="Standard 257 4 4 4 6 2" xfId="9363"/>
    <cellStyle name="Standard 257 4 4 4 6 2 2" xfId="22599"/>
    <cellStyle name="Standard 257 4 4 4 6 2 2 2" xfId="49071"/>
    <cellStyle name="Standard 257 4 4 4 6 2 3" xfId="35835"/>
    <cellStyle name="Standard 257 4 4 4 6 3" xfId="15982"/>
    <cellStyle name="Standard 257 4 4 4 6 3 2" xfId="42454"/>
    <cellStyle name="Standard 257 4 4 4 6 4" xfId="31425"/>
    <cellStyle name="Standard 257 4 4 4 7" xfId="7158"/>
    <cellStyle name="Standard 257 4 4 4 7 2" xfId="20394"/>
    <cellStyle name="Standard 257 4 4 4 7 2 2" xfId="46866"/>
    <cellStyle name="Standard 257 4 4 4 7 3" xfId="33630"/>
    <cellStyle name="Standard 257 4 4 4 8" xfId="13777"/>
    <cellStyle name="Standard 257 4 4 4 8 2" xfId="40249"/>
    <cellStyle name="Standard 257 4 4 4 9" xfId="27013"/>
    <cellStyle name="Standard 257 4 4 5" xfId="462"/>
    <cellStyle name="Standard 257 4 4 5 2" xfId="853"/>
    <cellStyle name="Standard 257 4 4 5 2 2" xfId="1602"/>
    <cellStyle name="Standard 257 4 4 5 2 2 2" xfId="4545"/>
    <cellStyle name="Standard 257 4 4 5 2 2 2 2" xfId="13367"/>
    <cellStyle name="Standard 257 4 4 5 2 2 2 2 2" xfId="26603"/>
    <cellStyle name="Standard 257 4 4 5 2 2 2 2 2 2" xfId="53075"/>
    <cellStyle name="Standard 257 4 4 5 2 2 2 2 3" xfId="39839"/>
    <cellStyle name="Standard 257 4 4 5 2 2 2 3" xfId="19986"/>
    <cellStyle name="Standard 257 4 4 5 2 2 2 3 2" xfId="46458"/>
    <cellStyle name="Standard 257 4 4 5 2 2 2 4" xfId="31017"/>
    <cellStyle name="Standard 257 4 4 5 2 2 3" xfId="6016"/>
    <cellStyle name="Standard 257 4 4 5 2 2 3 2" xfId="10426"/>
    <cellStyle name="Standard 257 4 4 5 2 2 3 2 2" xfId="23662"/>
    <cellStyle name="Standard 257 4 4 5 2 2 3 2 2 2" xfId="50134"/>
    <cellStyle name="Standard 257 4 4 5 2 2 3 2 3" xfId="36898"/>
    <cellStyle name="Standard 257 4 4 5 2 2 3 3" xfId="17045"/>
    <cellStyle name="Standard 257 4 4 5 2 2 3 3 2" xfId="43517"/>
    <cellStyle name="Standard 257 4 4 5 2 2 3 4" xfId="32488"/>
    <cellStyle name="Standard 257 4 4 5 2 2 4" xfId="8955"/>
    <cellStyle name="Standard 257 4 4 5 2 2 4 2" xfId="22191"/>
    <cellStyle name="Standard 257 4 4 5 2 2 4 2 2" xfId="48663"/>
    <cellStyle name="Standard 257 4 4 5 2 2 4 3" xfId="35427"/>
    <cellStyle name="Standard 257 4 4 5 2 2 5" xfId="15574"/>
    <cellStyle name="Standard 257 4 4 5 2 2 5 2" xfId="42046"/>
    <cellStyle name="Standard 257 4 4 5 2 2 6" xfId="28076"/>
    <cellStyle name="Standard 257 4 4 5 2 3" xfId="2338"/>
    <cellStyle name="Standard 257 4 4 5 2 3 2" xfId="3809"/>
    <cellStyle name="Standard 257 4 4 5 2 3 2 2" xfId="12631"/>
    <cellStyle name="Standard 257 4 4 5 2 3 2 2 2" xfId="25867"/>
    <cellStyle name="Standard 257 4 4 5 2 3 2 2 2 2" xfId="52339"/>
    <cellStyle name="Standard 257 4 4 5 2 3 2 2 3" xfId="39103"/>
    <cellStyle name="Standard 257 4 4 5 2 3 2 3" xfId="19250"/>
    <cellStyle name="Standard 257 4 4 5 2 3 2 3 2" xfId="45722"/>
    <cellStyle name="Standard 257 4 4 5 2 3 2 4" xfId="30281"/>
    <cellStyle name="Standard 257 4 4 5 2 3 3" xfId="6751"/>
    <cellStyle name="Standard 257 4 4 5 2 3 3 2" xfId="11161"/>
    <cellStyle name="Standard 257 4 4 5 2 3 3 2 2" xfId="24397"/>
    <cellStyle name="Standard 257 4 4 5 2 3 3 2 2 2" xfId="50869"/>
    <cellStyle name="Standard 257 4 4 5 2 3 3 2 3" xfId="37633"/>
    <cellStyle name="Standard 257 4 4 5 2 3 3 3" xfId="17780"/>
    <cellStyle name="Standard 257 4 4 5 2 3 3 3 2" xfId="44252"/>
    <cellStyle name="Standard 257 4 4 5 2 3 3 4" xfId="33223"/>
    <cellStyle name="Standard 257 4 4 5 2 3 4" xfId="8219"/>
    <cellStyle name="Standard 257 4 4 5 2 3 4 2" xfId="21455"/>
    <cellStyle name="Standard 257 4 4 5 2 3 4 2 2" xfId="47927"/>
    <cellStyle name="Standard 257 4 4 5 2 3 4 3" xfId="34691"/>
    <cellStyle name="Standard 257 4 4 5 2 3 5" xfId="14838"/>
    <cellStyle name="Standard 257 4 4 5 2 3 5 2" xfId="41310"/>
    <cellStyle name="Standard 257 4 4 5 2 3 6" xfId="28811"/>
    <cellStyle name="Standard 257 4 4 5 2 4" xfId="3075"/>
    <cellStyle name="Standard 257 4 4 5 2 4 2" xfId="11897"/>
    <cellStyle name="Standard 257 4 4 5 2 4 2 2" xfId="25133"/>
    <cellStyle name="Standard 257 4 4 5 2 4 2 2 2" xfId="51605"/>
    <cellStyle name="Standard 257 4 4 5 2 4 2 3" xfId="38369"/>
    <cellStyle name="Standard 257 4 4 5 2 4 3" xfId="18516"/>
    <cellStyle name="Standard 257 4 4 5 2 4 3 2" xfId="44988"/>
    <cellStyle name="Standard 257 4 4 5 2 4 4" xfId="29547"/>
    <cellStyle name="Standard 257 4 4 5 2 5" xfId="5280"/>
    <cellStyle name="Standard 257 4 4 5 2 5 2" xfId="9690"/>
    <cellStyle name="Standard 257 4 4 5 2 5 2 2" xfId="22926"/>
    <cellStyle name="Standard 257 4 4 5 2 5 2 2 2" xfId="49398"/>
    <cellStyle name="Standard 257 4 4 5 2 5 2 3" xfId="36162"/>
    <cellStyle name="Standard 257 4 4 5 2 5 3" xfId="16309"/>
    <cellStyle name="Standard 257 4 4 5 2 5 3 2" xfId="42781"/>
    <cellStyle name="Standard 257 4 4 5 2 5 4" xfId="31752"/>
    <cellStyle name="Standard 257 4 4 5 2 6" xfId="7485"/>
    <cellStyle name="Standard 257 4 4 5 2 6 2" xfId="20721"/>
    <cellStyle name="Standard 257 4 4 5 2 6 2 2" xfId="47193"/>
    <cellStyle name="Standard 257 4 4 5 2 6 3" xfId="33957"/>
    <cellStyle name="Standard 257 4 4 5 2 7" xfId="14104"/>
    <cellStyle name="Standard 257 4 4 5 2 7 2" xfId="40576"/>
    <cellStyle name="Standard 257 4 4 5 2 8" xfId="27340"/>
    <cellStyle name="Standard 257 4 4 5 3" xfId="1236"/>
    <cellStyle name="Standard 257 4 4 5 3 2" xfId="4179"/>
    <cellStyle name="Standard 257 4 4 5 3 2 2" xfId="13001"/>
    <cellStyle name="Standard 257 4 4 5 3 2 2 2" xfId="26237"/>
    <cellStyle name="Standard 257 4 4 5 3 2 2 2 2" xfId="52709"/>
    <cellStyle name="Standard 257 4 4 5 3 2 2 3" xfId="39473"/>
    <cellStyle name="Standard 257 4 4 5 3 2 3" xfId="19620"/>
    <cellStyle name="Standard 257 4 4 5 3 2 3 2" xfId="46092"/>
    <cellStyle name="Standard 257 4 4 5 3 2 4" xfId="30651"/>
    <cellStyle name="Standard 257 4 4 5 3 3" xfId="5650"/>
    <cellStyle name="Standard 257 4 4 5 3 3 2" xfId="10060"/>
    <cellStyle name="Standard 257 4 4 5 3 3 2 2" xfId="23296"/>
    <cellStyle name="Standard 257 4 4 5 3 3 2 2 2" xfId="49768"/>
    <cellStyle name="Standard 257 4 4 5 3 3 2 3" xfId="36532"/>
    <cellStyle name="Standard 257 4 4 5 3 3 3" xfId="16679"/>
    <cellStyle name="Standard 257 4 4 5 3 3 3 2" xfId="43151"/>
    <cellStyle name="Standard 257 4 4 5 3 3 4" xfId="32122"/>
    <cellStyle name="Standard 257 4 4 5 3 4" xfId="8589"/>
    <cellStyle name="Standard 257 4 4 5 3 4 2" xfId="21825"/>
    <cellStyle name="Standard 257 4 4 5 3 4 2 2" xfId="48297"/>
    <cellStyle name="Standard 257 4 4 5 3 4 3" xfId="35061"/>
    <cellStyle name="Standard 257 4 4 5 3 5" xfId="15208"/>
    <cellStyle name="Standard 257 4 4 5 3 5 2" xfId="41680"/>
    <cellStyle name="Standard 257 4 4 5 3 6" xfId="27710"/>
    <cellStyle name="Standard 257 4 4 5 4" xfId="1972"/>
    <cellStyle name="Standard 257 4 4 5 4 2" xfId="3443"/>
    <cellStyle name="Standard 257 4 4 5 4 2 2" xfId="12265"/>
    <cellStyle name="Standard 257 4 4 5 4 2 2 2" xfId="25501"/>
    <cellStyle name="Standard 257 4 4 5 4 2 2 2 2" xfId="51973"/>
    <cellStyle name="Standard 257 4 4 5 4 2 2 3" xfId="38737"/>
    <cellStyle name="Standard 257 4 4 5 4 2 3" xfId="18884"/>
    <cellStyle name="Standard 257 4 4 5 4 2 3 2" xfId="45356"/>
    <cellStyle name="Standard 257 4 4 5 4 2 4" xfId="29915"/>
    <cellStyle name="Standard 257 4 4 5 4 3" xfId="6385"/>
    <cellStyle name="Standard 257 4 4 5 4 3 2" xfId="10795"/>
    <cellStyle name="Standard 257 4 4 5 4 3 2 2" xfId="24031"/>
    <cellStyle name="Standard 257 4 4 5 4 3 2 2 2" xfId="50503"/>
    <cellStyle name="Standard 257 4 4 5 4 3 2 3" xfId="37267"/>
    <cellStyle name="Standard 257 4 4 5 4 3 3" xfId="17414"/>
    <cellStyle name="Standard 257 4 4 5 4 3 3 2" xfId="43886"/>
    <cellStyle name="Standard 257 4 4 5 4 3 4" xfId="32857"/>
    <cellStyle name="Standard 257 4 4 5 4 4" xfId="7853"/>
    <cellStyle name="Standard 257 4 4 5 4 4 2" xfId="21089"/>
    <cellStyle name="Standard 257 4 4 5 4 4 2 2" xfId="47561"/>
    <cellStyle name="Standard 257 4 4 5 4 4 3" xfId="34325"/>
    <cellStyle name="Standard 257 4 4 5 4 5" xfId="14472"/>
    <cellStyle name="Standard 257 4 4 5 4 5 2" xfId="40944"/>
    <cellStyle name="Standard 257 4 4 5 4 6" xfId="28445"/>
    <cellStyle name="Standard 257 4 4 5 5" xfId="2709"/>
    <cellStyle name="Standard 257 4 4 5 5 2" xfId="11531"/>
    <cellStyle name="Standard 257 4 4 5 5 2 2" xfId="24767"/>
    <cellStyle name="Standard 257 4 4 5 5 2 2 2" xfId="51239"/>
    <cellStyle name="Standard 257 4 4 5 5 2 3" xfId="38003"/>
    <cellStyle name="Standard 257 4 4 5 5 3" xfId="18150"/>
    <cellStyle name="Standard 257 4 4 5 5 3 2" xfId="44622"/>
    <cellStyle name="Standard 257 4 4 5 5 4" xfId="29181"/>
    <cellStyle name="Standard 257 4 4 5 6" xfId="4914"/>
    <cellStyle name="Standard 257 4 4 5 6 2" xfId="9324"/>
    <cellStyle name="Standard 257 4 4 5 6 2 2" xfId="22560"/>
    <cellStyle name="Standard 257 4 4 5 6 2 2 2" xfId="49032"/>
    <cellStyle name="Standard 257 4 4 5 6 2 3" xfId="35796"/>
    <cellStyle name="Standard 257 4 4 5 6 3" xfId="15943"/>
    <cellStyle name="Standard 257 4 4 5 6 3 2" xfId="42415"/>
    <cellStyle name="Standard 257 4 4 5 6 4" xfId="31386"/>
    <cellStyle name="Standard 257 4 4 5 7" xfId="7119"/>
    <cellStyle name="Standard 257 4 4 5 7 2" xfId="20355"/>
    <cellStyle name="Standard 257 4 4 5 7 2 2" xfId="46827"/>
    <cellStyle name="Standard 257 4 4 5 7 3" xfId="33591"/>
    <cellStyle name="Standard 257 4 4 5 8" xfId="13738"/>
    <cellStyle name="Standard 257 4 4 5 8 2" xfId="40210"/>
    <cellStyle name="Standard 257 4 4 5 9" xfId="26974"/>
    <cellStyle name="Standard 257 4 4 6" xfId="721"/>
    <cellStyle name="Standard 257 4 4 6 2" xfId="1471"/>
    <cellStyle name="Standard 257 4 4 6 2 2" xfId="4414"/>
    <cellStyle name="Standard 257 4 4 6 2 2 2" xfId="13236"/>
    <cellStyle name="Standard 257 4 4 6 2 2 2 2" xfId="26472"/>
    <cellStyle name="Standard 257 4 4 6 2 2 2 2 2" xfId="52944"/>
    <cellStyle name="Standard 257 4 4 6 2 2 2 3" xfId="39708"/>
    <cellStyle name="Standard 257 4 4 6 2 2 3" xfId="19855"/>
    <cellStyle name="Standard 257 4 4 6 2 2 3 2" xfId="46327"/>
    <cellStyle name="Standard 257 4 4 6 2 2 4" xfId="30886"/>
    <cellStyle name="Standard 257 4 4 6 2 3" xfId="5885"/>
    <cellStyle name="Standard 257 4 4 6 2 3 2" xfId="10295"/>
    <cellStyle name="Standard 257 4 4 6 2 3 2 2" xfId="23531"/>
    <cellStyle name="Standard 257 4 4 6 2 3 2 2 2" xfId="50003"/>
    <cellStyle name="Standard 257 4 4 6 2 3 2 3" xfId="36767"/>
    <cellStyle name="Standard 257 4 4 6 2 3 3" xfId="16914"/>
    <cellStyle name="Standard 257 4 4 6 2 3 3 2" xfId="43386"/>
    <cellStyle name="Standard 257 4 4 6 2 3 4" xfId="32357"/>
    <cellStyle name="Standard 257 4 4 6 2 4" xfId="8824"/>
    <cellStyle name="Standard 257 4 4 6 2 4 2" xfId="22060"/>
    <cellStyle name="Standard 257 4 4 6 2 4 2 2" xfId="48532"/>
    <cellStyle name="Standard 257 4 4 6 2 4 3" xfId="35296"/>
    <cellStyle name="Standard 257 4 4 6 2 5" xfId="15443"/>
    <cellStyle name="Standard 257 4 4 6 2 5 2" xfId="41915"/>
    <cellStyle name="Standard 257 4 4 6 2 6" xfId="27945"/>
    <cellStyle name="Standard 257 4 4 6 3" xfId="2207"/>
    <cellStyle name="Standard 257 4 4 6 3 2" xfId="3678"/>
    <cellStyle name="Standard 257 4 4 6 3 2 2" xfId="12500"/>
    <cellStyle name="Standard 257 4 4 6 3 2 2 2" xfId="25736"/>
    <cellStyle name="Standard 257 4 4 6 3 2 2 2 2" xfId="52208"/>
    <cellStyle name="Standard 257 4 4 6 3 2 2 3" xfId="38972"/>
    <cellStyle name="Standard 257 4 4 6 3 2 3" xfId="19119"/>
    <cellStyle name="Standard 257 4 4 6 3 2 3 2" xfId="45591"/>
    <cellStyle name="Standard 257 4 4 6 3 2 4" xfId="30150"/>
    <cellStyle name="Standard 257 4 4 6 3 3" xfId="6620"/>
    <cellStyle name="Standard 257 4 4 6 3 3 2" xfId="11030"/>
    <cellStyle name="Standard 257 4 4 6 3 3 2 2" xfId="24266"/>
    <cellStyle name="Standard 257 4 4 6 3 3 2 2 2" xfId="50738"/>
    <cellStyle name="Standard 257 4 4 6 3 3 2 3" xfId="37502"/>
    <cellStyle name="Standard 257 4 4 6 3 3 3" xfId="17649"/>
    <cellStyle name="Standard 257 4 4 6 3 3 3 2" xfId="44121"/>
    <cellStyle name="Standard 257 4 4 6 3 3 4" xfId="33092"/>
    <cellStyle name="Standard 257 4 4 6 3 4" xfId="8088"/>
    <cellStyle name="Standard 257 4 4 6 3 4 2" xfId="21324"/>
    <cellStyle name="Standard 257 4 4 6 3 4 2 2" xfId="47796"/>
    <cellStyle name="Standard 257 4 4 6 3 4 3" xfId="34560"/>
    <cellStyle name="Standard 257 4 4 6 3 5" xfId="14707"/>
    <cellStyle name="Standard 257 4 4 6 3 5 2" xfId="41179"/>
    <cellStyle name="Standard 257 4 4 6 3 6" xfId="28680"/>
    <cellStyle name="Standard 257 4 4 6 4" xfId="2944"/>
    <cellStyle name="Standard 257 4 4 6 4 2" xfId="11766"/>
    <cellStyle name="Standard 257 4 4 6 4 2 2" xfId="25002"/>
    <cellStyle name="Standard 257 4 4 6 4 2 2 2" xfId="51474"/>
    <cellStyle name="Standard 257 4 4 6 4 2 3" xfId="38238"/>
    <cellStyle name="Standard 257 4 4 6 4 3" xfId="18385"/>
    <cellStyle name="Standard 257 4 4 6 4 3 2" xfId="44857"/>
    <cellStyle name="Standard 257 4 4 6 4 4" xfId="29416"/>
    <cellStyle name="Standard 257 4 4 6 5" xfId="5149"/>
    <cellStyle name="Standard 257 4 4 6 5 2" xfId="9559"/>
    <cellStyle name="Standard 257 4 4 6 5 2 2" xfId="22795"/>
    <cellStyle name="Standard 257 4 4 6 5 2 2 2" xfId="49267"/>
    <cellStyle name="Standard 257 4 4 6 5 2 3" xfId="36031"/>
    <cellStyle name="Standard 257 4 4 6 5 3" xfId="16178"/>
    <cellStyle name="Standard 257 4 4 6 5 3 2" xfId="42650"/>
    <cellStyle name="Standard 257 4 4 6 5 4" xfId="31621"/>
    <cellStyle name="Standard 257 4 4 6 6" xfId="7354"/>
    <cellStyle name="Standard 257 4 4 6 6 2" xfId="20590"/>
    <cellStyle name="Standard 257 4 4 6 6 2 2" xfId="47062"/>
    <cellStyle name="Standard 257 4 4 6 6 3" xfId="33826"/>
    <cellStyle name="Standard 257 4 4 6 7" xfId="13973"/>
    <cellStyle name="Standard 257 4 4 6 7 2" xfId="40445"/>
    <cellStyle name="Standard 257 4 4 6 8" xfId="27209"/>
    <cellStyle name="Standard 257 4 4 7" xfId="1105"/>
    <cellStyle name="Standard 257 4 4 7 2" xfId="4048"/>
    <cellStyle name="Standard 257 4 4 7 2 2" xfId="12870"/>
    <cellStyle name="Standard 257 4 4 7 2 2 2" xfId="26106"/>
    <cellStyle name="Standard 257 4 4 7 2 2 2 2" xfId="52578"/>
    <cellStyle name="Standard 257 4 4 7 2 2 3" xfId="39342"/>
    <cellStyle name="Standard 257 4 4 7 2 3" xfId="19489"/>
    <cellStyle name="Standard 257 4 4 7 2 3 2" xfId="45961"/>
    <cellStyle name="Standard 257 4 4 7 2 4" xfId="30520"/>
    <cellStyle name="Standard 257 4 4 7 3" xfId="5519"/>
    <cellStyle name="Standard 257 4 4 7 3 2" xfId="9929"/>
    <cellStyle name="Standard 257 4 4 7 3 2 2" xfId="23165"/>
    <cellStyle name="Standard 257 4 4 7 3 2 2 2" xfId="49637"/>
    <cellStyle name="Standard 257 4 4 7 3 2 3" xfId="36401"/>
    <cellStyle name="Standard 257 4 4 7 3 3" xfId="16548"/>
    <cellStyle name="Standard 257 4 4 7 3 3 2" xfId="43020"/>
    <cellStyle name="Standard 257 4 4 7 3 4" xfId="31991"/>
    <cellStyle name="Standard 257 4 4 7 4" xfId="8458"/>
    <cellStyle name="Standard 257 4 4 7 4 2" xfId="21694"/>
    <cellStyle name="Standard 257 4 4 7 4 2 2" xfId="48166"/>
    <cellStyle name="Standard 257 4 4 7 4 3" xfId="34930"/>
    <cellStyle name="Standard 257 4 4 7 5" xfId="15077"/>
    <cellStyle name="Standard 257 4 4 7 5 2" xfId="41549"/>
    <cellStyle name="Standard 257 4 4 7 6" xfId="27579"/>
    <cellStyle name="Standard 257 4 4 8" xfId="1841"/>
    <cellStyle name="Standard 257 4 4 8 2" xfId="3312"/>
    <cellStyle name="Standard 257 4 4 8 2 2" xfId="12134"/>
    <cellStyle name="Standard 257 4 4 8 2 2 2" xfId="25370"/>
    <cellStyle name="Standard 257 4 4 8 2 2 2 2" xfId="51842"/>
    <cellStyle name="Standard 257 4 4 8 2 2 3" xfId="38606"/>
    <cellStyle name="Standard 257 4 4 8 2 3" xfId="18753"/>
    <cellStyle name="Standard 257 4 4 8 2 3 2" xfId="45225"/>
    <cellStyle name="Standard 257 4 4 8 2 4" xfId="29784"/>
    <cellStyle name="Standard 257 4 4 8 3" xfId="6254"/>
    <cellStyle name="Standard 257 4 4 8 3 2" xfId="10664"/>
    <cellStyle name="Standard 257 4 4 8 3 2 2" xfId="23900"/>
    <cellStyle name="Standard 257 4 4 8 3 2 2 2" xfId="50372"/>
    <cellStyle name="Standard 257 4 4 8 3 2 3" xfId="37136"/>
    <cellStyle name="Standard 257 4 4 8 3 3" xfId="17283"/>
    <cellStyle name="Standard 257 4 4 8 3 3 2" xfId="43755"/>
    <cellStyle name="Standard 257 4 4 8 3 4" xfId="32726"/>
    <cellStyle name="Standard 257 4 4 8 4" xfId="7722"/>
    <cellStyle name="Standard 257 4 4 8 4 2" xfId="20958"/>
    <cellStyle name="Standard 257 4 4 8 4 2 2" xfId="47430"/>
    <cellStyle name="Standard 257 4 4 8 4 3" xfId="34194"/>
    <cellStyle name="Standard 257 4 4 8 5" xfId="14341"/>
    <cellStyle name="Standard 257 4 4 8 5 2" xfId="40813"/>
    <cellStyle name="Standard 257 4 4 8 6" xfId="28314"/>
    <cellStyle name="Standard 257 4 4 9" xfId="2578"/>
    <cellStyle name="Standard 257 4 4 9 2" xfId="11400"/>
    <cellStyle name="Standard 257 4 4 9 2 2" xfId="24636"/>
    <cellStyle name="Standard 257 4 4 9 2 2 2" xfId="51108"/>
    <cellStyle name="Standard 257 4 4 9 2 3" xfId="37872"/>
    <cellStyle name="Standard 257 4 4 9 3" xfId="18019"/>
    <cellStyle name="Standard 257 4 4 9 3 2" xfId="44491"/>
    <cellStyle name="Standard 257 4 4 9 4" xfId="29050"/>
    <cellStyle name="Standard 257 4 5" xfId="322"/>
    <cellStyle name="Standard 257 4 5 10" xfId="4788"/>
    <cellStyle name="Standard 257 4 5 10 2" xfId="9198"/>
    <cellStyle name="Standard 257 4 5 10 2 2" xfId="22434"/>
    <cellStyle name="Standard 257 4 5 10 2 2 2" xfId="48906"/>
    <cellStyle name="Standard 257 4 5 10 2 3" xfId="35670"/>
    <cellStyle name="Standard 257 4 5 10 3" xfId="15817"/>
    <cellStyle name="Standard 257 4 5 10 3 2" xfId="42289"/>
    <cellStyle name="Standard 257 4 5 10 4" xfId="31260"/>
    <cellStyle name="Standard 257 4 5 11" xfId="6993"/>
    <cellStyle name="Standard 257 4 5 11 2" xfId="20229"/>
    <cellStyle name="Standard 257 4 5 11 2 2" xfId="46701"/>
    <cellStyle name="Standard 257 4 5 11 3" xfId="33465"/>
    <cellStyle name="Standard 257 4 5 12" xfId="13612"/>
    <cellStyle name="Standard 257 4 5 12 2" xfId="40084"/>
    <cellStyle name="Standard 257 4 5 13" xfId="26848"/>
    <cellStyle name="Standard 257 4 5 2" xfId="366"/>
    <cellStyle name="Standard 257 4 5 2 10" xfId="13652"/>
    <cellStyle name="Standard 257 4 5 2 10 2" xfId="40124"/>
    <cellStyle name="Standard 257 4 5 2 11" xfId="26888"/>
    <cellStyle name="Standard 257 4 5 2 2" xfId="454"/>
    <cellStyle name="Standard 257 4 5 2 2 10" xfId="26969"/>
    <cellStyle name="Standard 257 4 5 2 2 2" xfId="630"/>
    <cellStyle name="Standard 257 4 5 2 2 2 2" xfId="1019"/>
    <cellStyle name="Standard 257 4 5 2 2 2 2 2" xfId="1768"/>
    <cellStyle name="Standard 257 4 5 2 2 2 2 2 2" xfId="4711"/>
    <cellStyle name="Standard 257 4 5 2 2 2 2 2 2 2" xfId="13533"/>
    <cellStyle name="Standard 257 4 5 2 2 2 2 2 2 2 2" xfId="26769"/>
    <cellStyle name="Standard 257 4 5 2 2 2 2 2 2 2 2 2" xfId="53241"/>
    <cellStyle name="Standard 257 4 5 2 2 2 2 2 2 2 3" xfId="40005"/>
    <cellStyle name="Standard 257 4 5 2 2 2 2 2 2 3" xfId="20152"/>
    <cellStyle name="Standard 257 4 5 2 2 2 2 2 2 3 2" xfId="46624"/>
    <cellStyle name="Standard 257 4 5 2 2 2 2 2 2 4" xfId="31183"/>
    <cellStyle name="Standard 257 4 5 2 2 2 2 2 3" xfId="6182"/>
    <cellStyle name="Standard 257 4 5 2 2 2 2 2 3 2" xfId="10592"/>
    <cellStyle name="Standard 257 4 5 2 2 2 2 2 3 2 2" xfId="23828"/>
    <cellStyle name="Standard 257 4 5 2 2 2 2 2 3 2 2 2" xfId="50300"/>
    <cellStyle name="Standard 257 4 5 2 2 2 2 2 3 2 3" xfId="37064"/>
    <cellStyle name="Standard 257 4 5 2 2 2 2 2 3 3" xfId="17211"/>
    <cellStyle name="Standard 257 4 5 2 2 2 2 2 3 3 2" xfId="43683"/>
    <cellStyle name="Standard 257 4 5 2 2 2 2 2 3 4" xfId="32654"/>
    <cellStyle name="Standard 257 4 5 2 2 2 2 2 4" xfId="9121"/>
    <cellStyle name="Standard 257 4 5 2 2 2 2 2 4 2" xfId="22357"/>
    <cellStyle name="Standard 257 4 5 2 2 2 2 2 4 2 2" xfId="48829"/>
    <cellStyle name="Standard 257 4 5 2 2 2 2 2 4 3" xfId="35593"/>
    <cellStyle name="Standard 257 4 5 2 2 2 2 2 5" xfId="15740"/>
    <cellStyle name="Standard 257 4 5 2 2 2 2 2 5 2" xfId="42212"/>
    <cellStyle name="Standard 257 4 5 2 2 2 2 2 6" xfId="28242"/>
    <cellStyle name="Standard 257 4 5 2 2 2 2 3" xfId="2504"/>
    <cellStyle name="Standard 257 4 5 2 2 2 2 3 2" xfId="3975"/>
    <cellStyle name="Standard 257 4 5 2 2 2 2 3 2 2" xfId="12797"/>
    <cellStyle name="Standard 257 4 5 2 2 2 2 3 2 2 2" xfId="26033"/>
    <cellStyle name="Standard 257 4 5 2 2 2 2 3 2 2 2 2" xfId="52505"/>
    <cellStyle name="Standard 257 4 5 2 2 2 2 3 2 2 3" xfId="39269"/>
    <cellStyle name="Standard 257 4 5 2 2 2 2 3 2 3" xfId="19416"/>
    <cellStyle name="Standard 257 4 5 2 2 2 2 3 2 3 2" xfId="45888"/>
    <cellStyle name="Standard 257 4 5 2 2 2 2 3 2 4" xfId="30447"/>
    <cellStyle name="Standard 257 4 5 2 2 2 2 3 3" xfId="6917"/>
    <cellStyle name="Standard 257 4 5 2 2 2 2 3 3 2" xfId="11327"/>
    <cellStyle name="Standard 257 4 5 2 2 2 2 3 3 2 2" xfId="24563"/>
    <cellStyle name="Standard 257 4 5 2 2 2 2 3 3 2 2 2" xfId="51035"/>
    <cellStyle name="Standard 257 4 5 2 2 2 2 3 3 2 3" xfId="37799"/>
    <cellStyle name="Standard 257 4 5 2 2 2 2 3 3 3" xfId="17946"/>
    <cellStyle name="Standard 257 4 5 2 2 2 2 3 3 3 2" xfId="44418"/>
    <cellStyle name="Standard 257 4 5 2 2 2 2 3 3 4" xfId="33389"/>
    <cellStyle name="Standard 257 4 5 2 2 2 2 3 4" xfId="8385"/>
    <cellStyle name="Standard 257 4 5 2 2 2 2 3 4 2" xfId="21621"/>
    <cellStyle name="Standard 257 4 5 2 2 2 2 3 4 2 2" xfId="48093"/>
    <cellStyle name="Standard 257 4 5 2 2 2 2 3 4 3" xfId="34857"/>
    <cellStyle name="Standard 257 4 5 2 2 2 2 3 5" xfId="15004"/>
    <cellStyle name="Standard 257 4 5 2 2 2 2 3 5 2" xfId="41476"/>
    <cellStyle name="Standard 257 4 5 2 2 2 2 3 6" xfId="28977"/>
    <cellStyle name="Standard 257 4 5 2 2 2 2 4" xfId="3241"/>
    <cellStyle name="Standard 257 4 5 2 2 2 2 4 2" xfId="12063"/>
    <cellStyle name="Standard 257 4 5 2 2 2 2 4 2 2" xfId="25299"/>
    <cellStyle name="Standard 257 4 5 2 2 2 2 4 2 2 2" xfId="51771"/>
    <cellStyle name="Standard 257 4 5 2 2 2 2 4 2 3" xfId="38535"/>
    <cellStyle name="Standard 257 4 5 2 2 2 2 4 3" xfId="18682"/>
    <cellStyle name="Standard 257 4 5 2 2 2 2 4 3 2" xfId="45154"/>
    <cellStyle name="Standard 257 4 5 2 2 2 2 4 4" xfId="29713"/>
    <cellStyle name="Standard 257 4 5 2 2 2 2 5" xfId="5446"/>
    <cellStyle name="Standard 257 4 5 2 2 2 2 5 2" xfId="9856"/>
    <cellStyle name="Standard 257 4 5 2 2 2 2 5 2 2" xfId="23092"/>
    <cellStyle name="Standard 257 4 5 2 2 2 2 5 2 2 2" xfId="49564"/>
    <cellStyle name="Standard 257 4 5 2 2 2 2 5 2 3" xfId="36328"/>
    <cellStyle name="Standard 257 4 5 2 2 2 2 5 3" xfId="16475"/>
    <cellStyle name="Standard 257 4 5 2 2 2 2 5 3 2" xfId="42947"/>
    <cellStyle name="Standard 257 4 5 2 2 2 2 5 4" xfId="31918"/>
    <cellStyle name="Standard 257 4 5 2 2 2 2 6" xfId="7651"/>
    <cellStyle name="Standard 257 4 5 2 2 2 2 6 2" xfId="20887"/>
    <cellStyle name="Standard 257 4 5 2 2 2 2 6 2 2" xfId="47359"/>
    <cellStyle name="Standard 257 4 5 2 2 2 2 6 3" xfId="34123"/>
    <cellStyle name="Standard 257 4 5 2 2 2 2 7" xfId="14270"/>
    <cellStyle name="Standard 257 4 5 2 2 2 2 7 2" xfId="40742"/>
    <cellStyle name="Standard 257 4 5 2 2 2 2 8" xfId="27506"/>
    <cellStyle name="Standard 257 4 5 2 2 2 3" xfId="1402"/>
    <cellStyle name="Standard 257 4 5 2 2 2 3 2" xfId="4345"/>
    <cellStyle name="Standard 257 4 5 2 2 2 3 2 2" xfId="13167"/>
    <cellStyle name="Standard 257 4 5 2 2 2 3 2 2 2" xfId="26403"/>
    <cellStyle name="Standard 257 4 5 2 2 2 3 2 2 2 2" xfId="52875"/>
    <cellStyle name="Standard 257 4 5 2 2 2 3 2 2 3" xfId="39639"/>
    <cellStyle name="Standard 257 4 5 2 2 2 3 2 3" xfId="19786"/>
    <cellStyle name="Standard 257 4 5 2 2 2 3 2 3 2" xfId="46258"/>
    <cellStyle name="Standard 257 4 5 2 2 2 3 2 4" xfId="30817"/>
    <cellStyle name="Standard 257 4 5 2 2 2 3 3" xfId="5816"/>
    <cellStyle name="Standard 257 4 5 2 2 2 3 3 2" xfId="10226"/>
    <cellStyle name="Standard 257 4 5 2 2 2 3 3 2 2" xfId="23462"/>
    <cellStyle name="Standard 257 4 5 2 2 2 3 3 2 2 2" xfId="49934"/>
    <cellStyle name="Standard 257 4 5 2 2 2 3 3 2 3" xfId="36698"/>
    <cellStyle name="Standard 257 4 5 2 2 2 3 3 3" xfId="16845"/>
    <cellStyle name="Standard 257 4 5 2 2 2 3 3 3 2" xfId="43317"/>
    <cellStyle name="Standard 257 4 5 2 2 2 3 3 4" xfId="32288"/>
    <cellStyle name="Standard 257 4 5 2 2 2 3 4" xfId="8755"/>
    <cellStyle name="Standard 257 4 5 2 2 2 3 4 2" xfId="21991"/>
    <cellStyle name="Standard 257 4 5 2 2 2 3 4 2 2" xfId="48463"/>
    <cellStyle name="Standard 257 4 5 2 2 2 3 4 3" xfId="35227"/>
    <cellStyle name="Standard 257 4 5 2 2 2 3 5" xfId="15374"/>
    <cellStyle name="Standard 257 4 5 2 2 2 3 5 2" xfId="41846"/>
    <cellStyle name="Standard 257 4 5 2 2 2 3 6" xfId="27876"/>
    <cellStyle name="Standard 257 4 5 2 2 2 4" xfId="2138"/>
    <cellStyle name="Standard 257 4 5 2 2 2 4 2" xfId="3609"/>
    <cellStyle name="Standard 257 4 5 2 2 2 4 2 2" xfId="12431"/>
    <cellStyle name="Standard 257 4 5 2 2 2 4 2 2 2" xfId="25667"/>
    <cellStyle name="Standard 257 4 5 2 2 2 4 2 2 2 2" xfId="52139"/>
    <cellStyle name="Standard 257 4 5 2 2 2 4 2 2 3" xfId="38903"/>
    <cellStyle name="Standard 257 4 5 2 2 2 4 2 3" xfId="19050"/>
    <cellStyle name="Standard 257 4 5 2 2 2 4 2 3 2" xfId="45522"/>
    <cellStyle name="Standard 257 4 5 2 2 2 4 2 4" xfId="30081"/>
    <cellStyle name="Standard 257 4 5 2 2 2 4 3" xfId="6551"/>
    <cellStyle name="Standard 257 4 5 2 2 2 4 3 2" xfId="10961"/>
    <cellStyle name="Standard 257 4 5 2 2 2 4 3 2 2" xfId="24197"/>
    <cellStyle name="Standard 257 4 5 2 2 2 4 3 2 2 2" xfId="50669"/>
    <cellStyle name="Standard 257 4 5 2 2 2 4 3 2 3" xfId="37433"/>
    <cellStyle name="Standard 257 4 5 2 2 2 4 3 3" xfId="17580"/>
    <cellStyle name="Standard 257 4 5 2 2 2 4 3 3 2" xfId="44052"/>
    <cellStyle name="Standard 257 4 5 2 2 2 4 3 4" xfId="33023"/>
    <cellStyle name="Standard 257 4 5 2 2 2 4 4" xfId="8019"/>
    <cellStyle name="Standard 257 4 5 2 2 2 4 4 2" xfId="21255"/>
    <cellStyle name="Standard 257 4 5 2 2 2 4 4 2 2" xfId="47727"/>
    <cellStyle name="Standard 257 4 5 2 2 2 4 4 3" xfId="34491"/>
    <cellStyle name="Standard 257 4 5 2 2 2 4 5" xfId="14638"/>
    <cellStyle name="Standard 257 4 5 2 2 2 4 5 2" xfId="41110"/>
    <cellStyle name="Standard 257 4 5 2 2 2 4 6" xfId="28611"/>
    <cellStyle name="Standard 257 4 5 2 2 2 5" xfId="2875"/>
    <cellStyle name="Standard 257 4 5 2 2 2 5 2" xfId="11697"/>
    <cellStyle name="Standard 257 4 5 2 2 2 5 2 2" xfId="24933"/>
    <cellStyle name="Standard 257 4 5 2 2 2 5 2 2 2" xfId="51405"/>
    <cellStyle name="Standard 257 4 5 2 2 2 5 2 3" xfId="38169"/>
    <cellStyle name="Standard 257 4 5 2 2 2 5 3" xfId="18316"/>
    <cellStyle name="Standard 257 4 5 2 2 2 5 3 2" xfId="44788"/>
    <cellStyle name="Standard 257 4 5 2 2 2 5 4" xfId="29347"/>
    <cellStyle name="Standard 257 4 5 2 2 2 6" xfId="5080"/>
    <cellStyle name="Standard 257 4 5 2 2 2 6 2" xfId="9490"/>
    <cellStyle name="Standard 257 4 5 2 2 2 6 2 2" xfId="22726"/>
    <cellStyle name="Standard 257 4 5 2 2 2 6 2 2 2" xfId="49198"/>
    <cellStyle name="Standard 257 4 5 2 2 2 6 2 3" xfId="35962"/>
    <cellStyle name="Standard 257 4 5 2 2 2 6 3" xfId="16109"/>
    <cellStyle name="Standard 257 4 5 2 2 2 6 3 2" xfId="42581"/>
    <cellStyle name="Standard 257 4 5 2 2 2 6 4" xfId="31552"/>
    <cellStyle name="Standard 257 4 5 2 2 2 7" xfId="7285"/>
    <cellStyle name="Standard 257 4 5 2 2 2 7 2" xfId="20521"/>
    <cellStyle name="Standard 257 4 5 2 2 2 7 2 2" xfId="46993"/>
    <cellStyle name="Standard 257 4 5 2 2 2 7 3" xfId="33757"/>
    <cellStyle name="Standard 257 4 5 2 2 2 8" xfId="13904"/>
    <cellStyle name="Standard 257 4 5 2 2 2 8 2" xfId="40376"/>
    <cellStyle name="Standard 257 4 5 2 2 2 9" xfId="27140"/>
    <cellStyle name="Standard 257 4 5 2 2 3" xfId="847"/>
    <cellStyle name="Standard 257 4 5 2 2 3 2" xfId="1597"/>
    <cellStyle name="Standard 257 4 5 2 2 3 2 2" xfId="4540"/>
    <cellStyle name="Standard 257 4 5 2 2 3 2 2 2" xfId="13362"/>
    <cellStyle name="Standard 257 4 5 2 2 3 2 2 2 2" xfId="26598"/>
    <cellStyle name="Standard 257 4 5 2 2 3 2 2 2 2 2" xfId="53070"/>
    <cellStyle name="Standard 257 4 5 2 2 3 2 2 2 3" xfId="39834"/>
    <cellStyle name="Standard 257 4 5 2 2 3 2 2 3" xfId="19981"/>
    <cellStyle name="Standard 257 4 5 2 2 3 2 2 3 2" xfId="46453"/>
    <cellStyle name="Standard 257 4 5 2 2 3 2 2 4" xfId="31012"/>
    <cellStyle name="Standard 257 4 5 2 2 3 2 3" xfId="6011"/>
    <cellStyle name="Standard 257 4 5 2 2 3 2 3 2" xfId="10421"/>
    <cellStyle name="Standard 257 4 5 2 2 3 2 3 2 2" xfId="23657"/>
    <cellStyle name="Standard 257 4 5 2 2 3 2 3 2 2 2" xfId="50129"/>
    <cellStyle name="Standard 257 4 5 2 2 3 2 3 2 3" xfId="36893"/>
    <cellStyle name="Standard 257 4 5 2 2 3 2 3 3" xfId="17040"/>
    <cellStyle name="Standard 257 4 5 2 2 3 2 3 3 2" xfId="43512"/>
    <cellStyle name="Standard 257 4 5 2 2 3 2 3 4" xfId="32483"/>
    <cellStyle name="Standard 257 4 5 2 2 3 2 4" xfId="8950"/>
    <cellStyle name="Standard 257 4 5 2 2 3 2 4 2" xfId="22186"/>
    <cellStyle name="Standard 257 4 5 2 2 3 2 4 2 2" xfId="48658"/>
    <cellStyle name="Standard 257 4 5 2 2 3 2 4 3" xfId="35422"/>
    <cellStyle name="Standard 257 4 5 2 2 3 2 5" xfId="15569"/>
    <cellStyle name="Standard 257 4 5 2 2 3 2 5 2" xfId="42041"/>
    <cellStyle name="Standard 257 4 5 2 2 3 2 6" xfId="28071"/>
    <cellStyle name="Standard 257 4 5 2 2 3 3" xfId="2333"/>
    <cellStyle name="Standard 257 4 5 2 2 3 3 2" xfId="3804"/>
    <cellStyle name="Standard 257 4 5 2 2 3 3 2 2" xfId="12626"/>
    <cellStyle name="Standard 257 4 5 2 2 3 3 2 2 2" xfId="25862"/>
    <cellStyle name="Standard 257 4 5 2 2 3 3 2 2 2 2" xfId="52334"/>
    <cellStyle name="Standard 257 4 5 2 2 3 3 2 2 3" xfId="39098"/>
    <cellStyle name="Standard 257 4 5 2 2 3 3 2 3" xfId="19245"/>
    <cellStyle name="Standard 257 4 5 2 2 3 3 2 3 2" xfId="45717"/>
    <cellStyle name="Standard 257 4 5 2 2 3 3 2 4" xfId="30276"/>
    <cellStyle name="Standard 257 4 5 2 2 3 3 3" xfId="6746"/>
    <cellStyle name="Standard 257 4 5 2 2 3 3 3 2" xfId="11156"/>
    <cellStyle name="Standard 257 4 5 2 2 3 3 3 2 2" xfId="24392"/>
    <cellStyle name="Standard 257 4 5 2 2 3 3 3 2 2 2" xfId="50864"/>
    <cellStyle name="Standard 257 4 5 2 2 3 3 3 2 3" xfId="37628"/>
    <cellStyle name="Standard 257 4 5 2 2 3 3 3 3" xfId="17775"/>
    <cellStyle name="Standard 257 4 5 2 2 3 3 3 3 2" xfId="44247"/>
    <cellStyle name="Standard 257 4 5 2 2 3 3 3 4" xfId="33218"/>
    <cellStyle name="Standard 257 4 5 2 2 3 3 4" xfId="8214"/>
    <cellStyle name="Standard 257 4 5 2 2 3 3 4 2" xfId="21450"/>
    <cellStyle name="Standard 257 4 5 2 2 3 3 4 2 2" xfId="47922"/>
    <cellStyle name="Standard 257 4 5 2 2 3 3 4 3" xfId="34686"/>
    <cellStyle name="Standard 257 4 5 2 2 3 3 5" xfId="14833"/>
    <cellStyle name="Standard 257 4 5 2 2 3 3 5 2" xfId="41305"/>
    <cellStyle name="Standard 257 4 5 2 2 3 3 6" xfId="28806"/>
    <cellStyle name="Standard 257 4 5 2 2 3 4" xfId="3070"/>
    <cellStyle name="Standard 257 4 5 2 2 3 4 2" xfId="11892"/>
    <cellStyle name="Standard 257 4 5 2 2 3 4 2 2" xfId="25128"/>
    <cellStyle name="Standard 257 4 5 2 2 3 4 2 2 2" xfId="51600"/>
    <cellStyle name="Standard 257 4 5 2 2 3 4 2 3" xfId="38364"/>
    <cellStyle name="Standard 257 4 5 2 2 3 4 3" xfId="18511"/>
    <cellStyle name="Standard 257 4 5 2 2 3 4 3 2" xfId="44983"/>
    <cellStyle name="Standard 257 4 5 2 2 3 4 4" xfId="29542"/>
    <cellStyle name="Standard 257 4 5 2 2 3 5" xfId="5275"/>
    <cellStyle name="Standard 257 4 5 2 2 3 5 2" xfId="9685"/>
    <cellStyle name="Standard 257 4 5 2 2 3 5 2 2" xfId="22921"/>
    <cellStyle name="Standard 257 4 5 2 2 3 5 2 2 2" xfId="49393"/>
    <cellStyle name="Standard 257 4 5 2 2 3 5 2 3" xfId="36157"/>
    <cellStyle name="Standard 257 4 5 2 2 3 5 3" xfId="16304"/>
    <cellStyle name="Standard 257 4 5 2 2 3 5 3 2" xfId="42776"/>
    <cellStyle name="Standard 257 4 5 2 2 3 5 4" xfId="31747"/>
    <cellStyle name="Standard 257 4 5 2 2 3 6" xfId="7480"/>
    <cellStyle name="Standard 257 4 5 2 2 3 6 2" xfId="20716"/>
    <cellStyle name="Standard 257 4 5 2 2 3 6 2 2" xfId="47188"/>
    <cellStyle name="Standard 257 4 5 2 2 3 6 3" xfId="33952"/>
    <cellStyle name="Standard 257 4 5 2 2 3 7" xfId="14099"/>
    <cellStyle name="Standard 257 4 5 2 2 3 7 2" xfId="40571"/>
    <cellStyle name="Standard 257 4 5 2 2 3 8" xfId="27335"/>
    <cellStyle name="Standard 257 4 5 2 2 4" xfId="1231"/>
    <cellStyle name="Standard 257 4 5 2 2 4 2" xfId="4174"/>
    <cellStyle name="Standard 257 4 5 2 2 4 2 2" xfId="12996"/>
    <cellStyle name="Standard 257 4 5 2 2 4 2 2 2" xfId="26232"/>
    <cellStyle name="Standard 257 4 5 2 2 4 2 2 2 2" xfId="52704"/>
    <cellStyle name="Standard 257 4 5 2 2 4 2 2 3" xfId="39468"/>
    <cellStyle name="Standard 257 4 5 2 2 4 2 3" xfId="19615"/>
    <cellStyle name="Standard 257 4 5 2 2 4 2 3 2" xfId="46087"/>
    <cellStyle name="Standard 257 4 5 2 2 4 2 4" xfId="30646"/>
    <cellStyle name="Standard 257 4 5 2 2 4 3" xfId="5645"/>
    <cellStyle name="Standard 257 4 5 2 2 4 3 2" xfId="10055"/>
    <cellStyle name="Standard 257 4 5 2 2 4 3 2 2" xfId="23291"/>
    <cellStyle name="Standard 257 4 5 2 2 4 3 2 2 2" xfId="49763"/>
    <cellStyle name="Standard 257 4 5 2 2 4 3 2 3" xfId="36527"/>
    <cellStyle name="Standard 257 4 5 2 2 4 3 3" xfId="16674"/>
    <cellStyle name="Standard 257 4 5 2 2 4 3 3 2" xfId="43146"/>
    <cellStyle name="Standard 257 4 5 2 2 4 3 4" xfId="32117"/>
    <cellStyle name="Standard 257 4 5 2 2 4 4" xfId="8584"/>
    <cellStyle name="Standard 257 4 5 2 2 4 4 2" xfId="21820"/>
    <cellStyle name="Standard 257 4 5 2 2 4 4 2 2" xfId="48292"/>
    <cellStyle name="Standard 257 4 5 2 2 4 4 3" xfId="35056"/>
    <cellStyle name="Standard 257 4 5 2 2 4 5" xfId="15203"/>
    <cellStyle name="Standard 257 4 5 2 2 4 5 2" xfId="41675"/>
    <cellStyle name="Standard 257 4 5 2 2 4 6" xfId="27705"/>
    <cellStyle name="Standard 257 4 5 2 2 5" xfId="1967"/>
    <cellStyle name="Standard 257 4 5 2 2 5 2" xfId="3438"/>
    <cellStyle name="Standard 257 4 5 2 2 5 2 2" xfId="12260"/>
    <cellStyle name="Standard 257 4 5 2 2 5 2 2 2" xfId="25496"/>
    <cellStyle name="Standard 257 4 5 2 2 5 2 2 2 2" xfId="51968"/>
    <cellStyle name="Standard 257 4 5 2 2 5 2 2 3" xfId="38732"/>
    <cellStyle name="Standard 257 4 5 2 2 5 2 3" xfId="18879"/>
    <cellStyle name="Standard 257 4 5 2 2 5 2 3 2" xfId="45351"/>
    <cellStyle name="Standard 257 4 5 2 2 5 2 4" xfId="29910"/>
    <cellStyle name="Standard 257 4 5 2 2 5 3" xfId="6380"/>
    <cellStyle name="Standard 257 4 5 2 2 5 3 2" xfId="10790"/>
    <cellStyle name="Standard 257 4 5 2 2 5 3 2 2" xfId="24026"/>
    <cellStyle name="Standard 257 4 5 2 2 5 3 2 2 2" xfId="50498"/>
    <cellStyle name="Standard 257 4 5 2 2 5 3 2 3" xfId="37262"/>
    <cellStyle name="Standard 257 4 5 2 2 5 3 3" xfId="17409"/>
    <cellStyle name="Standard 257 4 5 2 2 5 3 3 2" xfId="43881"/>
    <cellStyle name="Standard 257 4 5 2 2 5 3 4" xfId="32852"/>
    <cellStyle name="Standard 257 4 5 2 2 5 4" xfId="7848"/>
    <cellStyle name="Standard 257 4 5 2 2 5 4 2" xfId="21084"/>
    <cellStyle name="Standard 257 4 5 2 2 5 4 2 2" xfId="47556"/>
    <cellStyle name="Standard 257 4 5 2 2 5 4 3" xfId="34320"/>
    <cellStyle name="Standard 257 4 5 2 2 5 5" xfId="14467"/>
    <cellStyle name="Standard 257 4 5 2 2 5 5 2" xfId="40939"/>
    <cellStyle name="Standard 257 4 5 2 2 5 6" xfId="28440"/>
    <cellStyle name="Standard 257 4 5 2 2 6" xfId="2704"/>
    <cellStyle name="Standard 257 4 5 2 2 6 2" xfId="11526"/>
    <cellStyle name="Standard 257 4 5 2 2 6 2 2" xfId="24762"/>
    <cellStyle name="Standard 257 4 5 2 2 6 2 2 2" xfId="51234"/>
    <cellStyle name="Standard 257 4 5 2 2 6 2 3" xfId="37998"/>
    <cellStyle name="Standard 257 4 5 2 2 6 3" xfId="18145"/>
    <cellStyle name="Standard 257 4 5 2 2 6 3 2" xfId="44617"/>
    <cellStyle name="Standard 257 4 5 2 2 6 4" xfId="29176"/>
    <cellStyle name="Standard 257 4 5 2 2 7" xfId="4909"/>
    <cellStyle name="Standard 257 4 5 2 2 7 2" xfId="9319"/>
    <cellStyle name="Standard 257 4 5 2 2 7 2 2" xfId="22555"/>
    <cellStyle name="Standard 257 4 5 2 2 7 2 2 2" xfId="49027"/>
    <cellStyle name="Standard 257 4 5 2 2 7 2 3" xfId="35791"/>
    <cellStyle name="Standard 257 4 5 2 2 7 3" xfId="15938"/>
    <cellStyle name="Standard 257 4 5 2 2 7 3 2" xfId="42410"/>
    <cellStyle name="Standard 257 4 5 2 2 7 4" xfId="31381"/>
    <cellStyle name="Standard 257 4 5 2 2 8" xfId="7114"/>
    <cellStyle name="Standard 257 4 5 2 2 8 2" xfId="20350"/>
    <cellStyle name="Standard 257 4 5 2 2 8 2 2" xfId="46822"/>
    <cellStyle name="Standard 257 4 5 2 2 8 3" xfId="33586"/>
    <cellStyle name="Standard 257 4 5 2 2 9" xfId="13733"/>
    <cellStyle name="Standard 257 4 5 2 2 9 2" xfId="40205"/>
    <cellStyle name="Standard 257 4 5 2 3" xfId="549"/>
    <cellStyle name="Standard 257 4 5 2 3 2" xfId="938"/>
    <cellStyle name="Standard 257 4 5 2 3 2 2" xfId="1687"/>
    <cellStyle name="Standard 257 4 5 2 3 2 2 2" xfId="4630"/>
    <cellStyle name="Standard 257 4 5 2 3 2 2 2 2" xfId="13452"/>
    <cellStyle name="Standard 257 4 5 2 3 2 2 2 2 2" xfId="26688"/>
    <cellStyle name="Standard 257 4 5 2 3 2 2 2 2 2 2" xfId="53160"/>
    <cellStyle name="Standard 257 4 5 2 3 2 2 2 2 3" xfId="39924"/>
    <cellStyle name="Standard 257 4 5 2 3 2 2 2 3" xfId="20071"/>
    <cellStyle name="Standard 257 4 5 2 3 2 2 2 3 2" xfId="46543"/>
    <cellStyle name="Standard 257 4 5 2 3 2 2 2 4" xfId="31102"/>
    <cellStyle name="Standard 257 4 5 2 3 2 2 3" xfId="6101"/>
    <cellStyle name="Standard 257 4 5 2 3 2 2 3 2" xfId="10511"/>
    <cellStyle name="Standard 257 4 5 2 3 2 2 3 2 2" xfId="23747"/>
    <cellStyle name="Standard 257 4 5 2 3 2 2 3 2 2 2" xfId="50219"/>
    <cellStyle name="Standard 257 4 5 2 3 2 2 3 2 3" xfId="36983"/>
    <cellStyle name="Standard 257 4 5 2 3 2 2 3 3" xfId="17130"/>
    <cellStyle name="Standard 257 4 5 2 3 2 2 3 3 2" xfId="43602"/>
    <cellStyle name="Standard 257 4 5 2 3 2 2 3 4" xfId="32573"/>
    <cellStyle name="Standard 257 4 5 2 3 2 2 4" xfId="9040"/>
    <cellStyle name="Standard 257 4 5 2 3 2 2 4 2" xfId="22276"/>
    <cellStyle name="Standard 257 4 5 2 3 2 2 4 2 2" xfId="48748"/>
    <cellStyle name="Standard 257 4 5 2 3 2 2 4 3" xfId="35512"/>
    <cellStyle name="Standard 257 4 5 2 3 2 2 5" xfId="15659"/>
    <cellStyle name="Standard 257 4 5 2 3 2 2 5 2" xfId="42131"/>
    <cellStyle name="Standard 257 4 5 2 3 2 2 6" xfId="28161"/>
    <cellStyle name="Standard 257 4 5 2 3 2 3" xfId="2423"/>
    <cellStyle name="Standard 257 4 5 2 3 2 3 2" xfId="3894"/>
    <cellStyle name="Standard 257 4 5 2 3 2 3 2 2" xfId="12716"/>
    <cellStyle name="Standard 257 4 5 2 3 2 3 2 2 2" xfId="25952"/>
    <cellStyle name="Standard 257 4 5 2 3 2 3 2 2 2 2" xfId="52424"/>
    <cellStyle name="Standard 257 4 5 2 3 2 3 2 2 3" xfId="39188"/>
    <cellStyle name="Standard 257 4 5 2 3 2 3 2 3" xfId="19335"/>
    <cellStyle name="Standard 257 4 5 2 3 2 3 2 3 2" xfId="45807"/>
    <cellStyle name="Standard 257 4 5 2 3 2 3 2 4" xfId="30366"/>
    <cellStyle name="Standard 257 4 5 2 3 2 3 3" xfId="6836"/>
    <cellStyle name="Standard 257 4 5 2 3 2 3 3 2" xfId="11246"/>
    <cellStyle name="Standard 257 4 5 2 3 2 3 3 2 2" xfId="24482"/>
    <cellStyle name="Standard 257 4 5 2 3 2 3 3 2 2 2" xfId="50954"/>
    <cellStyle name="Standard 257 4 5 2 3 2 3 3 2 3" xfId="37718"/>
    <cellStyle name="Standard 257 4 5 2 3 2 3 3 3" xfId="17865"/>
    <cellStyle name="Standard 257 4 5 2 3 2 3 3 3 2" xfId="44337"/>
    <cellStyle name="Standard 257 4 5 2 3 2 3 3 4" xfId="33308"/>
    <cellStyle name="Standard 257 4 5 2 3 2 3 4" xfId="8304"/>
    <cellStyle name="Standard 257 4 5 2 3 2 3 4 2" xfId="21540"/>
    <cellStyle name="Standard 257 4 5 2 3 2 3 4 2 2" xfId="48012"/>
    <cellStyle name="Standard 257 4 5 2 3 2 3 4 3" xfId="34776"/>
    <cellStyle name="Standard 257 4 5 2 3 2 3 5" xfId="14923"/>
    <cellStyle name="Standard 257 4 5 2 3 2 3 5 2" xfId="41395"/>
    <cellStyle name="Standard 257 4 5 2 3 2 3 6" xfId="28896"/>
    <cellStyle name="Standard 257 4 5 2 3 2 4" xfId="3160"/>
    <cellStyle name="Standard 257 4 5 2 3 2 4 2" xfId="11982"/>
    <cellStyle name="Standard 257 4 5 2 3 2 4 2 2" xfId="25218"/>
    <cellStyle name="Standard 257 4 5 2 3 2 4 2 2 2" xfId="51690"/>
    <cellStyle name="Standard 257 4 5 2 3 2 4 2 3" xfId="38454"/>
    <cellStyle name="Standard 257 4 5 2 3 2 4 3" xfId="18601"/>
    <cellStyle name="Standard 257 4 5 2 3 2 4 3 2" xfId="45073"/>
    <cellStyle name="Standard 257 4 5 2 3 2 4 4" xfId="29632"/>
    <cellStyle name="Standard 257 4 5 2 3 2 5" xfId="5365"/>
    <cellStyle name="Standard 257 4 5 2 3 2 5 2" xfId="9775"/>
    <cellStyle name="Standard 257 4 5 2 3 2 5 2 2" xfId="23011"/>
    <cellStyle name="Standard 257 4 5 2 3 2 5 2 2 2" xfId="49483"/>
    <cellStyle name="Standard 257 4 5 2 3 2 5 2 3" xfId="36247"/>
    <cellStyle name="Standard 257 4 5 2 3 2 5 3" xfId="16394"/>
    <cellStyle name="Standard 257 4 5 2 3 2 5 3 2" xfId="42866"/>
    <cellStyle name="Standard 257 4 5 2 3 2 5 4" xfId="31837"/>
    <cellStyle name="Standard 257 4 5 2 3 2 6" xfId="7570"/>
    <cellStyle name="Standard 257 4 5 2 3 2 6 2" xfId="20806"/>
    <cellStyle name="Standard 257 4 5 2 3 2 6 2 2" xfId="47278"/>
    <cellStyle name="Standard 257 4 5 2 3 2 6 3" xfId="34042"/>
    <cellStyle name="Standard 257 4 5 2 3 2 7" xfId="14189"/>
    <cellStyle name="Standard 257 4 5 2 3 2 7 2" xfId="40661"/>
    <cellStyle name="Standard 257 4 5 2 3 2 8" xfId="27425"/>
    <cellStyle name="Standard 257 4 5 2 3 3" xfId="1321"/>
    <cellStyle name="Standard 257 4 5 2 3 3 2" xfId="4264"/>
    <cellStyle name="Standard 257 4 5 2 3 3 2 2" xfId="13086"/>
    <cellStyle name="Standard 257 4 5 2 3 3 2 2 2" xfId="26322"/>
    <cellStyle name="Standard 257 4 5 2 3 3 2 2 2 2" xfId="52794"/>
    <cellStyle name="Standard 257 4 5 2 3 3 2 2 3" xfId="39558"/>
    <cellStyle name="Standard 257 4 5 2 3 3 2 3" xfId="19705"/>
    <cellStyle name="Standard 257 4 5 2 3 3 2 3 2" xfId="46177"/>
    <cellStyle name="Standard 257 4 5 2 3 3 2 4" xfId="30736"/>
    <cellStyle name="Standard 257 4 5 2 3 3 3" xfId="5735"/>
    <cellStyle name="Standard 257 4 5 2 3 3 3 2" xfId="10145"/>
    <cellStyle name="Standard 257 4 5 2 3 3 3 2 2" xfId="23381"/>
    <cellStyle name="Standard 257 4 5 2 3 3 3 2 2 2" xfId="49853"/>
    <cellStyle name="Standard 257 4 5 2 3 3 3 2 3" xfId="36617"/>
    <cellStyle name="Standard 257 4 5 2 3 3 3 3" xfId="16764"/>
    <cellStyle name="Standard 257 4 5 2 3 3 3 3 2" xfId="43236"/>
    <cellStyle name="Standard 257 4 5 2 3 3 3 4" xfId="32207"/>
    <cellStyle name="Standard 257 4 5 2 3 3 4" xfId="8674"/>
    <cellStyle name="Standard 257 4 5 2 3 3 4 2" xfId="21910"/>
    <cellStyle name="Standard 257 4 5 2 3 3 4 2 2" xfId="48382"/>
    <cellStyle name="Standard 257 4 5 2 3 3 4 3" xfId="35146"/>
    <cellStyle name="Standard 257 4 5 2 3 3 5" xfId="15293"/>
    <cellStyle name="Standard 257 4 5 2 3 3 5 2" xfId="41765"/>
    <cellStyle name="Standard 257 4 5 2 3 3 6" xfId="27795"/>
    <cellStyle name="Standard 257 4 5 2 3 4" xfId="2057"/>
    <cellStyle name="Standard 257 4 5 2 3 4 2" xfId="3528"/>
    <cellStyle name="Standard 257 4 5 2 3 4 2 2" xfId="12350"/>
    <cellStyle name="Standard 257 4 5 2 3 4 2 2 2" xfId="25586"/>
    <cellStyle name="Standard 257 4 5 2 3 4 2 2 2 2" xfId="52058"/>
    <cellStyle name="Standard 257 4 5 2 3 4 2 2 3" xfId="38822"/>
    <cellStyle name="Standard 257 4 5 2 3 4 2 3" xfId="18969"/>
    <cellStyle name="Standard 257 4 5 2 3 4 2 3 2" xfId="45441"/>
    <cellStyle name="Standard 257 4 5 2 3 4 2 4" xfId="30000"/>
    <cellStyle name="Standard 257 4 5 2 3 4 3" xfId="6470"/>
    <cellStyle name="Standard 257 4 5 2 3 4 3 2" xfId="10880"/>
    <cellStyle name="Standard 257 4 5 2 3 4 3 2 2" xfId="24116"/>
    <cellStyle name="Standard 257 4 5 2 3 4 3 2 2 2" xfId="50588"/>
    <cellStyle name="Standard 257 4 5 2 3 4 3 2 3" xfId="37352"/>
    <cellStyle name="Standard 257 4 5 2 3 4 3 3" xfId="17499"/>
    <cellStyle name="Standard 257 4 5 2 3 4 3 3 2" xfId="43971"/>
    <cellStyle name="Standard 257 4 5 2 3 4 3 4" xfId="32942"/>
    <cellStyle name="Standard 257 4 5 2 3 4 4" xfId="7938"/>
    <cellStyle name="Standard 257 4 5 2 3 4 4 2" xfId="21174"/>
    <cellStyle name="Standard 257 4 5 2 3 4 4 2 2" xfId="47646"/>
    <cellStyle name="Standard 257 4 5 2 3 4 4 3" xfId="34410"/>
    <cellStyle name="Standard 257 4 5 2 3 4 5" xfId="14557"/>
    <cellStyle name="Standard 257 4 5 2 3 4 5 2" xfId="41029"/>
    <cellStyle name="Standard 257 4 5 2 3 4 6" xfId="28530"/>
    <cellStyle name="Standard 257 4 5 2 3 5" xfId="2794"/>
    <cellStyle name="Standard 257 4 5 2 3 5 2" xfId="11616"/>
    <cellStyle name="Standard 257 4 5 2 3 5 2 2" xfId="24852"/>
    <cellStyle name="Standard 257 4 5 2 3 5 2 2 2" xfId="51324"/>
    <cellStyle name="Standard 257 4 5 2 3 5 2 3" xfId="38088"/>
    <cellStyle name="Standard 257 4 5 2 3 5 3" xfId="18235"/>
    <cellStyle name="Standard 257 4 5 2 3 5 3 2" xfId="44707"/>
    <cellStyle name="Standard 257 4 5 2 3 5 4" xfId="29266"/>
    <cellStyle name="Standard 257 4 5 2 3 6" xfId="4999"/>
    <cellStyle name="Standard 257 4 5 2 3 6 2" xfId="9409"/>
    <cellStyle name="Standard 257 4 5 2 3 6 2 2" xfId="22645"/>
    <cellStyle name="Standard 257 4 5 2 3 6 2 2 2" xfId="49117"/>
    <cellStyle name="Standard 257 4 5 2 3 6 2 3" xfId="35881"/>
    <cellStyle name="Standard 257 4 5 2 3 6 3" xfId="16028"/>
    <cellStyle name="Standard 257 4 5 2 3 6 3 2" xfId="42500"/>
    <cellStyle name="Standard 257 4 5 2 3 6 4" xfId="31471"/>
    <cellStyle name="Standard 257 4 5 2 3 7" xfId="7204"/>
    <cellStyle name="Standard 257 4 5 2 3 7 2" xfId="20440"/>
    <cellStyle name="Standard 257 4 5 2 3 7 2 2" xfId="46912"/>
    <cellStyle name="Standard 257 4 5 2 3 7 3" xfId="33676"/>
    <cellStyle name="Standard 257 4 5 2 3 8" xfId="13823"/>
    <cellStyle name="Standard 257 4 5 2 3 8 2" xfId="40295"/>
    <cellStyle name="Standard 257 4 5 2 3 9" xfId="27059"/>
    <cellStyle name="Standard 257 4 5 2 4" xfId="766"/>
    <cellStyle name="Standard 257 4 5 2 4 2" xfId="1516"/>
    <cellStyle name="Standard 257 4 5 2 4 2 2" xfId="4459"/>
    <cellStyle name="Standard 257 4 5 2 4 2 2 2" xfId="13281"/>
    <cellStyle name="Standard 257 4 5 2 4 2 2 2 2" xfId="26517"/>
    <cellStyle name="Standard 257 4 5 2 4 2 2 2 2 2" xfId="52989"/>
    <cellStyle name="Standard 257 4 5 2 4 2 2 2 3" xfId="39753"/>
    <cellStyle name="Standard 257 4 5 2 4 2 2 3" xfId="19900"/>
    <cellStyle name="Standard 257 4 5 2 4 2 2 3 2" xfId="46372"/>
    <cellStyle name="Standard 257 4 5 2 4 2 2 4" xfId="30931"/>
    <cellStyle name="Standard 257 4 5 2 4 2 3" xfId="5930"/>
    <cellStyle name="Standard 257 4 5 2 4 2 3 2" xfId="10340"/>
    <cellStyle name="Standard 257 4 5 2 4 2 3 2 2" xfId="23576"/>
    <cellStyle name="Standard 257 4 5 2 4 2 3 2 2 2" xfId="50048"/>
    <cellStyle name="Standard 257 4 5 2 4 2 3 2 3" xfId="36812"/>
    <cellStyle name="Standard 257 4 5 2 4 2 3 3" xfId="16959"/>
    <cellStyle name="Standard 257 4 5 2 4 2 3 3 2" xfId="43431"/>
    <cellStyle name="Standard 257 4 5 2 4 2 3 4" xfId="32402"/>
    <cellStyle name="Standard 257 4 5 2 4 2 4" xfId="8869"/>
    <cellStyle name="Standard 257 4 5 2 4 2 4 2" xfId="22105"/>
    <cellStyle name="Standard 257 4 5 2 4 2 4 2 2" xfId="48577"/>
    <cellStyle name="Standard 257 4 5 2 4 2 4 3" xfId="35341"/>
    <cellStyle name="Standard 257 4 5 2 4 2 5" xfId="15488"/>
    <cellStyle name="Standard 257 4 5 2 4 2 5 2" xfId="41960"/>
    <cellStyle name="Standard 257 4 5 2 4 2 6" xfId="27990"/>
    <cellStyle name="Standard 257 4 5 2 4 3" xfId="2252"/>
    <cellStyle name="Standard 257 4 5 2 4 3 2" xfId="3723"/>
    <cellStyle name="Standard 257 4 5 2 4 3 2 2" xfId="12545"/>
    <cellStyle name="Standard 257 4 5 2 4 3 2 2 2" xfId="25781"/>
    <cellStyle name="Standard 257 4 5 2 4 3 2 2 2 2" xfId="52253"/>
    <cellStyle name="Standard 257 4 5 2 4 3 2 2 3" xfId="39017"/>
    <cellStyle name="Standard 257 4 5 2 4 3 2 3" xfId="19164"/>
    <cellStyle name="Standard 257 4 5 2 4 3 2 3 2" xfId="45636"/>
    <cellStyle name="Standard 257 4 5 2 4 3 2 4" xfId="30195"/>
    <cellStyle name="Standard 257 4 5 2 4 3 3" xfId="6665"/>
    <cellStyle name="Standard 257 4 5 2 4 3 3 2" xfId="11075"/>
    <cellStyle name="Standard 257 4 5 2 4 3 3 2 2" xfId="24311"/>
    <cellStyle name="Standard 257 4 5 2 4 3 3 2 2 2" xfId="50783"/>
    <cellStyle name="Standard 257 4 5 2 4 3 3 2 3" xfId="37547"/>
    <cellStyle name="Standard 257 4 5 2 4 3 3 3" xfId="17694"/>
    <cellStyle name="Standard 257 4 5 2 4 3 3 3 2" xfId="44166"/>
    <cellStyle name="Standard 257 4 5 2 4 3 3 4" xfId="33137"/>
    <cellStyle name="Standard 257 4 5 2 4 3 4" xfId="8133"/>
    <cellStyle name="Standard 257 4 5 2 4 3 4 2" xfId="21369"/>
    <cellStyle name="Standard 257 4 5 2 4 3 4 2 2" xfId="47841"/>
    <cellStyle name="Standard 257 4 5 2 4 3 4 3" xfId="34605"/>
    <cellStyle name="Standard 257 4 5 2 4 3 5" xfId="14752"/>
    <cellStyle name="Standard 257 4 5 2 4 3 5 2" xfId="41224"/>
    <cellStyle name="Standard 257 4 5 2 4 3 6" xfId="28725"/>
    <cellStyle name="Standard 257 4 5 2 4 4" xfId="2989"/>
    <cellStyle name="Standard 257 4 5 2 4 4 2" xfId="11811"/>
    <cellStyle name="Standard 257 4 5 2 4 4 2 2" xfId="25047"/>
    <cellStyle name="Standard 257 4 5 2 4 4 2 2 2" xfId="51519"/>
    <cellStyle name="Standard 257 4 5 2 4 4 2 3" xfId="38283"/>
    <cellStyle name="Standard 257 4 5 2 4 4 3" xfId="18430"/>
    <cellStyle name="Standard 257 4 5 2 4 4 3 2" xfId="44902"/>
    <cellStyle name="Standard 257 4 5 2 4 4 4" xfId="29461"/>
    <cellStyle name="Standard 257 4 5 2 4 5" xfId="5194"/>
    <cellStyle name="Standard 257 4 5 2 4 5 2" xfId="9604"/>
    <cellStyle name="Standard 257 4 5 2 4 5 2 2" xfId="22840"/>
    <cellStyle name="Standard 257 4 5 2 4 5 2 2 2" xfId="49312"/>
    <cellStyle name="Standard 257 4 5 2 4 5 2 3" xfId="36076"/>
    <cellStyle name="Standard 257 4 5 2 4 5 3" xfId="16223"/>
    <cellStyle name="Standard 257 4 5 2 4 5 3 2" xfId="42695"/>
    <cellStyle name="Standard 257 4 5 2 4 5 4" xfId="31666"/>
    <cellStyle name="Standard 257 4 5 2 4 6" xfId="7399"/>
    <cellStyle name="Standard 257 4 5 2 4 6 2" xfId="20635"/>
    <cellStyle name="Standard 257 4 5 2 4 6 2 2" xfId="47107"/>
    <cellStyle name="Standard 257 4 5 2 4 6 3" xfId="33871"/>
    <cellStyle name="Standard 257 4 5 2 4 7" xfId="14018"/>
    <cellStyle name="Standard 257 4 5 2 4 7 2" xfId="40490"/>
    <cellStyle name="Standard 257 4 5 2 4 8" xfId="27254"/>
    <cellStyle name="Standard 257 4 5 2 5" xfId="1150"/>
    <cellStyle name="Standard 257 4 5 2 5 2" xfId="4093"/>
    <cellStyle name="Standard 257 4 5 2 5 2 2" xfId="12915"/>
    <cellStyle name="Standard 257 4 5 2 5 2 2 2" xfId="26151"/>
    <cellStyle name="Standard 257 4 5 2 5 2 2 2 2" xfId="52623"/>
    <cellStyle name="Standard 257 4 5 2 5 2 2 3" xfId="39387"/>
    <cellStyle name="Standard 257 4 5 2 5 2 3" xfId="19534"/>
    <cellStyle name="Standard 257 4 5 2 5 2 3 2" xfId="46006"/>
    <cellStyle name="Standard 257 4 5 2 5 2 4" xfId="30565"/>
    <cellStyle name="Standard 257 4 5 2 5 3" xfId="5564"/>
    <cellStyle name="Standard 257 4 5 2 5 3 2" xfId="9974"/>
    <cellStyle name="Standard 257 4 5 2 5 3 2 2" xfId="23210"/>
    <cellStyle name="Standard 257 4 5 2 5 3 2 2 2" xfId="49682"/>
    <cellStyle name="Standard 257 4 5 2 5 3 2 3" xfId="36446"/>
    <cellStyle name="Standard 257 4 5 2 5 3 3" xfId="16593"/>
    <cellStyle name="Standard 257 4 5 2 5 3 3 2" xfId="43065"/>
    <cellStyle name="Standard 257 4 5 2 5 3 4" xfId="32036"/>
    <cellStyle name="Standard 257 4 5 2 5 4" xfId="8503"/>
    <cellStyle name="Standard 257 4 5 2 5 4 2" xfId="21739"/>
    <cellStyle name="Standard 257 4 5 2 5 4 2 2" xfId="48211"/>
    <cellStyle name="Standard 257 4 5 2 5 4 3" xfId="34975"/>
    <cellStyle name="Standard 257 4 5 2 5 5" xfId="15122"/>
    <cellStyle name="Standard 257 4 5 2 5 5 2" xfId="41594"/>
    <cellStyle name="Standard 257 4 5 2 5 6" xfId="27624"/>
    <cellStyle name="Standard 257 4 5 2 6" xfId="1886"/>
    <cellStyle name="Standard 257 4 5 2 6 2" xfId="3357"/>
    <cellStyle name="Standard 257 4 5 2 6 2 2" xfId="12179"/>
    <cellStyle name="Standard 257 4 5 2 6 2 2 2" xfId="25415"/>
    <cellStyle name="Standard 257 4 5 2 6 2 2 2 2" xfId="51887"/>
    <cellStyle name="Standard 257 4 5 2 6 2 2 3" xfId="38651"/>
    <cellStyle name="Standard 257 4 5 2 6 2 3" xfId="18798"/>
    <cellStyle name="Standard 257 4 5 2 6 2 3 2" xfId="45270"/>
    <cellStyle name="Standard 257 4 5 2 6 2 4" xfId="29829"/>
    <cellStyle name="Standard 257 4 5 2 6 3" xfId="6299"/>
    <cellStyle name="Standard 257 4 5 2 6 3 2" xfId="10709"/>
    <cellStyle name="Standard 257 4 5 2 6 3 2 2" xfId="23945"/>
    <cellStyle name="Standard 257 4 5 2 6 3 2 2 2" xfId="50417"/>
    <cellStyle name="Standard 257 4 5 2 6 3 2 3" xfId="37181"/>
    <cellStyle name="Standard 257 4 5 2 6 3 3" xfId="17328"/>
    <cellStyle name="Standard 257 4 5 2 6 3 3 2" xfId="43800"/>
    <cellStyle name="Standard 257 4 5 2 6 3 4" xfId="32771"/>
    <cellStyle name="Standard 257 4 5 2 6 4" xfId="7767"/>
    <cellStyle name="Standard 257 4 5 2 6 4 2" xfId="21003"/>
    <cellStyle name="Standard 257 4 5 2 6 4 2 2" xfId="47475"/>
    <cellStyle name="Standard 257 4 5 2 6 4 3" xfId="34239"/>
    <cellStyle name="Standard 257 4 5 2 6 5" xfId="14386"/>
    <cellStyle name="Standard 257 4 5 2 6 5 2" xfId="40858"/>
    <cellStyle name="Standard 257 4 5 2 6 6" xfId="28359"/>
    <cellStyle name="Standard 257 4 5 2 7" xfId="2623"/>
    <cellStyle name="Standard 257 4 5 2 7 2" xfId="11445"/>
    <cellStyle name="Standard 257 4 5 2 7 2 2" xfId="24681"/>
    <cellStyle name="Standard 257 4 5 2 7 2 2 2" xfId="51153"/>
    <cellStyle name="Standard 257 4 5 2 7 2 3" xfId="37917"/>
    <cellStyle name="Standard 257 4 5 2 7 3" xfId="18064"/>
    <cellStyle name="Standard 257 4 5 2 7 3 2" xfId="44536"/>
    <cellStyle name="Standard 257 4 5 2 7 4" xfId="29095"/>
    <cellStyle name="Standard 257 4 5 2 8" xfId="4828"/>
    <cellStyle name="Standard 257 4 5 2 8 2" xfId="9238"/>
    <cellStyle name="Standard 257 4 5 2 8 2 2" xfId="22474"/>
    <cellStyle name="Standard 257 4 5 2 8 2 2 2" xfId="48946"/>
    <cellStyle name="Standard 257 4 5 2 8 2 3" xfId="35710"/>
    <cellStyle name="Standard 257 4 5 2 8 3" xfId="15857"/>
    <cellStyle name="Standard 257 4 5 2 8 3 2" xfId="42329"/>
    <cellStyle name="Standard 257 4 5 2 8 4" xfId="31300"/>
    <cellStyle name="Standard 257 4 5 2 9" xfId="7033"/>
    <cellStyle name="Standard 257 4 5 2 9 2" xfId="20269"/>
    <cellStyle name="Standard 257 4 5 2 9 2 2" xfId="46741"/>
    <cellStyle name="Standard 257 4 5 2 9 3" xfId="33505"/>
    <cellStyle name="Standard 257 4 5 3" xfId="414"/>
    <cellStyle name="Standard 257 4 5 3 10" xfId="26929"/>
    <cellStyle name="Standard 257 4 5 3 2" xfId="590"/>
    <cellStyle name="Standard 257 4 5 3 2 2" xfId="979"/>
    <cellStyle name="Standard 257 4 5 3 2 2 2" xfId="1728"/>
    <cellStyle name="Standard 257 4 5 3 2 2 2 2" xfId="4671"/>
    <cellStyle name="Standard 257 4 5 3 2 2 2 2 2" xfId="13493"/>
    <cellStyle name="Standard 257 4 5 3 2 2 2 2 2 2" xfId="26729"/>
    <cellStyle name="Standard 257 4 5 3 2 2 2 2 2 2 2" xfId="53201"/>
    <cellStyle name="Standard 257 4 5 3 2 2 2 2 2 3" xfId="39965"/>
    <cellStyle name="Standard 257 4 5 3 2 2 2 2 3" xfId="20112"/>
    <cellStyle name="Standard 257 4 5 3 2 2 2 2 3 2" xfId="46584"/>
    <cellStyle name="Standard 257 4 5 3 2 2 2 2 4" xfId="31143"/>
    <cellStyle name="Standard 257 4 5 3 2 2 2 3" xfId="6142"/>
    <cellStyle name="Standard 257 4 5 3 2 2 2 3 2" xfId="10552"/>
    <cellStyle name="Standard 257 4 5 3 2 2 2 3 2 2" xfId="23788"/>
    <cellStyle name="Standard 257 4 5 3 2 2 2 3 2 2 2" xfId="50260"/>
    <cellStyle name="Standard 257 4 5 3 2 2 2 3 2 3" xfId="37024"/>
    <cellStyle name="Standard 257 4 5 3 2 2 2 3 3" xfId="17171"/>
    <cellStyle name="Standard 257 4 5 3 2 2 2 3 3 2" xfId="43643"/>
    <cellStyle name="Standard 257 4 5 3 2 2 2 3 4" xfId="32614"/>
    <cellStyle name="Standard 257 4 5 3 2 2 2 4" xfId="9081"/>
    <cellStyle name="Standard 257 4 5 3 2 2 2 4 2" xfId="22317"/>
    <cellStyle name="Standard 257 4 5 3 2 2 2 4 2 2" xfId="48789"/>
    <cellStyle name="Standard 257 4 5 3 2 2 2 4 3" xfId="35553"/>
    <cellStyle name="Standard 257 4 5 3 2 2 2 5" xfId="15700"/>
    <cellStyle name="Standard 257 4 5 3 2 2 2 5 2" xfId="42172"/>
    <cellStyle name="Standard 257 4 5 3 2 2 2 6" xfId="28202"/>
    <cellStyle name="Standard 257 4 5 3 2 2 3" xfId="2464"/>
    <cellStyle name="Standard 257 4 5 3 2 2 3 2" xfId="3935"/>
    <cellStyle name="Standard 257 4 5 3 2 2 3 2 2" xfId="12757"/>
    <cellStyle name="Standard 257 4 5 3 2 2 3 2 2 2" xfId="25993"/>
    <cellStyle name="Standard 257 4 5 3 2 2 3 2 2 2 2" xfId="52465"/>
    <cellStyle name="Standard 257 4 5 3 2 2 3 2 2 3" xfId="39229"/>
    <cellStyle name="Standard 257 4 5 3 2 2 3 2 3" xfId="19376"/>
    <cellStyle name="Standard 257 4 5 3 2 2 3 2 3 2" xfId="45848"/>
    <cellStyle name="Standard 257 4 5 3 2 2 3 2 4" xfId="30407"/>
    <cellStyle name="Standard 257 4 5 3 2 2 3 3" xfId="6877"/>
    <cellStyle name="Standard 257 4 5 3 2 2 3 3 2" xfId="11287"/>
    <cellStyle name="Standard 257 4 5 3 2 2 3 3 2 2" xfId="24523"/>
    <cellStyle name="Standard 257 4 5 3 2 2 3 3 2 2 2" xfId="50995"/>
    <cellStyle name="Standard 257 4 5 3 2 2 3 3 2 3" xfId="37759"/>
    <cellStyle name="Standard 257 4 5 3 2 2 3 3 3" xfId="17906"/>
    <cellStyle name="Standard 257 4 5 3 2 2 3 3 3 2" xfId="44378"/>
    <cellStyle name="Standard 257 4 5 3 2 2 3 3 4" xfId="33349"/>
    <cellStyle name="Standard 257 4 5 3 2 2 3 4" xfId="8345"/>
    <cellStyle name="Standard 257 4 5 3 2 2 3 4 2" xfId="21581"/>
    <cellStyle name="Standard 257 4 5 3 2 2 3 4 2 2" xfId="48053"/>
    <cellStyle name="Standard 257 4 5 3 2 2 3 4 3" xfId="34817"/>
    <cellStyle name="Standard 257 4 5 3 2 2 3 5" xfId="14964"/>
    <cellStyle name="Standard 257 4 5 3 2 2 3 5 2" xfId="41436"/>
    <cellStyle name="Standard 257 4 5 3 2 2 3 6" xfId="28937"/>
    <cellStyle name="Standard 257 4 5 3 2 2 4" xfId="3201"/>
    <cellStyle name="Standard 257 4 5 3 2 2 4 2" xfId="12023"/>
    <cellStyle name="Standard 257 4 5 3 2 2 4 2 2" xfId="25259"/>
    <cellStyle name="Standard 257 4 5 3 2 2 4 2 2 2" xfId="51731"/>
    <cellStyle name="Standard 257 4 5 3 2 2 4 2 3" xfId="38495"/>
    <cellStyle name="Standard 257 4 5 3 2 2 4 3" xfId="18642"/>
    <cellStyle name="Standard 257 4 5 3 2 2 4 3 2" xfId="45114"/>
    <cellStyle name="Standard 257 4 5 3 2 2 4 4" xfId="29673"/>
    <cellStyle name="Standard 257 4 5 3 2 2 5" xfId="5406"/>
    <cellStyle name="Standard 257 4 5 3 2 2 5 2" xfId="9816"/>
    <cellStyle name="Standard 257 4 5 3 2 2 5 2 2" xfId="23052"/>
    <cellStyle name="Standard 257 4 5 3 2 2 5 2 2 2" xfId="49524"/>
    <cellStyle name="Standard 257 4 5 3 2 2 5 2 3" xfId="36288"/>
    <cellStyle name="Standard 257 4 5 3 2 2 5 3" xfId="16435"/>
    <cellStyle name="Standard 257 4 5 3 2 2 5 3 2" xfId="42907"/>
    <cellStyle name="Standard 257 4 5 3 2 2 5 4" xfId="31878"/>
    <cellStyle name="Standard 257 4 5 3 2 2 6" xfId="7611"/>
    <cellStyle name="Standard 257 4 5 3 2 2 6 2" xfId="20847"/>
    <cellStyle name="Standard 257 4 5 3 2 2 6 2 2" xfId="47319"/>
    <cellStyle name="Standard 257 4 5 3 2 2 6 3" xfId="34083"/>
    <cellStyle name="Standard 257 4 5 3 2 2 7" xfId="14230"/>
    <cellStyle name="Standard 257 4 5 3 2 2 7 2" xfId="40702"/>
    <cellStyle name="Standard 257 4 5 3 2 2 8" xfId="27466"/>
    <cellStyle name="Standard 257 4 5 3 2 3" xfId="1362"/>
    <cellStyle name="Standard 257 4 5 3 2 3 2" xfId="4305"/>
    <cellStyle name="Standard 257 4 5 3 2 3 2 2" xfId="13127"/>
    <cellStyle name="Standard 257 4 5 3 2 3 2 2 2" xfId="26363"/>
    <cellStyle name="Standard 257 4 5 3 2 3 2 2 2 2" xfId="52835"/>
    <cellStyle name="Standard 257 4 5 3 2 3 2 2 3" xfId="39599"/>
    <cellStyle name="Standard 257 4 5 3 2 3 2 3" xfId="19746"/>
    <cellStyle name="Standard 257 4 5 3 2 3 2 3 2" xfId="46218"/>
    <cellStyle name="Standard 257 4 5 3 2 3 2 4" xfId="30777"/>
    <cellStyle name="Standard 257 4 5 3 2 3 3" xfId="5776"/>
    <cellStyle name="Standard 257 4 5 3 2 3 3 2" xfId="10186"/>
    <cellStyle name="Standard 257 4 5 3 2 3 3 2 2" xfId="23422"/>
    <cellStyle name="Standard 257 4 5 3 2 3 3 2 2 2" xfId="49894"/>
    <cellStyle name="Standard 257 4 5 3 2 3 3 2 3" xfId="36658"/>
    <cellStyle name="Standard 257 4 5 3 2 3 3 3" xfId="16805"/>
    <cellStyle name="Standard 257 4 5 3 2 3 3 3 2" xfId="43277"/>
    <cellStyle name="Standard 257 4 5 3 2 3 3 4" xfId="32248"/>
    <cellStyle name="Standard 257 4 5 3 2 3 4" xfId="8715"/>
    <cellStyle name="Standard 257 4 5 3 2 3 4 2" xfId="21951"/>
    <cellStyle name="Standard 257 4 5 3 2 3 4 2 2" xfId="48423"/>
    <cellStyle name="Standard 257 4 5 3 2 3 4 3" xfId="35187"/>
    <cellStyle name="Standard 257 4 5 3 2 3 5" xfId="15334"/>
    <cellStyle name="Standard 257 4 5 3 2 3 5 2" xfId="41806"/>
    <cellStyle name="Standard 257 4 5 3 2 3 6" xfId="27836"/>
    <cellStyle name="Standard 257 4 5 3 2 4" xfId="2098"/>
    <cellStyle name="Standard 257 4 5 3 2 4 2" xfId="3569"/>
    <cellStyle name="Standard 257 4 5 3 2 4 2 2" xfId="12391"/>
    <cellStyle name="Standard 257 4 5 3 2 4 2 2 2" xfId="25627"/>
    <cellStyle name="Standard 257 4 5 3 2 4 2 2 2 2" xfId="52099"/>
    <cellStyle name="Standard 257 4 5 3 2 4 2 2 3" xfId="38863"/>
    <cellStyle name="Standard 257 4 5 3 2 4 2 3" xfId="19010"/>
    <cellStyle name="Standard 257 4 5 3 2 4 2 3 2" xfId="45482"/>
    <cellStyle name="Standard 257 4 5 3 2 4 2 4" xfId="30041"/>
    <cellStyle name="Standard 257 4 5 3 2 4 3" xfId="6511"/>
    <cellStyle name="Standard 257 4 5 3 2 4 3 2" xfId="10921"/>
    <cellStyle name="Standard 257 4 5 3 2 4 3 2 2" xfId="24157"/>
    <cellStyle name="Standard 257 4 5 3 2 4 3 2 2 2" xfId="50629"/>
    <cellStyle name="Standard 257 4 5 3 2 4 3 2 3" xfId="37393"/>
    <cellStyle name="Standard 257 4 5 3 2 4 3 3" xfId="17540"/>
    <cellStyle name="Standard 257 4 5 3 2 4 3 3 2" xfId="44012"/>
    <cellStyle name="Standard 257 4 5 3 2 4 3 4" xfId="32983"/>
    <cellStyle name="Standard 257 4 5 3 2 4 4" xfId="7979"/>
    <cellStyle name="Standard 257 4 5 3 2 4 4 2" xfId="21215"/>
    <cellStyle name="Standard 257 4 5 3 2 4 4 2 2" xfId="47687"/>
    <cellStyle name="Standard 257 4 5 3 2 4 4 3" xfId="34451"/>
    <cellStyle name="Standard 257 4 5 3 2 4 5" xfId="14598"/>
    <cellStyle name="Standard 257 4 5 3 2 4 5 2" xfId="41070"/>
    <cellStyle name="Standard 257 4 5 3 2 4 6" xfId="28571"/>
    <cellStyle name="Standard 257 4 5 3 2 5" xfId="2835"/>
    <cellStyle name="Standard 257 4 5 3 2 5 2" xfId="11657"/>
    <cellStyle name="Standard 257 4 5 3 2 5 2 2" xfId="24893"/>
    <cellStyle name="Standard 257 4 5 3 2 5 2 2 2" xfId="51365"/>
    <cellStyle name="Standard 257 4 5 3 2 5 2 3" xfId="38129"/>
    <cellStyle name="Standard 257 4 5 3 2 5 3" xfId="18276"/>
    <cellStyle name="Standard 257 4 5 3 2 5 3 2" xfId="44748"/>
    <cellStyle name="Standard 257 4 5 3 2 5 4" xfId="29307"/>
    <cellStyle name="Standard 257 4 5 3 2 6" xfId="5040"/>
    <cellStyle name="Standard 257 4 5 3 2 6 2" xfId="9450"/>
    <cellStyle name="Standard 257 4 5 3 2 6 2 2" xfId="22686"/>
    <cellStyle name="Standard 257 4 5 3 2 6 2 2 2" xfId="49158"/>
    <cellStyle name="Standard 257 4 5 3 2 6 2 3" xfId="35922"/>
    <cellStyle name="Standard 257 4 5 3 2 6 3" xfId="16069"/>
    <cellStyle name="Standard 257 4 5 3 2 6 3 2" xfId="42541"/>
    <cellStyle name="Standard 257 4 5 3 2 6 4" xfId="31512"/>
    <cellStyle name="Standard 257 4 5 3 2 7" xfId="7245"/>
    <cellStyle name="Standard 257 4 5 3 2 7 2" xfId="20481"/>
    <cellStyle name="Standard 257 4 5 3 2 7 2 2" xfId="46953"/>
    <cellStyle name="Standard 257 4 5 3 2 7 3" xfId="33717"/>
    <cellStyle name="Standard 257 4 5 3 2 8" xfId="13864"/>
    <cellStyle name="Standard 257 4 5 3 2 8 2" xfId="40336"/>
    <cellStyle name="Standard 257 4 5 3 2 9" xfId="27100"/>
    <cellStyle name="Standard 257 4 5 3 3" xfId="807"/>
    <cellStyle name="Standard 257 4 5 3 3 2" xfId="1557"/>
    <cellStyle name="Standard 257 4 5 3 3 2 2" xfId="4500"/>
    <cellStyle name="Standard 257 4 5 3 3 2 2 2" xfId="13322"/>
    <cellStyle name="Standard 257 4 5 3 3 2 2 2 2" xfId="26558"/>
    <cellStyle name="Standard 257 4 5 3 3 2 2 2 2 2" xfId="53030"/>
    <cellStyle name="Standard 257 4 5 3 3 2 2 2 3" xfId="39794"/>
    <cellStyle name="Standard 257 4 5 3 3 2 2 3" xfId="19941"/>
    <cellStyle name="Standard 257 4 5 3 3 2 2 3 2" xfId="46413"/>
    <cellStyle name="Standard 257 4 5 3 3 2 2 4" xfId="30972"/>
    <cellStyle name="Standard 257 4 5 3 3 2 3" xfId="5971"/>
    <cellStyle name="Standard 257 4 5 3 3 2 3 2" xfId="10381"/>
    <cellStyle name="Standard 257 4 5 3 3 2 3 2 2" xfId="23617"/>
    <cellStyle name="Standard 257 4 5 3 3 2 3 2 2 2" xfId="50089"/>
    <cellStyle name="Standard 257 4 5 3 3 2 3 2 3" xfId="36853"/>
    <cellStyle name="Standard 257 4 5 3 3 2 3 3" xfId="17000"/>
    <cellStyle name="Standard 257 4 5 3 3 2 3 3 2" xfId="43472"/>
    <cellStyle name="Standard 257 4 5 3 3 2 3 4" xfId="32443"/>
    <cellStyle name="Standard 257 4 5 3 3 2 4" xfId="8910"/>
    <cellStyle name="Standard 257 4 5 3 3 2 4 2" xfId="22146"/>
    <cellStyle name="Standard 257 4 5 3 3 2 4 2 2" xfId="48618"/>
    <cellStyle name="Standard 257 4 5 3 3 2 4 3" xfId="35382"/>
    <cellStyle name="Standard 257 4 5 3 3 2 5" xfId="15529"/>
    <cellStyle name="Standard 257 4 5 3 3 2 5 2" xfId="42001"/>
    <cellStyle name="Standard 257 4 5 3 3 2 6" xfId="28031"/>
    <cellStyle name="Standard 257 4 5 3 3 3" xfId="2293"/>
    <cellStyle name="Standard 257 4 5 3 3 3 2" xfId="3764"/>
    <cellStyle name="Standard 257 4 5 3 3 3 2 2" xfId="12586"/>
    <cellStyle name="Standard 257 4 5 3 3 3 2 2 2" xfId="25822"/>
    <cellStyle name="Standard 257 4 5 3 3 3 2 2 2 2" xfId="52294"/>
    <cellStyle name="Standard 257 4 5 3 3 3 2 2 3" xfId="39058"/>
    <cellStyle name="Standard 257 4 5 3 3 3 2 3" xfId="19205"/>
    <cellStyle name="Standard 257 4 5 3 3 3 2 3 2" xfId="45677"/>
    <cellStyle name="Standard 257 4 5 3 3 3 2 4" xfId="30236"/>
    <cellStyle name="Standard 257 4 5 3 3 3 3" xfId="6706"/>
    <cellStyle name="Standard 257 4 5 3 3 3 3 2" xfId="11116"/>
    <cellStyle name="Standard 257 4 5 3 3 3 3 2 2" xfId="24352"/>
    <cellStyle name="Standard 257 4 5 3 3 3 3 2 2 2" xfId="50824"/>
    <cellStyle name="Standard 257 4 5 3 3 3 3 2 3" xfId="37588"/>
    <cellStyle name="Standard 257 4 5 3 3 3 3 3" xfId="17735"/>
    <cellStyle name="Standard 257 4 5 3 3 3 3 3 2" xfId="44207"/>
    <cellStyle name="Standard 257 4 5 3 3 3 3 4" xfId="33178"/>
    <cellStyle name="Standard 257 4 5 3 3 3 4" xfId="8174"/>
    <cellStyle name="Standard 257 4 5 3 3 3 4 2" xfId="21410"/>
    <cellStyle name="Standard 257 4 5 3 3 3 4 2 2" xfId="47882"/>
    <cellStyle name="Standard 257 4 5 3 3 3 4 3" xfId="34646"/>
    <cellStyle name="Standard 257 4 5 3 3 3 5" xfId="14793"/>
    <cellStyle name="Standard 257 4 5 3 3 3 5 2" xfId="41265"/>
    <cellStyle name="Standard 257 4 5 3 3 3 6" xfId="28766"/>
    <cellStyle name="Standard 257 4 5 3 3 4" xfId="3030"/>
    <cellStyle name="Standard 257 4 5 3 3 4 2" xfId="11852"/>
    <cellStyle name="Standard 257 4 5 3 3 4 2 2" xfId="25088"/>
    <cellStyle name="Standard 257 4 5 3 3 4 2 2 2" xfId="51560"/>
    <cellStyle name="Standard 257 4 5 3 3 4 2 3" xfId="38324"/>
    <cellStyle name="Standard 257 4 5 3 3 4 3" xfId="18471"/>
    <cellStyle name="Standard 257 4 5 3 3 4 3 2" xfId="44943"/>
    <cellStyle name="Standard 257 4 5 3 3 4 4" xfId="29502"/>
    <cellStyle name="Standard 257 4 5 3 3 5" xfId="5235"/>
    <cellStyle name="Standard 257 4 5 3 3 5 2" xfId="9645"/>
    <cellStyle name="Standard 257 4 5 3 3 5 2 2" xfId="22881"/>
    <cellStyle name="Standard 257 4 5 3 3 5 2 2 2" xfId="49353"/>
    <cellStyle name="Standard 257 4 5 3 3 5 2 3" xfId="36117"/>
    <cellStyle name="Standard 257 4 5 3 3 5 3" xfId="16264"/>
    <cellStyle name="Standard 257 4 5 3 3 5 3 2" xfId="42736"/>
    <cellStyle name="Standard 257 4 5 3 3 5 4" xfId="31707"/>
    <cellStyle name="Standard 257 4 5 3 3 6" xfId="7440"/>
    <cellStyle name="Standard 257 4 5 3 3 6 2" xfId="20676"/>
    <cellStyle name="Standard 257 4 5 3 3 6 2 2" xfId="47148"/>
    <cellStyle name="Standard 257 4 5 3 3 6 3" xfId="33912"/>
    <cellStyle name="Standard 257 4 5 3 3 7" xfId="14059"/>
    <cellStyle name="Standard 257 4 5 3 3 7 2" xfId="40531"/>
    <cellStyle name="Standard 257 4 5 3 3 8" xfId="27295"/>
    <cellStyle name="Standard 257 4 5 3 4" xfId="1191"/>
    <cellStyle name="Standard 257 4 5 3 4 2" xfId="4134"/>
    <cellStyle name="Standard 257 4 5 3 4 2 2" xfId="12956"/>
    <cellStyle name="Standard 257 4 5 3 4 2 2 2" xfId="26192"/>
    <cellStyle name="Standard 257 4 5 3 4 2 2 2 2" xfId="52664"/>
    <cellStyle name="Standard 257 4 5 3 4 2 2 3" xfId="39428"/>
    <cellStyle name="Standard 257 4 5 3 4 2 3" xfId="19575"/>
    <cellStyle name="Standard 257 4 5 3 4 2 3 2" xfId="46047"/>
    <cellStyle name="Standard 257 4 5 3 4 2 4" xfId="30606"/>
    <cellStyle name="Standard 257 4 5 3 4 3" xfId="5605"/>
    <cellStyle name="Standard 257 4 5 3 4 3 2" xfId="10015"/>
    <cellStyle name="Standard 257 4 5 3 4 3 2 2" xfId="23251"/>
    <cellStyle name="Standard 257 4 5 3 4 3 2 2 2" xfId="49723"/>
    <cellStyle name="Standard 257 4 5 3 4 3 2 3" xfId="36487"/>
    <cellStyle name="Standard 257 4 5 3 4 3 3" xfId="16634"/>
    <cellStyle name="Standard 257 4 5 3 4 3 3 2" xfId="43106"/>
    <cellStyle name="Standard 257 4 5 3 4 3 4" xfId="32077"/>
    <cellStyle name="Standard 257 4 5 3 4 4" xfId="8544"/>
    <cellStyle name="Standard 257 4 5 3 4 4 2" xfId="21780"/>
    <cellStyle name="Standard 257 4 5 3 4 4 2 2" xfId="48252"/>
    <cellStyle name="Standard 257 4 5 3 4 4 3" xfId="35016"/>
    <cellStyle name="Standard 257 4 5 3 4 5" xfId="15163"/>
    <cellStyle name="Standard 257 4 5 3 4 5 2" xfId="41635"/>
    <cellStyle name="Standard 257 4 5 3 4 6" xfId="27665"/>
    <cellStyle name="Standard 257 4 5 3 5" xfId="1927"/>
    <cellStyle name="Standard 257 4 5 3 5 2" xfId="3398"/>
    <cellStyle name="Standard 257 4 5 3 5 2 2" xfId="12220"/>
    <cellStyle name="Standard 257 4 5 3 5 2 2 2" xfId="25456"/>
    <cellStyle name="Standard 257 4 5 3 5 2 2 2 2" xfId="51928"/>
    <cellStyle name="Standard 257 4 5 3 5 2 2 3" xfId="38692"/>
    <cellStyle name="Standard 257 4 5 3 5 2 3" xfId="18839"/>
    <cellStyle name="Standard 257 4 5 3 5 2 3 2" xfId="45311"/>
    <cellStyle name="Standard 257 4 5 3 5 2 4" xfId="29870"/>
    <cellStyle name="Standard 257 4 5 3 5 3" xfId="6340"/>
    <cellStyle name="Standard 257 4 5 3 5 3 2" xfId="10750"/>
    <cellStyle name="Standard 257 4 5 3 5 3 2 2" xfId="23986"/>
    <cellStyle name="Standard 257 4 5 3 5 3 2 2 2" xfId="50458"/>
    <cellStyle name="Standard 257 4 5 3 5 3 2 3" xfId="37222"/>
    <cellStyle name="Standard 257 4 5 3 5 3 3" xfId="17369"/>
    <cellStyle name="Standard 257 4 5 3 5 3 3 2" xfId="43841"/>
    <cellStyle name="Standard 257 4 5 3 5 3 4" xfId="32812"/>
    <cellStyle name="Standard 257 4 5 3 5 4" xfId="7808"/>
    <cellStyle name="Standard 257 4 5 3 5 4 2" xfId="21044"/>
    <cellStyle name="Standard 257 4 5 3 5 4 2 2" xfId="47516"/>
    <cellStyle name="Standard 257 4 5 3 5 4 3" xfId="34280"/>
    <cellStyle name="Standard 257 4 5 3 5 5" xfId="14427"/>
    <cellStyle name="Standard 257 4 5 3 5 5 2" xfId="40899"/>
    <cellStyle name="Standard 257 4 5 3 5 6" xfId="28400"/>
    <cellStyle name="Standard 257 4 5 3 6" xfId="2664"/>
    <cellStyle name="Standard 257 4 5 3 6 2" xfId="11486"/>
    <cellStyle name="Standard 257 4 5 3 6 2 2" xfId="24722"/>
    <cellStyle name="Standard 257 4 5 3 6 2 2 2" xfId="51194"/>
    <cellStyle name="Standard 257 4 5 3 6 2 3" xfId="37958"/>
    <cellStyle name="Standard 257 4 5 3 6 3" xfId="18105"/>
    <cellStyle name="Standard 257 4 5 3 6 3 2" xfId="44577"/>
    <cellStyle name="Standard 257 4 5 3 6 4" xfId="29136"/>
    <cellStyle name="Standard 257 4 5 3 7" xfId="4869"/>
    <cellStyle name="Standard 257 4 5 3 7 2" xfId="9279"/>
    <cellStyle name="Standard 257 4 5 3 7 2 2" xfId="22515"/>
    <cellStyle name="Standard 257 4 5 3 7 2 2 2" xfId="48987"/>
    <cellStyle name="Standard 257 4 5 3 7 2 3" xfId="35751"/>
    <cellStyle name="Standard 257 4 5 3 7 3" xfId="15898"/>
    <cellStyle name="Standard 257 4 5 3 7 3 2" xfId="42370"/>
    <cellStyle name="Standard 257 4 5 3 7 4" xfId="31341"/>
    <cellStyle name="Standard 257 4 5 3 8" xfId="7074"/>
    <cellStyle name="Standard 257 4 5 3 8 2" xfId="20310"/>
    <cellStyle name="Standard 257 4 5 3 8 2 2" xfId="46782"/>
    <cellStyle name="Standard 257 4 5 3 8 3" xfId="33546"/>
    <cellStyle name="Standard 257 4 5 3 9" xfId="13693"/>
    <cellStyle name="Standard 257 4 5 3 9 2" xfId="40165"/>
    <cellStyle name="Standard 257 4 5 4" xfId="508"/>
    <cellStyle name="Standard 257 4 5 4 2" xfId="897"/>
    <cellStyle name="Standard 257 4 5 4 2 2" xfId="1646"/>
    <cellStyle name="Standard 257 4 5 4 2 2 2" xfId="4589"/>
    <cellStyle name="Standard 257 4 5 4 2 2 2 2" xfId="13411"/>
    <cellStyle name="Standard 257 4 5 4 2 2 2 2 2" xfId="26647"/>
    <cellStyle name="Standard 257 4 5 4 2 2 2 2 2 2" xfId="53119"/>
    <cellStyle name="Standard 257 4 5 4 2 2 2 2 3" xfId="39883"/>
    <cellStyle name="Standard 257 4 5 4 2 2 2 3" xfId="20030"/>
    <cellStyle name="Standard 257 4 5 4 2 2 2 3 2" xfId="46502"/>
    <cellStyle name="Standard 257 4 5 4 2 2 2 4" xfId="31061"/>
    <cellStyle name="Standard 257 4 5 4 2 2 3" xfId="6060"/>
    <cellStyle name="Standard 257 4 5 4 2 2 3 2" xfId="10470"/>
    <cellStyle name="Standard 257 4 5 4 2 2 3 2 2" xfId="23706"/>
    <cellStyle name="Standard 257 4 5 4 2 2 3 2 2 2" xfId="50178"/>
    <cellStyle name="Standard 257 4 5 4 2 2 3 2 3" xfId="36942"/>
    <cellStyle name="Standard 257 4 5 4 2 2 3 3" xfId="17089"/>
    <cellStyle name="Standard 257 4 5 4 2 2 3 3 2" xfId="43561"/>
    <cellStyle name="Standard 257 4 5 4 2 2 3 4" xfId="32532"/>
    <cellStyle name="Standard 257 4 5 4 2 2 4" xfId="8999"/>
    <cellStyle name="Standard 257 4 5 4 2 2 4 2" xfId="22235"/>
    <cellStyle name="Standard 257 4 5 4 2 2 4 2 2" xfId="48707"/>
    <cellStyle name="Standard 257 4 5 4 2 2 4 3" xfId="35471"/>
    <cellStyle name="Standard 257 4 5 4 2 2 5" xfId="15618"/>
    <cellStyle name="Standard 257 4 5 4 2 2 5 2" xfId="42090"/>
    <cellStyle name="Standard 257 4 5 4 2 2 6" xfId="28120"/>
    <cellStyle name="Standard 257 4 5 4 2 3" xfId="2382"/>
    <cellStyle name="Standard 257 4 5 4 2 3 2" xfId="3853"/>
    <cellStyle name="Standard 257 4 5 4 2 3 2 2" xfId="12675"/>
    <cellStyle name="Standard 257 4 5 4 2 3 2 2 2" xfId="25911"/>
    <cellStyle name="Standard 257 4 5 4 2 3 2 2 2 2" xfId="52383"/>
    <cellStyle name="Standard 257 4 5 4 2 3 2 2 3" xfId="39147"/>
    <cellStyle name="Standard 257 4 5 4 2 3 2 3" xfId="19294"/>
    <cellStyle name="Standard 257 4 5 4 2 3 2 3 2" xfId="45766"/>
    <cellStyle name="Standard 257 4 5 4 2 3 2 4" xfId="30325"/>
    <cellStyle name="Standard 257 4 5 4 2 3 3" xfId="6795"/>
    <cellStyle name="Standard 257 4 5 4 2 3 3 2" xfId="11205"/>
    <cellStyle name="Standard 257 4 5 4 2 3 3 2 2" xfId="24441"/>
    <cellStyle name="Standard 257 4 5 4 2 3 3 2 2 2" xfId="50913"/>
    <cellStyle name="Standard 257 4 5 4 2 3 3 2 3" xfId="37677"/>
    <cellStyle name="Standard 257 4 5 4 2 3 3 3" xfId="17824"/>
    <cellStyle name="Standard 257 4 5 4 2 3 3 3 2" xfId="44296"/>
    <cellStyle name="Standard 257 4 5 4 2 3 3 4" xfId="33267"/>
    <cellStyle name="Standard 257 4 5 4 2 3 4" xfId="8263"/>
    <cellStyle name="Standard 257 4 5 4 2 3 4 2" xfId="21499"/>
    <cellStyle name="Standard 257 4 5 4 2 3 4 2 2" xfId="47971"/>
    <cellStyle name="Standard 257 4 5 4 2 3 4 3" xfId="34735"/>
    <cellStyle name="Standard 257 4 5 4 2 3 5" xfId="14882"/>
    <cellStyle name="Standard 257 4 5 4 2 3 5 2" xfId="41354"/>
    <cellStyle name="Standard 257 4 5 4 2 3 6" xfId="28855"/>
    <cellStyle name="Standard 257 4 5 4 2 4" xfId="3119"/>
    <cellStyle name="Standard 257 4 5 4 2 4 2" xfId="11941"/>
    <cellStyle name="Standard 257 4 5 4 2 4 2 2" xfId="25177"/>
    <cellStyle name="Standard 257 4 5 4 2 4 2 2 2" xfId="51649"/>
    <cellStyle name="Standard 257 4 5 4 2 4 2 3" xfId="38413"/>
    <cellStyle name="Standard 257 4 5 4 2 4 3" xfId="18560"/>
    <cellStyle name="Standard 257 4 5 4 2 4 3 2" xfId="45032"/>
    <cellStyle name="Standard 257 4 5 4 2 4 4" xfId="29591"/>
    <cellStyle name="Standard 257 4 5 4 2 5" xfId="5324"/>
    <cellStyle name="Standard 257 4 5 4 2 5 2" xfId="9734"/>
    <cellStyle name="Standard 257 4 5 4 2 5 2 2" xfId="22970"/>
    <cellStyle name="Standard 257 4 5 4 2 5 2 2 2" xfId="49442"/>
    <cellStyle name="Standard 257 4 5 4 2 5 2 3" xfId="36206"/>
    <cellStyle name="Standard 257 4 5 4 2 5 3" xfId="16353"/>
    <cellStyle name="Standard 257 4 5 4 2 5 3 2" xfId="42825"/>
    <cellStyle name="Standard 257 4 5 4 2 5 4" xfId="31796"/>
    <cellStyle name="Standard 257 4 5 4 2 6" xfId="7529"/>
    <cellStyle name="Standard 257 4 5 4 2 6 2" xfId="20765"/>
    <cellStyle name="Standard 257 4 5 4 2 6 2 2" xfId="47237"/>
    <cellStyle name="Standard 257 4 5 4 2 6 3" xfId="34001"/>
    <cellStyle name="Standard 257 4 5 4 2 7" xfId="14148"/>
    <cellStyle name="Standard 257 4 5 4 2 7 2" xfId="40620"/>
    <cellStyle name="Standard 257 4 5 4 2 8" xfId="27384"/>
    <cellStyle name="Standard 257 4 5 4 3" xfId="1280"/>
    <cellStyle name="Standard 257 4 5 4 3 2" xfId="4223"/>
    <cellStyle name="Standard 257 4 5 4 3 2 2" xfId="13045"/>
    <cellStyle name="Standard 257 4 5 4 3 2 2 2" xfId="26281"/>
    <cellStyle name="Standard 257 4 5 4 3 2 2 2 2" xfId="52753"/>
    <cellStyle name="Standard 257 4 5 4 3 2 2 3" xfId="39517"/>
    <cellStyle name="Standard 257 4 5 4 3 2 3" xfId="19664"/>
    <cellStyle name="Standard 257 4 5 4 3 2 3 2" xfId="46136"/>
    <cellStyle name="Standard 257 4 5 4 3 2 4" xfId="30695"/>
    <cellStyle name="Standard 257 4 5 4 3 3" xfId="5694"/>
    <cellStyle name="Standard 257 4 5 4 3 3 2" xfId="10104"/>
    <cellStyle name="Standard 257 4 5 4 3 3 2 2" xfId="23340"/>
    <cellStyle name="Standard 257 4 5 4 3 3 2 2 2" xfId="49812"/>
    <cellStyle name="Standard 257 4 5 4 3 3 2 3" xfId="36576"/>
    <cellStyle name="Standard 257 4 5 4 3 3 3" xfId="16723"/>
    <cellStyle name="Standard 257 4 5 4 3 3 3 2" xfId="43195"/>
    <cellStyle name="Standard 257 4 5 4 3 3 4" xfId="32166"/>
    <cellStyle name="Standard 257 4 5 4 3 4" xfId="8633"/>
    <cellStyle name="Standard 257 4 5 4 3 4 2" xfId="21869"/>
    <cellStyle name="Standard 257 4 5 4 3 4 2 2" xfId="48341"/>
    <cellStyle name="Standard 257 4 5 4 3 4 3" xfId="35105"/>
    <cellStyle name="Standard 257 4 5 4 3 5" xfId="15252"/>
    <cellStyle name="Standard 257 4 5 4 3 5 2" xfId="41724"/>
    <cellStyle name="Standard 257 4 5 4 3 6" xfId="27754"/>
    <cellStyle name="Standard 257 4 5 4 4" xfId="2016"/>
    <cellStyle name="Standard 257 4 5 4 4 2" xfId="3487"/>
    <cellStyle name="Standard 257 4 5 4 4 2 2" xfId="12309"/>
    <cellStyle name="Standard 257 4 5 4 4 2 2 2" xfId="25545"/>
    <cellStyle name="Standard 257 4 5 4 4 2 2 2 2" xfId="52017"/>
    <cellStyle name="Standard 257 4 5 4 4 2 2 3" xfId="38781"/>
    <cellStyle name="Standard 257 4 5 4 4 2 3" xfId="18928"/>
    <cellStyle name="Standard 257 4 5 4 4 2 3 2" xfId="45400"/>
    <cellStyle name="Standard 257 4 5 4 4 2 4" xfId="29959"/>
    <cellStyle name="Standard 257 4 5 4 4 3" xfId="6429"/>
    <cellStyle name="Standard 257 4 5 4 4 3 2" xfId="10839"/>
    <cellStyle name="Standard 257 4 5 4 4 3 2 2" xfId="24075"/>
    <cellStyle name="Standard 257 4 5 4 4 3 2 2 2" xfId="50547"/>
    <cellStyle name="Standard 257 4 5 4 4 3 2 3" xfId="37311"/>
    <cellStyle name="Standard 257 4 5 4 4 3 3" xfId="17458"/>
    <cellStyle name="Standard 257 4 5 4 4 3 3 2" xfId="43930"/>
    <cellStyle name="Standard 257 4 5 4 4 3 4" xfId="32901"/>
    <cellStyle name="Standard 257 4 5 4 4 4" xfId="7897"/>
    <cellStyle name="Standard 257 4 5 4 4 4 2" xfId="21133"/>
    <cellStyle name="Standard 257 4 5 4 4 4 2 2" xfId="47605"/>
    <cellStyle name="Standard 257 4 5 4 4 4 3" xfId="34369"/>
    <cellStyle name="Standard 257 4 5 4 4 5" xfId="14516"/>
    <cellStyle name="Standard 257 4 5 4 4 5 2" xfId="40988"/>
    <cellStyle name="Standard 257 4 5 4 4 6" xfId="28489"/>
    <cellStyle name="Standard 257 4 5 4 5" xfId="2753"/>
    <cellStyle name="Standard 257 4 5 4 5 2" xfId="11575"/>
    <cellStyle name="Standard 257 4 5 4 5 2 2" xfId="24811"/>
    <cellStyle name="Standard 257 4 5 4 5 2 2 2" xfId="51283"/>
    <cellStyle name="Standard 257 4 5 4 5 2 3" xfId="38047"/>
    <cellStyle name="Standard 257 4 5 4 5 3" xfId="18194"/>
    <cellStyle name="Standard 257 4 5 4 5 3 2" xfId="44666"/>
    <cellStyle name="Standard 257 4 5 4 5 4" xfId="29225"/>
    <cellStyle name="Standard 257 4 5 4 6" xfId="4958"/>
    <cellStyle name="Standard 257 4 5 4 6 2" xfId="9368"/>
    <cellStyle name="Standard 257 4 5 4 6 2 2" xfId="22604"/>
    <cellStyle name="Standard 257 4 5 4 6 2 2 2" xfId="49076"/>
    <cellStyle name="Standard 257 4 5 4 6 2 3" xfId="35840"/>
    <cellStyle name="Standard 257 4 5 4 6 3" xfId="15987"/>
    <cellStyle name="Standard 257 4 5 4 6 3 2" xfId="42459"/>
    <cellStyle name="Standard 257 4 5 4 6 4" xfId="31430"/>
    <cellStyle name="Standard 257 4 5 4 7" xfId="7163"/>
    <cellStyle name="Standard 257 4 5 4 7 2" xfId="20399"/>
    <cellStyle name="Standard 257 4 5 4 7 2 2" xfId="46871"/>
    <cellStyle name="Standard 257 4 5 4 7 3" xfId="33635"/>
    <cellStyle name="Standard 257 4 5 4 8" xfId="13782"/>
    <cellStyle name="Standard 257 4 5 4 8 2" xfId="40254"/>
    <cellStyle name="Standard 257 4 5 4 9" xfId="27018"/>
    <cellStyle name="Standard 257 4 5 5" xfId="461"/>
    <cellStyle name="Standard 257 4 5 5 2" xfId="852"/>
    <cellStyle name="Standard 257 4 5 5 2 2" xfId="1601"/>
    <cellStyle name="Standard 257 4 5 5 2 2 2" xfId="4544"/>
    <cellStyle name="Standard 257 4 5 5 2 2 2 2" xfId="13366"/>
    <cellStyle name="Standard 257 4 5 5 2 2 2 2 2" xfId="26602"/>
    <cellStyle name="Standard 257 4 5 5 2 2 2 2 2 2" xfId="53074"/>
    <cellStyle name="Standard 257 4 5 5 2 2 2 2 3" xfId="39838"/>
    <cellStyle name="Standard 257 4 5 5 2 2 2 3" xfId="19985"/>
    <cellStyle name="Standard 257 4 5 5 2 2 2 3 2" xfId="46457"/>
    <cellStyle name="Standard 257 4 5 5 2 2 2 4" xfId="31016"/>
    <cellStyle name="Standard 257 4 5 5 2 2 3" xfId="6015"/>
    <cellStyle name="Standard 257 4 5 5 2 2 3 2" xfId="10425"/>
    <cellStyle name="Standard 257 4 5 5 2 2 3 2 2" xfId="23661"/>
    <cellStyle name="Standard 257 4 5 5 2 2 3 2 2 2" xfId="50133"/>
    <cellStyle name="Standard 257 4 5 5 2 2 3 2 3" xfId="36897"/>
    <cellStyle name="Standard 257 4 5 5 2 2 3 3" xfId="17044"/>
    <cellStyle name="Standard 257 4 5 5 2 2 3 3 2" xfId="43516"/>
    <cellStyle name="Standard 257 4 5 5 2 2 3 4" xfId="32487"/>
    <cellStyle name="Standard 257 4 5 5 2 2 4" xfId="8954"/>
    <cellStyle name="Standard 257 4 5 5 2 2 4 2" xfId="22190"/>
    <cellStyle name="Standard 257 4 5 5 2 2 4 2 2" xfId="48662"/>
    <cellStyle name="Standard 257 4 5 5 2 2 4 3" xfId="35426"/>
    <cellStyle name="Standard 257 4 5 5 2 2 5" xfId="15573"/>
    <cellStyle name="Standard 257 4 5 5 2 2 5 2" xfId="42045"/>
    <cellStyle name="Standard 257 4 5 5 2 2 6" xfId="28075"/>
    <cellStyle name="Standard 257 4 5 5 2 3" xfId="2337"/>
    <cellStyle name="Standard 257 4 5 5 2 3 2" xfId="3808"/>
    <cellStyle name="Standard 257 4 5 5 2 3 2 2" xfId="12630"/>
    <cellStyle name="Standard 257 4 5 5 2 3 2 2 2" xfId="25866"/>
    <cellStyle name="Standard 257 4 5 5 2 3 2 2 2 2" xfId="52338"/>
    <cellStyle name="Standard 257 4 5 5 2 3 2 2 3" xfId="39102"/>
    <cellStyle name="Standard 257 4 5 5 2 3 2 3" xfId="19249"/>
    <cellStyle name="Standard 257 4 5 5 2 3 2 3 2" xfId="45721"/>
    <cellStyle name="Standard 257 4 5 5 2 3 2 4" xfId="30280"/>
    <cellStyle name="Standard 257 4 5 5 2 3 3" xfId="6750"/>
    <cellStyle name="Standard 257 4 5 5 2 3 3 2" xfId="11160"/>
    <cellStyle name="Standard 257 4 5 5 2 3 3 2 2" xfId="24396"/>
    <cellStyle name="Standard 257 4 5 5 2 3 3 2 2 2" xfId="50868"/>
    <cellStyle name="Standard 257 4 5 5 2 3 3 2 3" xfId="37632"/>
    <cellStyle name="Standard 257 4 5 5 2 3 3 3" xfId="17779"/>
    <cellStyle name="Standard 257 4 5 5 2 3 3 3 2" xfId="44251"/>
    <cellStyle name="Standard 257 4 5 5 2 3 3 4" xfId="33222"/>
    <cellStyle name="Standard 257 4 5 5 2 3 4" xfId="8218"/>
    <cellStyle name="Standard 257 4 5 5 2 3 4 2" xfId="21454"/>
    <cellStyle name="Standard 257 4 5 5 2 3 4 2 2" xfId="47926"/>
    <cellStyle name="Standard 257 4 5 5 2 3 4 3" xfId="34690"/>
    <cellStyle name="Standard 257 4 5 5 2 3 5" xfId="14837"/>
    <cellStyle name="Standard 257 4 5 5 2 3 5 2" xfId="41309"/>
    <cellStyle name="Standard 257 4 5 5 2 3 6" xfId="28810"/>
    <cellStyle name="Standard 257 4 5 5 2 4" xfId="3074"/>
    <cellStyle name="Standard 257 4 5 5 2 4 2" xfId="11896"/>
    <cellStyle name="Standard 257 4 5 5 2 4 2 2" xfId="25132"/>
    <cellStyle name="Standard 257 4 5 5 2 4 2 2 2" xfId="51604"/>
    <cellStyle name="Standard 257 4 5 5 2 4 2 3" xfId="38368"/>
    <cellStyle name="Standard 257 4 5 5 2 4 3" xfId="18515"/>
    <cellStyle name="Standard 257 4 5 5 2 4 3 2" xfId="44987"/>
    <cellStyle name="Standard 257 4 5 5 2 4 4" xfId="29546"/>
    <cellStyle name="Standard 257 4 5 5 2 5" xfId="5279"/>
    <cellStyle name="Standard 257 4 5 5 2 5 2" xfId="9689"/>
    <cellStyle name="Standard 257 4 5 5 2 5 2 2" xfId="22925"/>
    <cellStyle name="Standard 257 4 5 5 2 5 2 2 2" xfId="49397"/>
    <cellStyle name="Standard 257 4 5 5 2 5 2 3" xfId="36161"/>
    <cellStyle name="Standard 257 4 5 5 2 5 3" xfId="16308"/>
    <cellStyle name="Standard 257 4 5 5 2 5 3 2" xfId="42780"/>
    <cellStyle name="Standard 257 4 5 5 2 5 4" xfId="31751"/>
    <cellStyle name="Standard 257 4 5 5 2 6" xfId="7484"/>
    <cellStyle name="Standard 257 4 5 5 2 6 2" xfId="20720"/>
    <cellStyle name="Standard 257 4 5 5 2 6 2 2" xfId="47192"/>
    <cellStyle name="Standard 257 4 5 5 2 6 3" xfId="33956"/>
    <cellStyle name="Standard 257 4 5 5 2 7" xfId="14103"/>
    <cellStyle name="Standard 257 4 5 5 2 7 2" xfId="40575"/>
    <cellStyle name="Standard 257 4 5 5 2 8" xfId="27339"/>
    <cellStyle name="Standard 257 4 5 5 3" xfId="1235"/>
    <cellStyle name="Standard 257 4 5 5 3 2" xfId="4178"/>
    <cellStyle name="Standard 257 4 5 5 3 2 2" xfId="13000"/>
    <cellStyle name="Standard 257 4 5 5 3 2 2 2" xfId="26236"/>
    <cellStyle name="Standard 257 4 5 5 3 2 2 2 2" xfId="52708"/>
    <cellStyle name="Standard 257 4 5 5 3 2 2 3" xfId="39472"/>
    <cellStyle name="Standard 257 4 5 5 3 2 3" xfId="19619"/>
    <cellStyle name="Standard 257 4 5 5 3 2 3 2" xfId="46091"/>
    <cellStyle name="Standard 257 4 5 5 3 2 4" xfId="30650"/>
    <cellStyle name="Standard 257 4 5 5 3 3" xfId="5649"/>
    <cellStyle name="Standard 257 4 5 5 3 3 2" xfId="10059"/>
    <cellStyle name="Standard 257 4 5 5 3 3 2 2" xfId="23295"/>
    <cellStyle name="Standard 257 4 5 5 3 3 2 2 2" xfId="49767"/>
    <cellStyle name="Standard 257 4 5 5 3 3 2 3" xfId="36531"/>
    <cellStyle name="Standard 257 4 5 5 3 3 3" xfId="16678"/>
    <cellStyle name="Standard 257 4 5 5 3 3 3 2" xfId="43150"/>
    <cellStyle name="Standard 257 4 5 5 3 3 4" xfId="32121"/>
    <cellStyle name="Standard 257 4 5 5 3 4" xfId="8588"/>
    <cellStyle name="Standard 257 4 5 5 3 4 2" xfId="21824"/>
    <cellStyle name="Standard 257 4 5 5 3 4 2 2" xfId="48296"/>
    <cellStyle name="Standard 257 4 5 5 3 4 3" xfId="35060"/>
    <cellStyle name="Standard 257 4 5 5 3 5" xfId="15207"/>
    <cellStyle name="Standard 257 4 5 5 3 5 2" xfId="41679"/>
    <cellStyle name="Standard 257 4 5 5 3 6" xfId="27709"/>
    <cellStyle name="Standard 257 4 5 5 4" xfId="1971"/>
    <cellStyle name="Standard 257 4 5 5 4 2" xfId="3442"/>
    <cellStyle name="Standard 257 4 5 5 4 2 2" xfId="12264"/>
    <cellStyle name="Standard 257 4 5 5 4 2 2 2" xfId="25500"/>
    <cellStyle name="Standard 257 4 5 5 4 2 2 2 2" xfId="51972"/>
    <cellStyle name="Standard 257 4 5 5 4 2 2 3" xfId="38736"/>
    <cellStyle name="Standard 257 4 5 5 4 2 3" xfId="18883"/>
    <cellStyle name="Standard 257 4 5 5 4 2 3 2" xfId="45355"/>
    <cellStyle name="Standard 257 4 5 5 4 2 4" xfId="29914"/>
    <cellStyle name="Standard 257 4 5 5 4 3" xfId="6384"/>
    <cellStyle name="Standard 257 4 5 5 4 3 2" xfId="10794"/>
    <cellStyle name="Standard 257 4 5 5 4 3 2 2" xfId="24030"/>
    <cellStyle name="Standard 257 4 5 5 4 3 2 2 2" xfId="50502"/>
    <cellStyle name="Standard 257 4 5 5 4 3 2 3" xfId="37266"/>
    <cellStyle name="Standard 257 4 5 5 4 3 3" xfId="17413"/>
    <cellStyle name="Standard 257 4 5 5 4 3 3 2" xfId="43885"/>
    <cellStyle name="Standard 257 4 5 5 4 3 4" xfId="32856"/>
    <cellStyle name="Standard 257 4 5 5 4 4" xfId="7852"/>
    <cellStyle name="Standard 257 4 5 5 4 4 2" xfId="21088"/>
    <cellStyle name="Standard 257 4 5 5 4 4 2 2" xfId="47560"/>
    <cellStyle name="Standard 257 4 5 5 4 4 3" xfId="34324"/>
    <cellStyle name="Standard 257 4 5 5 4 5" xfId="14471"/>
    <cellStyle name="Standard 257 4 5 5 4 5 2" xfId="40943"/>
    <cellStyle name="Standard 257 4 5 5 4 6" xfId="28444"/>
    <cellStyle name="Standard 257 4 5 5 5" xfId="2708"/>
    <cellStyle name="Standard 257 4 5 5 5 2" xfId="11530"/>
    <cellStyle name="Standard 257 4 5 5 5 2 2" xfId="24766"/>
    <cellStyle name="Standard 257 4 5 5 5 2 2 2" xfId="51238"/>
    <cellStyle name="Standard 257 4 5 5 5 2 3" xfId="38002"/>
    <cellStyle name="Standard 257 4 5 5 5 3" xfId="18149"/>
    <cellStyle name="Standard 257 4 5 5 5 3 2" xfId="44621"/>
    <cellStyle name="Standard 257 4 5 5 5 4" xfId="29180"/>
    <cellStyle name="Standard 257 4 5 5 6" xfId="4913"/>
    <cellStyle name="Standard 257 4 5 5 6 2" xfId="9323"/>
    <cellStyle name="Standard 257 4 5 5 6 2 2" xfId="22559"/>
    <cellStyle name="Standard 257 4 5 5 6 2 2 2" xfId="49031"/>
    <cellStyle name="Standard 257 4 5 5 6 2 3" xfId="35795"/>
    <cellStyle name="Standard 257 4 5 5 6 3" xfId="15942"/>
    <cellStyle name="Standard 257 4 5 5 6 3 2" xfId="42414"/>
    <cellStyle name="Standard 257 4 5 5 6 4" xfId="31385"/>
    <cellStyle name="Standard 257 4 5 5 7" xfId="7118"/>
    <cellStyle name="Standard 257 4 5 5 7 2" xfId="20354"/>
    <cellStyle name="Standard 257 4 5 5 7 2 2" xfId="46826"/>
    <cellStyle name="Standard 257 4 5 5 7 3" xfId="33590"/>
    <cellStyle name="Standard 257 4 5 5 8" xfId="13737"/>
    <cellStyle name="Standard 257 4 5 5 8 2" xfId="40209"/>
    <cellStyle name="Standard 257 4 5 5 9" xfId="26973"/>
    <cellStyle name="Standard 257 4 5 6" xfId="726"/>
    <cellStyle name="Standard 257 4 5 6 2" xfId="1476"/>
    <cellStyle name="Standard 257 4 5 6 2 2" xfId="4419"/>
    <cellStyle name="Standard 257 4 5 6 2 2 2" xfId="13241"/>
    <cellStyle name="Standard 257 4 5 6 2 2 2 2" xfId="26477"/>
    <cellStyle name="Standard 257 4 5 6 2 2 2 2 2" xfId="52949"/>
    <cellStyle name="Standard 257 4 5 6 2 2 2 3" xfId="39713"/>
    <cellStyle name="Standard 257 4 5 6 2 2 3" xfId="19860"/>
    <cellStyle name="Standard 257 4 5 6 2 2 3 2" xfId="46332"/>
    <cellStyle name="Standard 257 4 5 6 2 2 4" xfId="30891"/>
    <cellStyle name="Standard 257 4 5 6 2 3" xfId="5890"/>
    <cellStyle name="Standard 257 4 5 6 2 3 2" xfId="10300"/>
    <cellStyle name="Standard 257 4 5 6 2 3 2 2" xfId="23536"/>
    <cellStyle name="Standard 257 4 5 6 2 3 2 2 2" xfId="50008"/>
    <cellStyle name="Standard 257 4 5 6 2 3 2 3" xfId="36772"/>
    <cellStyle name="Standard 257 4 5 6 2 3 3" xfId="16919"/>
    <cellStyle name="Standard 257 4 5 6 2 3 3 2" xfId="43391"/>
    <cellStyle name="Standard 257 4 5 6 2 3 4" xfId="32362"/>
    <cellStyle name="Standard 257 4 5 6 2 4" xfId="8829"/>
    <cellStyle name="Standard 257 4 5 6 2 4 2" xfId="22065"/>
    <cellStyle name="Standard 257 4 5 6 2 4 2 2" xfId="48537"/>
    <cellStyle name="Standard 257 4 5 6 2 4 3" xfId="35301"/>
    <cellStyle name="Standard 257 4 5 6 2 5" xfId="15448"/>
    <cellStyle name="Standard 257 4 5 6 2 5 2" xfId="41920"/>
    <cellStyle name="Standard 257 4 5 6 2 6" xfId="27950"/>
    <cellStyle name="Standard 257 4 5 6 3" xfId="2212"/>
    <cellStyle name="Standard 257 4 5 6 3 2" xfId="3683"/>
    <cellStyle name="Standard 257 4 5 6 3 2 2" xfId="12505"/>
    <cellStyle name="Standard 257 4 5 6 3 2 2 2" xfId="25741"/>
    <cellStyle name="Standard 257 4 5 6 3 2 2 2 2" xfId="52213"/>
    <cellStyle name="Standard 257 4 5 6 3 2 2 3" xfId="38977"/>
    <cellStyle name="Standard 257 4 5 6 3 2 3" xfId="19124"/>
    <cellStyle name="Standard 257 4 5 6 3 2 3 2" xfId="45596"/>
    <cellStyle name="Standard 257 4 5 6 3 2 4" xfId="30155"/>
    <cellStyle name="Standard 257 4 5 6 3 3" xfId="6625"/>
    <cellStyle name="Standard 257 4 5 6 3 3 2" xfId="11035"/>
    <cellStyle name="Standard 257 4 5 6 3 3 2 2" xfId="24271"/>
    <cellStyle name="Standard 257 4 5 6 3 3 2 2 2" xfId="50743"/>
    <cellStyle name="Standard 257 4 5 6 3 3 2 3" xfId="37507"/>
    <cellStyle name="Standard 257 4 5 6 3 3 3" xfId="17654"/>
    <cellStyle name="Standard 257 4 5 6 3 3 3 2" xfId="44126"/>
    <cellStyle name="Standard 257 4 5 6 3 3 4" xfId="33097"/>
    <cellStyle name="Standard 257 4 5 6 3 4" xfId="8093"/>
    <cellStyle name="Standard 257 4 5 6 3 4 2" xfId="21329"/>
    <cellStyle name="Standard 257 4 5 6 3 4 2 2" xfId="47801"/>
    <cellStyle name="Standard 257 4 5 6 3 4 3" xfId="34565"/>
    <cellStyle name="Standard 257 4 5 6 3 5" xfId="14712"/>
    <cellStyle name="Standard 257 4 5 6 3 5 2" xfId="41184"/>
    <cellStyle name="Standard 257 4 5 6 3 6" xfId="28685"/>
    <cellStyle name="Standard 257 4 5 6 4" xfId="2949"/>
    <cellStyle name="Standard 257 4 5 6 4 2" xfId="11771"/>
    <cellStyle name="Standard 257 4 5 6 4 2 2" xfId="25007"/>
    <cellStyle name="Standard 257 4 5 6 4 2 2 2" xfId="51479"/>
    <cellStyle name="Standard 257 4 5 6 4 2 3" xfId="38243"/>
    <cellStyle name="Standard 257 4 5 6 4 3" xfId="18390"/>
    <cellStyle name="Standard 257 4 5 6 4 3 2" xfId="44862"/>
    <cellStyle name="Standard 257 4 5 6 4 4" xfId="29421"/>
    <cellStyle name="Standard 257 4 5 6 5" xfId="5154"/>
    <cellStyle name="Standard 257 4 5 6 5 2" xfId="9564"/>
    <cellStyle name="Standard 257 4 5 6 5 2 2" xfId="22800"/>
    <cellStyle name="Standard 257 4 5 6 5 2 2 2" xfId="49272"/>
    <cellStyle name="Standard 257 4 5 6 5 2 3" xfId="36036"/>
    <cellStyle name="Standard 257 4 5 6 5 3" xfId="16183"/>
    <cellStyle name="Standard 257 4 5 6 5 3 2" xfId="42655"/>
    <cellStyle name="Standard 257 4 5 6 5 4" xfId="31626"/>
    <cellStyle name="Standard 257 4 5 6 6" xfId="7359"/>
    <cellStyle name="Standard 257 4 5 6 6 2" xfId="20595"/>
    <cellStyle name="Standard 257 4 5 6 6 2 2" xfId="47067"/>
    <cellStyle name="Standard 257 4 5 6 6 3" xfId="33831"/>
    <cellStyle name="Standard 257 4 5 6 7" xfId="13978"/>
    <cellStyle name="Standard 257 4 5 6 7 2" xfId="40450"/>
    <cellStyle name="Standard 257 4 5 6 8" xfId="27214"/>
    <cellStyle name="Standard 257 4 5 7" xfId="1110"/>
    <cellStyle name="Standard 257 4 5 7 2" xfId="4053"/>
    <cellStyle name="Standard 257 4 5 7 2 2" xfId="12875"/>
    <cellStyle name="Standard 257 4 5 7 2 2 2" xfId="26111"/>
    <cellStyle name="Standard 257 4 5 7 2 2 2 2" xfId="52583"/>
    <cellStyle name="Standard 257 4 5 7 2 2 3" xfId="39347"/>
    <cellStyle name="Standard 257 4 5 7 2 3" xfId="19494"/>
    <cellStyle name="Standard 257 4 5 7 2 3 2" xfId="45966"/>
    <cellStyle name="Standard 257 4 5 7 2 4" xfId="30525"/>
    <cellStyle name="Standard 257 4 5 7 3" xfId="5524"/>
    <cellStyle name="Standard 257 4 5 7 3 2" xfId="9934"/>
    <cellStyle name="Standard 257 4 5 7 3 2 2" xfId="23170"/>
    <cellStyle name="Standard 257 4 5 7 3 2 2 2" xfId="49642"/>
    <cellStyle name="Standard 257 4 5 7 3 2 3" xfId="36406"/>
    <cellStyle name="Standard 257 4 5 7 3 3" xfId="16553"/>
    <cellStyle name="Standard 257 4 5 7 3 3 2" xfId="43025"/>
    <cellStyle name="Standard 257 4 5 7 3 4" xfId="31996"/>
    <cellStyle name="Standard 257 4 5 7 4" xfId="8463"/>
    <cellStyle name="Standard 257 4 5 7 4 2" xfId="21699"/>
    <cellStyle name="Standard 257 4 5 7 4 2 2" xfId="48171"/>
    <cellStyle name="Standard 257 4 5 7 4 3" xfId="34935"/>
    <cellStyle name="Standard 257 4 5 7 5" xfId="15082"/>
    <cellStyle name="Standard 257 4 5 7 5 2" xfId="41554"/>
    <cellStyle name="Standard 257 4 5 7 6" xfId="27584"/>
    <cellStyle name="Standard 257 4 5 8" xfId="1846"/>
    <cellStyle name="Standard 257 4 5 8 2" xfId="3317"/>
    <cellStyle name="Standard 257 4 5 8 2 2" xfId="12139"/>
    <cellStyle name="Standard 257 4 5 8 2 2 2" xfId="25375"/>
    <cellStyle name="Standard 257 4 5 8 2 2 2 2" xfId="51847"/>
    <cellStyle name="Standard 257 4 5 8 2 2 3" xfId="38611"/>
    <cellStyle name="Standard 257 4 5 8 2 3" xfId="18758"/>
    <cellStyle name="Standard 257 4 5 8 2 3 2" xfId="45230"/>
    <cellStyle name="Standard 257 4 5 8 2 4" xfId="29789"/>
    <cellStyle name="Standard 257 4 5 8 3" xfId="6259"/>
    <cellStyle name="Standard 257 4 5 8 3 2" xfId="10669"/>
    <cellStyle name="Standard 257 4 5 8 3 2 2" xfId="23905"/>
    <cellStyle name="Standard 257 4 5 8 3 2 2 2" xfId="50377"/>
    <cellStyle name="Standard 257 4 5 8 3 2 3" xfId="37141"/>
    <cellStyle name="Standard 257 4 5 8 3 3" xfId="17288"/>
    <cellStyle name="Standard 257 4 5 8 3 3 2" xfId="43760"/>
    <cellStyle name="Standard 257 4 5 8 3 4" xfId="32731"/>
    <cellStyle name="Standard 257 4 5 8 4" xfId="7727"/>
    <cellStyle name="Standard 257 4 5 8 4 2" xfId="20963"/>
    <cellStyle name="Standard 257 4 5 8 4 2 2" xfId="47435"/>
    <cellStyle name="Standard 257 4 5 8 4 3" xfId="34199"/>
    <cellStyle name="Standard 257 4 5 8 5" xfId="14346"/>
    <cellStyle name="Standard 257 4 5 8 5 2" xfId="40818"/>
    <cellStyle name="Standard 257 4 5 8 6" xfId="28319"/>
    <cellStyle name="Standard 257 4 5 9" xfId="2583"/>
    <cellStyle name="Standard 257 4 5 9 2" xfId="11405"/>
    <cellStyle name="Standard 257 4 5 9 2 2" xfId="24641"/>
    <cellStyle name="Standard 257 4 5 9 2 2 2" xfId="51113"/>
    <cellStyle name="Standard 257 4 5 9 2 3" xfId="37877"/>
    <cellStyle name="Standard 257 4 5 9 3" xfId="18024"/>
    <cellStyle name="Standard 257 4 5 9 3 2" xfId="44496"/>
    <cellStyle name="Standard 257 4 5 9 4" xfId="29055"/>
    <cellStyle name="Standard 257 4 6" xfId="330"/>
    <cellStyle name="Standard 257 4 6 10" xfId="13616"/>
    <cellStyle name="Standard 257 4 6 10 2" xfId="40088"/>
    <cellStyle name="Standard 257 4 6 11" xfId="26852"/>
    <cellStyle name="Standard 257 4 6 2" xfId="418"/>
    <cellStyle name="Standard 257 4 6 2 10" xfId="26933"/>
    <cellStyle name="Standard 257 4 6 2 2" xfId="594"/>
    <cellStyle name="Standard 257 4 6 2 2 2" xfId="983"/>
    <cellStyle name="Standard 257 4 6 2 2 2 2" xfId="1732"/>
    <cellStyle name="Standard 257 4 6 2 2 2 2 2" xfId="4675"/>
    <cellStyle name="Standard 257 4 6 2 2 2 2 2 2" xfId="13497"/>
    <cellStyle name="Standard 257 4 6 2 2 2 2 2 2 2" xfId="26733"/>
    <cellStyle name="Standard 257 4 6 2 2 2 2 2 2 2 2" xfId="53205"/>
    <cellStyle name="Standard 257 4 6 2 2 2 2 2 2 3" xfId="39969"/>
    <cellStyle name="Standard 257 4 6 2 2 2 2 2 3" xfId="20116"/>
    <cellStyle name="Standard 257 4 6 2 2 2 2 2 3 2" xfId="46588"/>
    <cellStyle name="Standard 257 4 6 2 2 2 2 2 4" xfId="31147"/>
    <cellStyle name="Standard 257 4 6 2 2 2 2 3" xfId="6146"/>
    <cellStyle name="Standard 257 4 6 2 2 2 2 3 2" xfId="10556"/>
    <cellStyle name="Standard 257 4 6 2 2 2 2 3 2 2" xfId="23792"/>
    <cellStyle name="Standard 257 4 6 2 2 2 2 3 2 2 2" xfId="50264"/>
    <cellStyle name="Standard 257 4 6 2 2 2 2 3 2 3" xfId="37028"/>
    <cellStyle name="Standard 257 4 6 2 2 2 2 3 3" xfId="17175"/>
    <cellStyle name="Standard 257 4 6 2 2 2 2 3 3 2" xfId="43647"/>
    <cellStyle name="Standard 257 4 6 2 2 2 2 3 4" xfId="32618"/>
    <cellStyle name="Standard 257 4 6 2 2 2 2 4" xfId="9085"/>
    <cellStyle name="Standard 257 4 6 2 2 2 2 4 2" xfId="22321"/>
    <cellStyle name="Standard 257 4 6 2 2 2 2 4 2 2" xfId="48793"/>
    <cellStyle name="Standard 257 4 6 2 2 2 2 4 3" xfId="35557"/>
    <cellStyle name="Standard 257 4 6 2 2 2 2 5" xfId="15704"/>
    <cellStyle name="Standard 257 4 6 2 2 2 2 5 2" xfId="42176"/>
    <cellStyle name="Standard 257 4 6 2 2 2 2 6" xfId="28206"/>
    <cellStyle name="Standard 257 4 6 2 2 2 3" xfId="2468"/>
    <cellStyle name="Standard 257 4 6 2 2 2 3 2" xfId="3939"/>
    <cellStyle name="Standard 257 4 6 2 2 2 3 2 2" xfId="12761"/>
    <cellStyle name="Standard 257 4 6 2 2 2 3 2 2 2" xfId="25997"/>
    <cellStyle name="Standard 257 4 6 2 2 2 3 2 2 2 2" xfId="52469"/>
    <cellStyle name="Standard 257 4 6 2 2 2 3 2 2 3" xfId="39233"/>
    <cellStyle name="Standard 257 4 6 2 2 2 3 2 3" xfId="19380"/>
    <cellStyle name="Standard 257 4 6 2 2 2 3 2 3 2" xfId="45852"/>
    <cellStyle name="Standard 257 4 6 2 2 2 3 2 4" xfId="30411"/>
    <cellStyle name="Standard 257 4 6 2 2 2 3 3" xfId="6881"/>
    <cellStyle name="Standard 257 4 6 2 2 2 3 3 2" xfId="11291"/>
    <cellStyle name="Standard 257 4 6 2 2 2 3 3 2 2" xfId="24527"/>
    <cellStyle name="Standard 257 4 6 2 2 2 3 3 2 2 2" xfId="50999"/>
    <cellStyle name="Standard 257 4 6 2 2 2 3 3 2 3" xfId="37763"/>
    <cellStyle name="Standard 257 4 6 2 2 2 3 3 3" xfId="17910"/>
    <cellStyle name="Standard 257 4 6 2 2 2 3 3 3 2" xfId="44382"/>
    <cellStyle name="Standard 257 4 6 2 2 2 3 3 4" xfId="33353"/>
    <cellStyle name="Standard 257 4 6 2 2 2 3 4" xfId="8349"/>
    <cellStyle name="Standard 257 4 6 2 2 2 3 4 2" xfId="21585"/>
    <cellStyle name="Standard 257 4 6 2 2 2 3 4 2 2" xfId="48057"/>
    <cellStyle name="Standard 257 4 6 2 2 2 3 4 3" xfId="34821"/>
    <cellStyle name="Standard 257 4 6 2 2 2 3 5" xfId="14968"/>
    <cellStyle name="Standard 257 4 6 2 2 2 3 5 2" xfId="41440"/>
    <cellStyle name="Standard 257 4 6 2 2 2 3 6" xfId="28941"/>
    <cellStyle name="Standard 257 4 6 2 2 2 4" xfId="3205"/>
    <cellStyle name="Standard 257 4 6 2 2 2 4 2" xfId="12027"/>
    <cellStyle name="Standard 257 4 6 2 2 2 4 2 2" xfId="25263"/>
    <cellStyle name="Standard 257 4 6 2 2 2 4 2 2 2" xfId="51735"/>
    <cellStyle name="Standard 257 4 6 2 2 2 4 2 3" xfId="38499"/>
    <cellStyle name="Standard 257 4 6 2 2 2 4 3" xfId="18646"/>
    <cellStyle name="Standard 257 4 6 2 2 2 4 3 2" xfId="45118"/>
    <cellStyle name="Standard 257 4 6 2 2 2 4 4" xfId="29677"/>
    <cellStyle name="Standard 257 4 6 2 2 2 5" xfId="5410"/>
    <cellStyle name="Standard 257 4 6 2 2 2 5 2" xfId="9820"/>
    <cellStyle name="Standard 257 4 6 2 2 2 5 2 2" xfId="23056"/>
    <cellStyle name="Standard 257 4 6 2 2 2 5 2 2 2" xfId="49528"/>
    <cellStyle name="Standard 257 4 6 2 2 2 5 2 3" xfId="36292"/>
    <cellStyle name="Standard 257 4 6 2 2 2 5 3" xfId="16439"/>
    <cellStyle name="Standard 257 4 6 2 2 2 5 3 2" xfId="42911"/>
    <cellStyle name="Standard 257 4 6 2 2 2 5 4" xfId="31882"/>
    <cellStyle name="Standard 257 4 6 2 2 2 6" xfId="7615"/>
    <cellStyle name="Standard 257 4 6 2 2 2 6 2" xfId="20851"/>
    <cellStyle name="Standard 257 4 6 2 2 2 6 2 2" xfId="47323"/>
    <cellStyle name="Standard 257 4 6 2 2 2 6 3" xfId="34087"/>
    <cellStyle name="Standard 257 4 6 2 2 2 7" xfId="14234"/>
    <cellStyle name="Standard 257 4 6 2 2 2 7 2" xfId="40706"/>
    <cellStyle name="Standard 257 4 6 2 2 2 8" xfId="27470"/>
    <cellStyle name="Standard 257 4 6 2 2 3" xfId="1366"/>
    <cellStyle name="Standard 257 4 6 2 2 3 2" xfId="4309"/>
    <cellStyle name="Standard 257 4 6 2 2 3 2 2" xfId="13131"/>
    <cellStyle name="Standard 257 4 6 2 2 3 2 2 2" xfId="26367"/>
    <cellStyle name="Standard 257 4 6 2 2 3 2 2 2 2" xfId="52839"/>
    <cellStyle name="Standard 257 4 6 2 2 3 2 2 3" xfId="39603"/>
    <cellStyle name="Standard 257 4 6 2 2 3 2 3" xfId="19750"/>
    <cellStyle name="Standard 257 4 6 2 2 3 2 3 2" xfId="46222"/>
    <cellStyle name="Standard 257 4 6 2 2 3 2 4" xfId="30781"/>
    <cellStyle name="Standard 257 4 6 2 2 3 3" xfId="5780"/>
    <cellStyle name="Standard 257 4 6 2 2 3 3 2" xfId="10190"/>
    <cellStyle name="Standard 257 4 6 2 2 3 3 2 2" xfId="23426"/>
    <cellStyle name="Standard 257 4 6 2 2 3 3 2 2 2" xfId="49898"/>
    <cellStyle name="Standard 257 4 6 2 2 3 3 2 3" xfId="36662"/>
    <cellStyle name="Standard 257 4 6 2 2 3 3 3" xfId="16809"/>
    <cellStyle name="Standard 257 4 6 2 2 3 3 3 2" xfId="43281"/>
    <cellStyle name="Standard 257 4 6 2 2 3 3 4" xfId="32252"/>
    <cellStyle name="Standard 257 4 6 2 2 3 4" xfId="8719"/>
    <cellStyle name="Standard 257 4 6 2 2 3 4 2" xfId="21955"/>
    <cellStyle name="Standard 257 4 6 2 2 3 4 2 2" xfId="48427"/>
    <cellStyle name="Standard 257 4 6 2 2 3 4 3" xfId="35191"/>
    <cellStyle name="Standard 257 4 6 2 2 3 5" xfId="15338"/>
    <cellStyle name="Standard 257 4 6 2 2 3 5 2" xfId="41810"/>
    <cellStyle name="Standard 257 4 6 2 2 3 6" xfId="27840"/>
    <cellStyle name="Standard 257 4 6 2 2 4" xfId="2102"/>
    <cellStyle name="Standard 257 4 6 2 2 4 2" xfId="3573"/>
    <cellStyle name="Standard 257 4 6 2 2 4 2 2" xfId="12395"/>
    <cellStyle name="Standard 257 4 6 2 2 4 2 2 2" xfId="25631"/>
    <cellStyle name="Standard 257 4 6 2 2 4 2 2 2 2" xfId="52103"/>
    <cellStyle name="Standard 257 4 6 2 2 4 2 2 3" xfId="38867"/>
    <cellStyle name="Standard 257 4 6 2 2 4 2 3" xfId="19014"/>
    <cellStyle name="Standard 257 4 6 2 2 4 2 3 2" xfId="45486"/>
    <cellStyle name="Standard 257 4 6 2 2 4 2 4" xfId="30045"/>
    <cellStyle name="Standard 257 4 6 2 2 4 3" xfId="6515"/>
    <cellStyle name="Standard 257 4 6 2 2 4 3 2" xfId="10925"/>
    <cellStyle name="Standard 257 4 6 2 2 4 3 2 2" xfId="24161"/>
    <cellStyle name="Standard 257 4 6 2 2 4 3 2 2 2" xfId="50633"/>
    <cellStyle name="Standard 257 4 6 2 2 4 3 2 3" xfId="37397"/>
    <cellStyle name="Standard 257 4 6 2 2 4 3 3" xfId="17544"/>
    <cellStyle name="Standard 257 4 6 2 2 4 3 3 2" xfId="44016"/>
    <cellStyle name="Standard 257 4 6 2 2 4 3 4" xfId="32987"/>
    <cellStyle name="Standard 257 4 6 2 2 4 4" xfId="7983"/>
    <cellStyle name="Standard 257 4 6 2 2 4 4 2" xfId="21219"/>
    <cellStyle name="Standard 257 4 6 2 2 4 4 2 2" xfId="47691"/>
    <cellStyle name="Standard 257 4 6 2 2 4 4 3" xfId="34455"/>
    <cellStyle name="Standard 257 4 6 2 2 4 5" xfId="14602"/>
    <cellStyle name="Standard 257 4 6 2 2 4 5 2" xfId="41074"/>
    <cellStyle name="Standard 257 4 6 2 2 4 6" xfId="28575"/>
    <cellStyle name="Standard 257 4 6 2 2 5" xfId="2839"/>
    <cellStyle name="Standard 257 4 6 2 2 5 2" xfId="11661"/>
    <cellStyle name="Standard 257 4 6 2 2 5 2 2" xfId="24897"/>
    <cellStyle name="Standard 257 4 6 2 2 5 2 2 2" xfId="51369"/>
    <cellStyle name="Standard 257 4 6 2 2 5 2 3" xfId="38133"/>
    <cellStyle name="Standard 257 4 6 2 2 5 3" xfId="18280"/>
    <cellStyle name="Standard 257 4 6 2 2 5 3 2" xfId="44752"/>
    <cellStyle name="Standard 257 4 6 2 2 5 4" xfId="29311"/>
    <cellStyle name="Standard 257 4 6 2 2 6" xfId="5044"/>
    <cellStyle name="Standard 257 4 6 2 2 6 2" xfId="9454"/>
    <cellStyle name="Standard 257 4 6 2 2 6 2 2" xfId="22690"/>
    <cellStyle name="Standard 257 4 6 2 2 6 2 2 2" xfId="49162"/>
    <cellStyle name="Standard 257 4 6 2 2 6 2 3" xfId="35926"/>
    <cellStyle name="Standard 257 4 6 2 2 6 3" xfId="16073"/>
    <cellStyle name="Standard 257 4 6 2 2 6 3 2" xfId="42545"/>
    <cellStyle name="Standard 257 4 6 2 2 6 4" xfId="31516"/>
    <cellStyle name="Standard 257 4 6 2 2 7" xfId="7249"/>
    <cellStyle name="Standard 257 4 6 2 2 7 2" xfId="20485"/>
    <cellStyle name="Standard 257 4 6 2 2 7 2 2" xfId="46957"/>
    <cellStyle name="Standard 257 4 6 2 2 7 3" xfId="33721"/>
    <cellStyle name="Standard 257 4 6 2 2 8" xfId="13868"/>
    <cellStyle name="Standard 257 4 6 2 2 8 2" xfId="40340"/>
    <cellStyle name="Standard 257 4 6 2 2 9" xfId="27104"/>
    <cellStyle name="Standard 257 4 6 2 3" xfId="811"/>
    <cellStyle name="Standard 257 4 6 2 3 2" xfId="1561"/>
    <cellStyle name="Standard 257 4 6 2 3 2 2" xfId="4504"/>
    <cellStyle name="Standard 257 4 6 2 3 2 2 2" xfId="13326"/>
    <cellStyle name="Standard 257 4 6 2 3 2 2 2 2" xfId="26562"/>
    <cellStyle name="Standard 257 4 6 2 3 2 2 2 2 2" xfId="53034"/>
    <cellStyle name="Standard 257 4 6 2 3 2 2 2 3" xfId="39798"/>
    <cellStyle name="Standard 257 4 6 2 3 2 2 3" xfId="19945"/>
    <cellStyle name="Standard 257 4 6 2 3 2 2 3 2" xfId="46417"/>
    <cellStyle name="Standard 257 4 6 2 3 2 2 4" xfId="30976"/>
    <cellStyle name="Standard 257 4 6 2 3 2 3" xfId="5975"/>
    <cellStyle name="Standard 257 4 6 2 3 2 3 2" xfId="10385"/>
    <cellStyle name="Standard 257 4 6 2 3 2 3 2 2" xfId="23621"/>
    <cellStyle name="Standard 257 4 6 2 3 2 3 2 2 2" xfId="50093"/>
    <cellStyle name="Standard 257 4 6 2 3 2 3 2 3" xfId="36857"/>
    <cellStyle name="Standard 257 4 6 2 3 2 3 3" xfId="17004"/>
    <cellStyle name="Standard 257 4 6 2 3 2 3 3 2" xfId="43476"/>
    <cellStyle name="Standard 257 4 6 2 3 2 3 4" xfId="32447"/>
    <cellStyle name="Standard 257 4 6 2 3 2 4" xfId="8914"/>
    <cellStyle name="Standard 257 4 6 2 3 2 4 2" xfId="22150"/>
    <cellStyle name="Standard 257 4 6 2 3 2 4 2 2" xfId="48622"/>
    <cellStyle name="Standard 257 4 6 2 3 2 4 3" xfId="35386"/>
    <cellStyle name="Standard 257 4 6 2 3 2 5" xfId="15533"/>
    <cellStyle name="Standard 257 4 6 2 3 2 5 2" xfId="42005"/>
    <cellStyle name="Standard 257 4 6 2 3 2 6" xfId="28035"/>
    <cellStyle name="Standard 257 4 6 2 3 3" xfId="2297"/>
    <cellStyle name="Standard 257 4 6 2 3 3 2" xfId="3768"/>
    <cellStyle name="Standard 257 4 6 2 3 3 2 2" xfId="12590"/>
    <cellStyle name="Standard 257 4 6 2 3 3 2 2 2" xfId="25826"/>
    <cellStyle name="Standard 257 4 6 2 3 3 2 2 2 2" xfId="52298"/>
    <cellStyle name="Standard 257 4 6 2 3 3 2 2 3" xfId="39062"/>
    <cellStyle name="Standard 257 4 6 2 3 3 2 3" xfId="19209"/>
    <cellStyle name="Standard 257 4 6 2 3 3 2 3 2" xfId="45681"/>
    <cellStyle name="Standard 257 4 6 2 3 3 2 4" xfId="30240"/>
    <cellStyle name="Standard 257 4 6 2 3 3 3" xfId="6710"/>
    <cellStyle name="Standard 257 4 6 2 3 3 3 2" xfId="11120"/>
    <cellStyle name="Standard 257 4 6 2 3 3 3 2 2" xfId="24356"/>
    <cellStyle name="Standard 257 4 6 2 3 3 3 2 2 2" xfId="50828"/>
    <cellStyle name="Standard 257 4 6 2 3 3 3 2 3" xfId="37592"/>
    <cellStyle name="Standard 257 4 6 2 3 3 3 3" xfId="17739"/>
    <cellStyle name="Standard 257 4 6 2 3 3 3 3 2" xfId="44211"/>
    <cellStyle name="Standard 257 4 6 2 3 3 3 4" xfId="33182"/>
    <cellStyle name="Standard 257 4 6 2 3 3 4" xfId="8178"/>
    <cellStyle name="Standard 257 4 6 2 3 3 4 2" xfId="21414"/>
    <cellStyle name="Standard 257 4 6 2 3 3 4 2 2" xfId="47886"/>
    <cellStyle name="Standard 257 4 6 2 3 3 4 3" xfId="34650"/>
    <cellStyle name="Standard 257 4 6 2 3 3 5" xfId="14797"/>
    <cellStyle name="Standard 257 4 6 2 3 3 5 2" xfId="41269"/>
    <cellStyle name="Standard 257 4 6 2 3 3 6" xfId="28770"/>
    <cellStyle name="Standard 257 4 6 2 3 4" xfId="3034"/>
    <cellStyle name="Standard 257 4 6 2 3 4 2" xfId="11856"/>
    <cellStyle name="Standard 257 4 6 2 3 4 2 2" xfId="25092"/>
    <cellStyle name="Standard 257 4 6 2 3 4 2 2 2" xfId="51564"/>
    <cellStyle name="Standard 257 4 6 2 3 4 2 3" xfId="38328"/>
    <cellStyle name="Standard 257 4 6 2 3 4 3" xfId="18475"/>
    <cellStyle name="Standard 257 4 6 2 3 4 3 2" xfId="44947"/>
    <cellStyle name="Standard 257 4 6 2 3 4 4" xfId="29506"/>
    <cellStyle name="Standard 257 4 6 2 3 5" xfId="5239"/>
    <cellStyle name="Standard 257 4 6 2 3 5 2" xfId="9649"/>
    <cellStyle name="Standard 257 4 6 2 3 5 2 2" xfId="22885"/>
    <cellStyle name="Standard 257 4 6 2 3 5 2 2 2" xfId="49357"/>
    <cellStyle name="Standard 257 4 6 2 3 5 2 3" xfId="36121"/>
    <cellStyle name="Standard 257 4 6 2 3 5 3" xfId="16268"/>
    <cellStyle name="Standard 257 4 6 2 3 5 3 2" xfId="42740"/>
    <cellStyle name="Standard 257 4 6 2 3 5 4" xfId="31711"/>
    <cellStyle name="Standard 257 4 6 2 3 6" xfId="7444"/>
    <cellStyle name="Standard 257 4 6 2 3 6 2" xfId="20680"/>
    <cellStyle name="Standard 257 4 6 2 3 6 2 2" xfId="47152"/>
    <cellStyle name="Standard 257 4 6 2 3 6 3" xfId="33916"/>
    <cellStyle name="Standard 257 4 6 2 3 7" xfId="14063"/>
    <cellStyle name="Standard 257 4 6 2 3 7 2" xfId="40535"/>
    <cellStyle name="Standard 257 4 6 2 3 8" xfId="27299"/>
    <cellStyle name="Standard 257 4 6 2 4" xfId="1195"/>
    <cellStyle name="Standard 257 4 6 2 4 2" xfId="4138"/>
    <cellStyle name="Standard 257 4 6 2 4 2 2" xfId="12960"/>
    <cellStyle name="Standard 257 4 6 2 4 2 2 2" xfId="26196"/>
    <cellStyle name="Standard 257 4 6 2 4 2 2 2 2" xfId="52668"/>
    <cellStyle name="Standard 257 4 6 2 4 2 2 3" xfId="39432"/>
    <cellStyle name="Standard 257 4 6 2 4 2 3" xfId="19579"/>
    <cellStyle name="Standard 257 4 6 2 4 2 3 2" xfId="46051"/>
    <cellStyle name="Standard 257 4 6 2 4 2 4" xfId="30610"/>
    <cellStyle name="Standard 257 4 6 2 4 3" xfId="5609"/>
    <cellStyle name="Standard 257 4 6 2 4 3 2" xfId="10019"/>
    <cellStyle name="Standard 257 4 6 2 4 3 2 2" xfId="23255"/>
    <cellStyle name="Standard 257 4 6 2 4 3 2 2 2" xfId="49727"/>
    <cellStyle name="Standard 257 4 6 2 4 3 2 3" xfId="36491"/>
    <cellStyle name="Standard 257 4 6 2 4 3 3" xfId="16638"/>
    <cellStyle name="Standard 257 4 6 2 4 3 3 2" xfId="43110"/>
    <cellStyle name="Standard 257 4 6 2 4 3 4" xfId="32081"/>
    <cellStyle name="Standard 257 4 6 2 4 4" xfId="8548"/>
    <cellStyle name="Standard 257 4 6 2 4 4 2" xfId="21784"/>
    <cellStyle name="Standard 257 4 6 2 4 4 2 2" xfId="48256"/>
    <cellStyle name="Standard 257 4 6 2 4 4 3" xfId="35020"/>
    <cellStyle name="Standard 257 4 6 2 4 5" xfId="15167"/>
    <cellStyle name="Standard 257 4 6 2 4 5 2" xfId="41639"/>
    <cellStyle name="Standard 257 4 6 2 4 6" xfId="27669"/>
    <cellStyle name="Standard 257 4 6 2 5" xfId="1931"/>
    <cellStyle name="Standard 257 4 6 2 5 2" xfId="3402"/>
    <cellStyle name="Standard 257 4 6 2 5 2 2" xfId="12224"/>
    <cellStyle name="Standard 257 4 6 2 5 2 2 2" xfId="25460"/>
    <cellStyle name="Standard 257 4 6 2 5 2 2 2 2" xfId="51932"/>
    <cellStyle name="Standard 257 4 6 2 5 2 2 3" xfId="38696"/>
    <cellStyle name="Standard 257 4 6 2 5 2 3" xfId="18843"/>
    <cellStyle name="Standard 257 4 6 2 5 2 3 2" xfId="45315"/>
    <cellStyle name="Standard 257 4 6 2 5 2 4" xfId="29874"/>
    <cellStyle name="Standard 257 4 6 2 5 3" xfId="6344"/>
    <cellStyle name="Standard 257 4 6 2 5 3 2" xfId="10754"/>
    <cellStyle name="Standard 257 4 6 2 5 3 2 2" xfId="23990"/>
    <cellStyle name="Standard 257 4 6 2 5 3 2 2 2" xfId="50462"/>
    <cellStyle name="Standard 257 4 6 2 5 3 2 3" xfId="37226"/>
    <cellStyle name="Standard 257 4 6 2 5 3 3" xfId="17373"/>
    <cellStyle name="Standard 257 4 6 2 5 3 3 2" xfId="43845"/>
    <cellStyle name="Standard 257 4 6 2 5 3 4" xfId="32816"/>
    <cellStyle name="Standard 257 4 6 2 5 4" xfId="7812"/>
    <cellStyle name="Standard 257 4 6 2 5 4 2" xfId="21048"/>
    <cellStyle name="Standard 257 4 6 2 5 4 2 2" xfId="47520"/>
    <cellStyle name="Standard 257 4 6 2 5 4 3" xfId="34284"/>
    <cellStyle name="Standard 257 4 6 2 5 5" xfId="14431"/>
    <cellStyle name="Standard 257 4 6 2 5 5 2" xfId="40903"/>
    <cellStyle name="Standard 257 4 6 2 5 6" xfId="28404"/>
    <cellStyle name="Standard 257 4 6 2 6" xfId="2668"/>
    <cellStyle name="Standard 257 4 6 2 6 2" xfId="11490"/>
    <cellStyle name="Standard 257 4 6 2 6 2 2" xfId="24726"/>
    <cellStyle name="Standard 257 4 6 2 6 2 2 2" xfId="51198"/>
    <cellStyle name="Standard 257 4 6 2 6 2 3" xfId="37962"/>
    <cellStyle name="Standard 257 4 6 2 6 3" xfId="18109"/>
    <cellStyle name="Standard 257 4 6 2 6 3 2" xfId="44581"/>
    <cellStyle name="Standard 257 4 6 2 6 4" xfId="29140"/>
    <cellStyle name="Standard 257 4 6 2 7" xfId="4873"/>
    <cellStyle name="Standard 257 4 6 2 7 2" xfId="9283"/>
    <cellStyle name="Standard 257 4 6 2 7 2 2" xfId="22519"/>
    <cellStyle name="Standard 257 4 6 2 7 2 2 2" xfId="48991"/>
    <cellStyle name="Standard 257 4 6 2 7 2 3" xfId="35755"/>
    <cellStyle name="Standard 257 4 6 2 7 3" xfId="15902"/>
    <cellStyle name="Standard 257 4 6 2 7 3 2" xfId="42374"/>
    <cellStyle name="Standard 257 4 6 2 7 4" xfId="31345"/>
    <cellStyle name="Standard 257 4 6 2 8" xfId="7078"/>
    <cellStyle name="Standard 257 4 6 2 8 2" xfId="20314"/>
    <cellStyle name="Standard 257 4 6 2 8 2 2" xfId="46786"/>
    <cellStyle name="Standard 257 4 6 2 8 3" xfId="33550"/>
    <cellStyle name="Standard 257 4 6 2 9" xfId="13697"/>
    <cellStyle name="Standard 257 4 6 2 9 2" xfId="40169"/>
    <cellStyle name="Standard 257 4 6 3" xfId="513"/>
    <cellStyle name="Standard 257 4 6 3 2" xfId="902"/>
    <cellStyle name="Standard 257 4 6 3 2 2" xfId="1651"/>
    <cellStyle name="Standard 257 4 6 3 2 2 2" xfId="4594"/>
    <cellStyle name="Standard 257 4 6 3 2 2 2 2" xfId="13416"/>
    <cellStyle name="Standard 257 4 6 3 2 2 2 2 2" xfId="26652"/>
    <cellStyle name="Standard 257 4 6 3 2 2 2 2 2 2" xfId="53124"/>
    <cellStyle name="Standard 257 4 6 3 2 2 2 2 3" xfId="39888"/>
    <cellStyle name="Standard 257 4 6 3 2 2 2 3" xfId="20035"/>
    <cellStyle name="Standard 257 4 6 3 2 2 2 3 2" xfId="46507"/>
    <cellStyle name="Standard 257 4 6 3 2 2 2 4" xfId="31066"/>
    <cellStyle name="Standard 257 4 6 3 2 2 3" xfId="6065"/>
    <cellStyle name="Standard 257 4 6 3 2 2 3 2" xfId="10475"/>
    <cellStyle name="Standard 257 4 6 3 2 2 3 2 2" xfId="23711"/>
    <cellStyle name="Standard 257 4 6 3 2 2 3 2 2 2" xfId="50183"/>
    <cellStyle name="Standard 257 4 6 3 2 2 3 2 3" xfId="36947"/>
    <cellStyle name="Standard 257 4 6 3 2 2 3 3" xfId="17094"/>
    <cellStyle name="Standard 257 4 6 3 2 2 3 3 2" xfId="43566"/>
    <cellStyle name="Standard 257 4 6 3 2 2 3 4" xfId="32537"/>
    <cellStyle name="Standard 257 4 6 3 2 2 4" xfId="9004"/>
    <cellStyle name="Standard 257 4 6 3 2 2 4 2" xfId="22240"/>
    <cellStyle name="Standard 257 4 6 3 2 2 4 2 2" xfId="48712"/>
    <cellStyle name="Standard 257 4 6 3 2 2 4 3" xfId="35476"/>
    <cellStyle name="Standard 257 4 6 3 2 2 5" xfId="15623"/>
    <cellStyle name="Standard 257 4 6 3 2 2 5 2" xfId="42095"/>
    <cellStyle name="Standard 257 4 6 3 2 2 6" xfId="28125"/>
    <cellStyle name="Standard 257 4 6 3 2 3" xfId="2387"/>
    <cellStyle name="Standard 257 4 6 3 2 3 2" xfId="3858"/>
    <cellStyle name="Standard 257 4 6 3 2 3 2 2" xfId="12680"/>
    <cellStyle name="Standard 257 4 6 3 2 3 2 2 2" xfId="25916"/>
    <cellStyle name="Standard 257 4 6 3 2 3 2 2 2 2" xfId="52388"/>
    <cellStyle name="Standard 257 4 6 3 2 3 2 2 3" xfId="39152"/>
    <cellStyle name="Standard 257 4 6 3 2 3 2 3" xfId="19299"/>
    <cellStyle name="Standard 257 4 6 3 2 3 2 3 2" xfId="45771"/>
    <cellStyle name="Standard 257 4 6 3 2 3 2 4" xfId="30330"/>
    <cellStyle name="Standard 257 4 6 3 2 3 3" xfId="6800"/>
    <cellStyle name="Standard 257 4 6 3 2 3 3 2" xfId="11210"/>
    <cellStyle name="Standard 257 4 6 3 2 3 3 2 2" xfId="24446"/>
    <cellStyle name="Standard 257 4 6 3 2 3 3 2 2 2" xfId="50918"/>
    <cellStyle name="Standard 257 4 6 3 2 3 3 2 3" xfId="37682"/>
    <cellStyle name="Standard 257 4 6 3 2 3 3 3" xfId="17829"/>
    <cellStyle name="Standard 257 4 6 3 2 3 3 3 2" xfId="44301"/>
    <cellStyle name="Standard 257 4 6 3 2 3 3 4" xfId="33272"/>
    <cellStyle name="Standard 257 4 6 3 2 3 4" xfId="8268"/>
    <cellStyle name="Standard 257 4 6 3 2 3 4 2" xfId="21504"/>
    <cellStyle name="Standard 257 4 6 3 2 3 4 2 2" xfId="47976"/>
    <cellStyle name="Standard 257 4 6 3 2 3 4 3" xfId="34740"/>
    <cellStyle name="Standard 257 4 6 3 2 3 5" xfId="14887"/>
    <cellStyle name="Standard 257 4 6 3 2 3 5 2" xfId="41359"/>
    <cellStyle name="Standard 257 4 6 3 2 3 6" xfId="28860"/>
    <cellStyle name="Standard 257 4 6 3 2 4" xfId="3124"/>
    <cellStyle name="Standard 257 4 6 3 2 4 2" xfId="11946"/>
    <cellStyle name="Standard 257 4 6 3 2 4 2 2" xfId="25182"/>
    <cellStyle name="Standard 257 4 6 3 2 4 2 2 2" xfId="51654"/>
    <cellStyle name="Standard 257 4 6 3 2 4 2 3" xfId="38418"/>
    <cellStyle name="Standard 257 4 6 3 2 4 3" xfId="18565"/>
    <cellStyle name="Standard 257 4 6 3 2 4 3 2" xfId="45037"/>
    <cellStyle name="Standard 257 4 6 3 2 4 4" xfId="29596"/>
    <cellStyle name="Standard 257 4 6 3 2 5" xfId="5329"/>
    <cellStyle name="Standard 257 4 6 3 2 5 2" xfId="9739"/>
    <cellStyle name="Standard 257 4 6 3 2 5 2 2" xfId="22975"/>
    <cellStyle name="Standard 257 4 6 3 2 5 2 2 2" xfId="49447"/>
    <cellStyle name="Standard 257 4 6 3 2 5 2 3" xfId="36211"/>
    <cellStyle name="Standard 257 4 6 3 2 5 3" xfId="16358"/>
    <cellStyle name="Standard 257 4 6 3 2 5 3 2" xfId="42830"/>
    <cellStyle name="Standard 257 4 6 3 2 5 4" xfId="31801"/>
    <cellStyle name="Standard 257 4 6 3 2 6" xfId="7534"/>
    <cellStyle name="Standard 257 4 6 3 2 6 2" xfId="20770"/>
    <cellStyle name="Standard 257 4 6 3 2 6 2 2" xfId="47242"/>
    <cellStyle name="Standard 257 4 6 3 2 6 3" xfId="34006"/>
    <cellStyle name="Standard 257 4 6 3 2 7" xfId="14153"/>
    <cellStyle name="Standard 257 4 6 3 2 7 2" xfId="40625"/>
    <cellStyle name="Standard 257 4 6 3 2 8" xfId="27389"/>
    <cellStyle name="Standard 257 4 6 3 3" xfId="1285"/>
    <cellStyle name="Standard 257 4 6 3 3 2" xfId="4228"/>
    <cellStyle name="Standard 257 4 6 3 3 2 2" xfId="13050"/>
    <cellStyle name="Standard 257 4 6 3 3 2 2 2" xfId="26286"/>
    <cellStyle name="Standard 257 4 6 3 3 2 2 2 2" xfId="52758"/>
    <cellStyle name="Standard 257 4 6 3 3 2 2 3" xfId="39522"/>
    <cellStyle name="Standard 257 4 6 3 3 2 3" xfId="19669"/>
    <cellStyle name="Standard 257 4 6 3 3 2 3 2" xfId="46141"/>
    <cellStyle name="Standard 257 4 6 3 3 2 4" xfId="30700"/>
    <cellStyle name="Standard 257 4 6 3 3 3" xfId="5699"/>
    <cellStyle name="Standard 257 4 6 3 3 3 2" xfId="10109"/>
    <cellStyle name="Standard 257 4 6 3 3 3 2 2" xfId="23345"/>
    <cellStyle name="Standard 257 4 6 3 3 3 2 2 2" xfId="49817"/>
    <cellStyle name="Standard 257 4 6 3 3 3 2 3" xfId="36581"/>
    <cellStyle name="Standard 257 4 6 3 3 3 3" xfId="16728"/>
    <cellStyle name="Standard 257 4 6 3 3 3 3 2" xfId="43200"/>
    <cellStyle name="Standard 257 4 6 3 3 3 4" xfId="32171"/>
    <cellStyle name="Standard 257 4 6 3 3 4" xfId="8638"/>
    <cellStyle name="Standard 257 4 6 3 3 4 2" xfId="21874"/>
    <cellStyle name="Standard 257 4 6 3 3 4 2 2" xfId="48346"/>
    <cellStyle name="Standard 257 4 6 3 3 4 3" xfId="35110"/>
    <cellStyle name="Standard 257 4 6 3 3 5" xfId="15257"/>
    <cellStyle name="Standard 257 4 6 3 3 5 2" xfId="41729"/>
    <cellStyle name="Standard 257 4 6 3 3 6" xfId="27759"/>
    <cellStyle name="Standard 257 4 6 3 4" xfId="2021"/>
    <cellStyle name="Standard 257 4 6 3 4 2" xfId="3492"/>
    <cellStyle name="Standard 257 4 6 3 4 2 2" xfId="12314"/>
    <cellStyle name="Standard 257 4 6 3 4 2 2 2" xfId="25550"/>
    <cellStyle name="Standard 257 4 6 3 4 2 2 2 2" xfId="52022"/>
    <cellStyle name="Standard 257 4 6 3 4 2 2 3" xfId="38786"/>
    <cellStyle name="Standard 257 4 6 3 4 2 3" xfId="18933"/>
    <cellStyle name="Standard 257 4 6 3 4 2 3 2" xfId="45405"/>
    <cellStyle name="Standard 257 4 6 3 4 2 4" xfId="29964"/>
    <cellStyle name="Standard 257 4 6 3 4 3" xfId="6434"/>
    <cellStyle name="Standard 257 4 6 3 4 3 2" xfId="10844"/>
    <cellStyle name="Standard 257 4 6 3 4 3 2 2" xfId="24080"/>
    <cellStyle name="Standard 257 4 6 3 4 3 2 2 2" xfId="50552"/>
    <cellStyle name="Standard 257 4 6 3 4 3 2 3" xfId="37316"/>
    <cellStyle name="Standard 257 4 6 3 4 3 3" xfId="17463"/>
    <cellStyle name="Standard 257 4 6 3 4 3 3 2" xfId="43935"/>
    <cellStyle name="Standard 257 4 6 3 4 3 4" xfId="32906"/>
    <cellStyle name="Standard 257 4 6 3 4 4" xfId="7902"/>
    <cellStyle name="Standard 257 4 6 3 4 4 2" xfId="21138"/>
    <cellStyle name="Standard 257 4 6 3 4 4 2 2" xfId="47610"/>
    <cellStyle name="Standard 257 4 6 3 4 4 3" xfId="34374"/>
    <cellStyle name="Standard 257 4 6 3 4 5" xfId="14521"/>
    <cellStyle name="Standard 257 4 6 3 4 5 2" xfId="40993"/>
    <cellStyle name="Standard 257 4 6 3 4 6" xfId="28494"/>
    <cellStyle name="Standard 257 4 6 3 5" xfId="2758"/>
    <cellStyle name="Standard 257 4 6 3 5 2" xfId="11580"/>
    <cellStyle name="Standard 257 4 6 3 5 2 2" xfId="24816"/>
    <cellStyle name="Standard 257 4 6 3 5 2 2 2" xfId="51288"/>
    <cellStyle name="Standard 257 4 6 3 5 2 3" xfId="38052"/>
    <cellStyle name="Standard 257 4 6 3 5 3" xfId="18199"/>
    <cellStyle name="Standard 257 4 6 3 5 3 2" xfId="44671"/>
    <cellStyle name="Standard 257 4 6 3 5 4" xfId="29230"/>
    <cellStyle name="Standard 257 4 6 3 6" xfId="4963"/>
    <cellStyle name="Standard 257 4 6 3 6 2" xfId="9373"/>
    <cellStyle name="Standard 257 4 6 3 6 2 2" xfId="22609"/>
    <cellStyle name="Standard 257 4 6 3 6 2 2 2" xfId="49081"/>
    <cellStyle name="Standard 257 4 6 3 6 2 3" xfId="35845"/>
    <cellStyle name="Standard 257 4 6 3 6 3" xfId="15992"/>
    <cellStyle name="Standard 257 4 6 3 6 3 2" xfId="42464"/>
    <cellStyle name="Standard 257 4 6 3 6 4" xfId="31435"/>
    <cellStyle name="Standard 257 4 6 3 7" xfId="7168"/>
    <cellStyle name="Standard 257 4 6 3 7 2" xfId="20404"/>
    <cellStyle name="Standard 257 4 6 3 7 2 2" xfId="46876"/>
    <cellStyle name="Standard 257 4 6 3 7 3" xfId="33640"/>
    <cellStyle name="Standard 257 4 6 3 8" xfId="13787"/>
    <cellStyle name="Standard 257 4 6 3 8 2" xfId="40259"/>
    <cellStyle name="Standard 257 4 6 3 9" xfId="27023"/>
    <cellStyle name="Standard 257 4 6 4" xfId="730"/>
    <cellStyle name="Standard 257 4 6 4 2" xfId="1480"/>
    <cellStyle name="Standard 257 4 6 4 2 2" xfId="4423"/>
    <cellStyle name="Standard 257 4 6 4 2 2 2" xfId="13245"/>
    <cellStyle name="Standard 257 4 6 4 2 2 2 2" xfId="26481"/>
    <cellStyle name="Standard 257 4 6 4 2 2 2 2 2" xfId="52953"/>
    <cellStyle name="Standard 257 4 6 4 2 2 2 3" xfId="39717"/>
    <cellStyle name="Standard 257 4 6 4 2 2 3" xfId="19864"/>
    <cellStyle name="Standard 257 4 6 4 2 2 3 2" xfId="46336"/>
    <cellStyle name="Standard 257 4 6 4 2 2 4" xfId="30895"/>
    <cellStyle name="Standard 257 4 6 4 2 3" xfId="5894"/>
    <cellStyle name="Standard 257 4 6 4 2 3 2" xfId="10304"/>
    <cellStyle name="Standard 257 4 6 4 2 3 2 2" xfId="23540"/>
    <cellStyle name="Standard 257 4 6 4 2 3 2 2 2" xfId="50012"/>
    <cellStyle name="Standard 257 4 6 4 2 3 2 3" xfId="36776"/>
    <cellStyle name="Standard 257 4 6 4 2 3 3" xfId="16923"/>
    <cellStyle name="Standard 257 4 6 4 2 3 3 2" xfId="43395"/>
    <cellStyle name="Standard 257 4 6 4 2 3 4" xfId="32366"/>
    <cellStyle name="Standard 257 4 6 4 2 4" xfId="8833"/>
    <cellStyle name="Standard 257 4 6 4 2 4 2" xfId="22069"/>
    <cellStyle name="Standard 257 4 6 4 2 4 2 2" xfId="48541"/>
    <cellStyle name="Standard 257 4 6 4 2 4 3" xfId="35305"/>
    <cellStyle name="Standard 257 4 6 4 2 5" xfId="15452"/>
    <cellStyle name="Standard 257 4 6 4 2 5 2" xfId="41924"/>
    <cellStyle name="Standard 257 4 6 4 2 6" xfId="27954"/>
    <cellStyle name="Standard 257 4 6 4 3" xfId="2216"/>
    <cellStyle name="Standard 257 4 6 4 3 2" xfId="3687"/>
    <cellStyle name="Standard 257 4 6 4 3 2 2" xfId="12509"/>
    <cellStyle name="Standard 257 4 6 4 3 2 2 2" xfId="25745"/>
    <cellStyle name="Standard 257 4 6 4 3 2 2 2 2" xfId="52217"/>
    <cellStyle name="Standard 257 4 6 4 3 2 2 3" xfId="38981"/>
    <cellStyle name="Standard 257 4 6 4 3 2 3" xfId="19128"/>
    <cellStyle name="Standard 257 4 6 4 3 2 3 2" xfId="45600"/>
    <cellStyle name="Standard 257 4 6 4 3 2 4" xfId="30159"/>
    <cellStyle name="Standard 257 4 6 4 3 3" xfId="6629"/>
    <cellStyle name="Standard 257 4 6 4 3 3 2" xfId="11039"/>
    <cellStyle name="Standard 257 4 6 4 3 3 2 2" xfId="24275"/>
    <cellStyle name="Standard 257 4 6 4 3 3 2 2 2" xfId="50747"/>
    <cellStyle name="Standard 257 4 6 4 3 3 2 3" xfId="37511"/>
    <cellStyle name="Standard 257 4 6 4 3 3 3" xfId="17658"/>
    <cellStyle name="Standard 257 4 6 4 3 3 3 2" xfId="44130"/>
    <cellStyle name="Standard 257 4 6 4 3 3 4" xfId="33101"/>
    <cellStyle name="Standard 257 4 6 4 3 4" xfId="8097"/>
    <cellStyle name="Standard 257 4 6 4 3 4 2" xfId="21333"/>
    <cellStyle name="Standard 257 4 6 4 3 4 2 2" xfId="47805"/>
    <cellStyle name="Standard 257 4 6 4 3 4 3" xfId="34569"/>
    <cellStyle name="Standard 257 4 6 4 3 5" xfId="14716"/>
    <cellStyle name="Standard 257 4 6 4 3 5 2" xfId="41188"/>
    <cellStyle name="Standard 257 4 6 4 3 6" xfId="28689"/>
    <cellStyle name="Standard 257 4 6 4 4" xfId="2953"/>
    <cellStyle name="Standard 257 4 6 4 4 2" xfId="11775"/>
    <cellStyle name="Standard 257 4 6 4 4 2 2" xfId="25011"/>
    <cellStyle name="Standard 257 4 6 4 4 2 2 2" xfId="51483"/>
    <cellStyle name="Standard 257 4 6 4 4 2 3" xfId="38247"/>
    <cellStyle name="Standard 257 4 6 4 4 3" xfId="18394"/>
    <cellStyle name="Standard 257 4 6 4 4 3 2" xfId="44866"/>
    <cellStyle name="Standard 257 4 6 4 4 4" xfId="29425"/>
    <cellStyle name="Standard 257 4 6 4 5" xfId="5158"/>
    <cellStyle name="Standard 257 4 6 4 5 2" xfId="9568"/>
    <cellStyle name="Standard 257 4 6 4 5 2 2" xfId="22804"/>
    <cellStyle name="Standard 257 4 6 4 5 2 2 2" xfId="49276"/>
    <cellStyle name="Standard 257 4 6 4 5 2 3" xfId="36040"/>
    <cellStyle name="Standard 257 4 6 4 5 3" xfId="16187"/>
    <cellStyle name="Standard 257 4 6 4 5 3 2" xfId="42659"/>
    <cellStyle name="Standard 257 4 6 4 5 4" xfId="31630"/>
    <cellStyle name="Standard 257 4 6 4 6" xfId="7363"/>
    <cellStyle name="Standard 257 4 6 4 6 2" xfId="20599"/>
    <cellStyle name="Standard 257 4 6 4 6 2 2" xfId="47071"/>
    <cellStyle name="Standard 257 4 6 4 6 3" xfId="33835"/>
    <cellStyle name="Standard 257 4 6 4 7" xfId="13982"/>
    <cellStyle name="Standard 257 4 6 4 7 2" xfId="40454"/>
    <cellStyle name="Standard 257 4 6 4 8" xfId="27218"/>
    <cellStyle name="Standard 257 4 6 5" xfId="1114"/>
    <cellStyle name="Standard 257 4 6 5 2" xfId="4057"/>
    <cellStyle name="Standard 257 4 6 5 2 2" xfId="12879"/>
    <cellStyle name="Standard 257 4 6 5 2 2 2" xfId="26115"/>
    <cellStyle name="Standard 257 4 6 5 2 2 2 2" xfId="52587"/>
    <cellStyle name="Standard 257 4 6 5 2 2 3" xfId="39351"/>
    <cellStyle name="Standard 257 4 6 5 2 3" xfId="19498"/>
    <cellStyle name="Standard 257 4 6 5 2 3 2" xfId="45970"/>
    <cellStyle name="Standard 257 4 6 5 2 4" xfId="30529"/>
    <cellStyle name="Standard 257 4 6 5 3" xfId="5528"/>
    <cellStyle name="Standard 257 4 6 5 3 2" xfId="9938"/>
    <cellStyle name="Standard 257 4 6 5 3 2 2" xfId="23174"/>
    <cellStyle name="Standard 257 4 6 5 3 2 2 2" xfId="49646"/>
    <cellStyle name="Standard 257 4 6 5 3 2 3" xfId="36410"/>
    <cellStyle name="Standard 257 4 6 5 3 3" xfId="16557"/>
    <cellStyle name="Standard 257 4 6 5 3 3 2" xfId="43029"/>
    <cellStyle name="Standard 257 4 6 5 3 4" xfId="32000"/>
    <cellStyle name="Standard 257 4 6 5 4" xfId="8467"/>
    <cellStyle name="Standard 257 4 6 5 4 2" xfId="21703"/>
    <cellStyle name="Standard 257 4 6 5 4 2 2" xfId="48175"/>
    <cellStyle name="Standard 257 4 6 5 4 3" xfId="34939"/>
    <cellStyle name="Standard 257 4 6 5 5" xfId="15086"/>
    <cellStyle name="Standard 257 4 6 5 5 2" xfId="41558"/>
    <cellStyle name="Standard 257 4 6 5 6" xfId="27588"/>
    <cellStyle name="Standard 257 4 6 6" xfId="1850"/>
    <cellStyle name="Standard 257 4 6 6 2" xfId="3321"/>
    <cellStyle name="Standard 257 4 6 6 2 2" xfId="12143"/>
    <cellStyle name="Standard 257 4 6 6 2 2 2" xfId="25379"/>
    <cellStyle name="Standard 257 4 6 6 2 2 2 2" xfId="51851"/>
    <cellStyle name="Standard 257 4 6 6 2 2 3" xfId="38615"/>
    <cellStyle name="Standard 257 4 6 6 2 3" xfId="18762"/>
    <cellStyle name="Standard 257 4 6 6 2 3 2" xfId="45234"/>
    <cellStyle name="Standard 257 4 6 6 2 4" xfId="29793"/>
    <cellStyle name="Standard 257 4 6 6 3" xfId="6263"/>
    <cellStyle name="Standard 257 4 6 6 3 2" xfId="10673"/>
    <cellStyle name="Standard 257 4 6 6 3 2 2" xfId="23909"/>
    <cellStyle name="Standard 257 4 6 6 3 2 2 2" xfId="50381"/>
    <cellStyle name="Standard 257 4 6 6 3 2 3" xfId="37145"/>
    <cellStyle name="Standard 257 4 6 6 3 3" xfId="17292"/>
    <cellStyle name="Standard 257 4 6 6 3 3 2" xfId="43764"/>
    <cellStyle name="Standard 257 4 6 6 3 4" xfId="32735"/>
    <cellStyle name="Standard 257 4 6 6 4" xfId="7731"/>
    <cellStyle name="Standard 257 4 6 6 4 2" xfId="20967"/>
    <cellStyle name="Standard 257 4 6 6 4 2 2" xfId="47439"/>
    <cellStyle name="Standard 257 4 6 6 4 3" xfId="34203"/>
    <cellStyle name="Standard 257 4 6 6 5" xfId="14350"/>
    <cellStyle name="Standard 257 4 6 6 5 2" xfId="40822"/>
    <cellStyle name="Standard 257 4 6 6 6" xfId="28323"/>
    <cellStyle name="Standard 257 4 6 7" xfId="2587"/>
    <cellStyle name="Standard 257 4 6 7 2" xfId="11409"/>
    <cellStyle name="Standard 257 4 6 7 2 2" xfId="24645"/>
    <cellStyle name="Standard 257 4 6 7 2 2 2" xfId="51117"/>
    <cellStyle name="Standard 257 4 6 7 2 3" xfId="37881"/>
    <cellStyle name="Standard 257 4 6 7 3" xfId="18028"/>
    <cellStyle name="Standard 257 4 6 7 3 2" xfId="44500"/>
    <cellStyle name="Standard 257 4 6 7 4" xfId="29059"/>
    <cellStyle name="Standard 257 4 6 8" xfId="4792"/>
    <cellStyle name="Standard 257 4 6 8 2" xfId="9202"/>
    <cellStyle name="Standard 257 4 6 8 2 2" xfId="22438"/>
    <cellStyle name="Standard 257 4 6 8 2 2 2" xfId="48910"/>
    <cellStyle name="Standard 257 4 6 8 2 3" xfId="35674"/>
    <cellStyle name="Standard 257 4 6 8 3" xfId="15821"/>
    <cellStyle name="Standard 257 4 6 8 3 2" xfId="42293"/>
    <cellStyle name="Standard 257 4 6 8 4" xfId="31264"/>
    <cellStyle name="Standard 257 4 6 9" xfId="6997"/>
    <cellStyle name="Standard 257 4 6 9 2" xfId="20233"/>
    <cellStyle name="Standard 257 4 6 9 2 2" xfId="46705"/>
    <cellStyle name="Standard 257 4 6 9 3" xfId="33469"/>
    <cellStyle name="Standard 257 4 7" xfId="378"/>
    <cellStyle name="Standard 257 4 7 10" xfId="26893"/>
    <cellStyle name="Standard 257 4 7 2" xfId="554"/>
    <cellStyle name="Standard 257 4 7 2 2" xfId="943"/>
    <cellStyle name="Standard 257 4 7 2 2 2" xfId="1692"/>
    <cellStyle name="Standard 257 4 7 2 2 2 2" xfId="4635"/>
    <cellStyle name="Standard 257 4 7 2 2 2 2 2" xfId="13457"/>
    <cellStyle name="Standard 257 4 7 2 2 2 2 2 2" xfId="26693"/>
    <cellStyle name="Standard 257 4 7 2 2 2 2 2 2 2" xfId="53165"/>
    <cellStyle name="Standard 257 4 7 2 2 2 2 2 3" xfId="39929"/>
    <cellStyle name="Standard 257 4 7 2 2 2 2 3" xfId="20076"/>
    <cellStyle name="Standard 257 4 7 2 2 2 2 3 2" xfId="46548"/>
    <cellStyle name="Standard 257 4 7 2 2 2 2 4" xfId="31107"/>
    <cellStyle name="Standard 257 4 7 2 2 2 3" xfId="6106"/>
    <cellStyle name="Standard 257 4 7 2 2 2 3 2" xfId="10516"/>
    <cellStyle name="Standard 257 4 7 2 2 2 3 2 2" xfId="23752"/>
    <cellStyle name="Standard 257 4 7 2 2 2 3 2 2 2" xfId="50224"/>
    <cellStyle name="Standard 257 4 7 2 2 2 3 2 3" xfId="36988"/>
    <cellStyle name="Standard 257 4 7 2 2 2 3 3" xfId="17135"/>
    <cellStyle name="Standard 257 4 7 2 2 2 3 3 2" xfId="43607"/>
    <cellStyle name="Standard 257 4 7 2 2 2 3 4" xfId="32578"/>
    <cellStyle name="Standard 257 4 7 2 2 2 4" xfId="9045"/>
    <cellStyle name="Standard 257 4 7 2 2 2 4 2" xfId="22281"/>
    <cellStyle name="Standard 257 4 7 2 2 2 4 2 2" xfId="48753"/>
    <cellStyle name="Standard 257 4 7 2 2 2 4 3" xfId="35517"/>
    <cellStyle name="Standard 257 4 7 2 2 2 5" xfId="15664"/>
    <cellStyle name="Standard 257 4 7 2 2 2 5 2" xfId="42136"/>
    <cellStyle name="Standard 257 4 7 2 2 2 6" xfId="28166"/>
    <cellStyle name="Standard 257 4 7 2 2 3" xfId="2428"/>
    <cellStyle name="Standard 257 4 7 2 2 3 2" xfId="3899"/>
    <cellStyle name="Standard 257 4 7 2 2 3 2 2" xfId="12721"/>
    <cellStyle name="Standard 257 4 7 2 2 3 2 2 2" xfId="25957"/>
    <cellStyle name="Standard 257 4 7 2 2 3 2 2 2 2" xfId="52429"/>
    <cellStyle name="Standard 257 4 7 2 2 3 2 2 3" xfId="39193"/>
    <cellStyle name="Standard 257 4 7 2 2 3 2 3" xfId="19340"/>
    <cellStyle name="Standard 257 4 7 2 2 3 2 3 2" xfId="45812"/>
    <cellStyle name="Standard 257 4 7 2 2 3 2 4" xfId="30371"/>
    <cellStyle name="Standard 257 4 7 2 2 3 3" xfId="6841"/>
    <cellStyle name="Standard 257 4 7 2 2 3 3 2" xfId="11251"/>
    <cellStyle name="Standard 257 4 7 2 2 3 3 2 2" xfId="24487"/>
    <cellStyle name="Standard 257 4 7 2 2 3 3 2 2 2" xfId="50959"/>
    <cellStyle name="Standard 257 4 7 2 2 3 3 2 3" xfId="37723"/>
    <cellStyle name="Standard 257 4 7 2 2 3 3 3" xfId="17870"/>
    <cellStyle name="Standard 257 4 7 2 2 3 3 3 2" xfId="44342"/>
    <cellStyle name="Standard 257 4 7 2 2 3 3 4" xfId="33313"/>
    <cellStyle name="Standard 257 4 7 2 2 3 4" xfId="8309"/>
    <cellStyle name="Standard 257 4 7 2 2 3 4 2" xfId="21545"/>
    <cellStyle name="Standard 257 4 7 2 2 3 4 2 2" xfId="48017"/>
    <cellStyle name="Standard 257 4 7 2 2 3 4 3" xfId="34781"/>
    <cellStyle name="Standard 257 4 7 2 2 3 5" xfId="14928"/>
    <cellStyle name="Standard 257 4 7 2 2 3 5 2" xfId="41400"/>
    <cellStyle name="Standard 257 4 7 2 2 3 6" xfId="28901"/>
    <cellStyle name="Standard 257 4 7 2 2 4" xfId="3165"/>
    <cellStyle name="Standard 257 4 7 2 2 4 2" xfId="11987"/>
    <cellStyle name="Standard 257 4 7 2 2 4 2 2" xfId="25223"/>
    <cellStyle name="Standard 257 4 7 2 2 4 2 2 2" xfId="51695"/>
    <cellStyle name="Standard 257 4 7 2 2 4 2 3" xfId="38459"/>
    <cellStyle name="Standard 257 4 7 2 2 4 3" xfId="18606"/>
    <cellStyle name="Standard 257 4 7 2 2 4 3 2" xfId="45078"/>
    <cellStyle name="Standard 257 4 7 2 2 4 4" xfId="29637"/>
    <cellStyle name="Standard 257 4 7 2 2 5" xfId="5370"/>
    <cellStyle name="Standard 257 4 7 2 2 5 2" xfId="9780"/>
    <cellStyle name="Standard 257 4 7 2 2 5 2 2" xfId="23016"/>
    <cellStyle name="Standard 257 4 7 2 2 5 2 2 2" xfId="49488"/>
    <cellStyle name="Standard 257 4 7 2 2 5 2 3" xfId="36252"/>
    <cellStyle name="Standard 257 4 7 2 2 5 3" xfId="16399"/>
    <cellStyle name="Standard 257 4 7 2 2 5 3 2" xfId="42871"/>
    <cellStyle name="Standard 257 4 7 2 2 5 4" xfId="31842"/>
    <cellStyle name="Standard 257 4 7 2 2 6" xfId="7575"/>
    <cellStyle name="Standard 257 4 7 2 2 6 2" xfId="20811"/>
    <cellStyle name="Standard 257 4 7 2 2 6 2 2" xfId="47283"/>
    <cellStyle name="Standard 257 4 7 2 2 6 3" xfId="34047"/>
    <cellStyle name="Standard 257 4 7 2 2 7" xfId="14194"/>
    <cellStyle name="Standard 257 4 7 2 2 7 2" xfId="40666"/>
    <cellStyle name="Standard 257 4 7 2 2 8" xfId="27430"/>
    <cellStyle name="Standard 257 4 7 2 3" xfId="1326"/>
    <cellStyle name="Standard 257 4 7 2 3 2" xfId="4269"/>
    <cellStyle name="Standard 257 4 7 2 3 2 2" xfId="13091"/>
    <cellStyle name="Standard 257 4 7 2 3 2 2 2" xfId="26327"/>
    <cellStyle name="Standard 257 4 7 2 3 2 2 2 2" xfId="52799"/>
    <cellStyle name="Standard 257 4 7 2 3 2 2 3" xfId="39563"/>
    <cellStyle name="Standard 257 4 7 2 3 2 3" xfId="19710"/>
    <cellStyle name="Standard 257 4 7 2 3 2 3 2" xfId="46182"/>
    <cellStyle name="Standard 257 4 7 2 3 2 4" xfId="30741"/>
    <cellStyle name="Standard 257 4 7 2 3 3" xfId="5740"/>
    <cellStyle name="Standard 257 4 7 2 3 3 2" xfId="10150"/>
    <cellStyle name="Standard 257 4 7 2 3 3 2 2" xfId="23386"/>
    <cellStyle name="Standard 257 4 7 2 3 3 2 2 2" xfId="49858"/>
    <cellStyle name="Standard 257 4 7 2 3 3 2 3" xfId="36622"/>
    <cellStyle name="Standard 257 4 7 2 3 3 3" xfId="16769"/>
    <cellStyle name="Standard 257 4 7 2 3 3 3 2" xfId="43241"/>
    <cellStyle name="Standard 257 4 7 2 3 3 4" xfId="32212"/>
    <cellStyle name="Standard 257 4 7 2 3 4" xfId="8679"/>
    <cellStyle name="Standard 257 4 7 2 3 4 2" xfId="21915"/>
    <cellStyle name="Standard 257 4 7 2 3 4 2 2" xfId="48387"/>
    <cellStyle name="Standard 257 4 7 2 3 4 3" xfId="35151"/>
    <cellStyle name="Standard 257 4 7 2 3 5" xfId="15298"/>
    <cellStyle name="Standard 257 4 7 2 3 5 2" xfId="41770"/>
    <cellStyle name="Standard 257 4 7 2 3 6" xfId="27800"/>
    <cellStyle name="Standard 257 4 7 2 4" xfId="2062"/>
    <cellStyle name="Standard 257 4 7 2 4 2" xfId="3533"/>
    <cellStyle name="Standard 257 4 7 2 4 2 2" xfId="12355"/>
    <cellStyle name="Standard 257 4 7 2 4 2 2 2" xfId="25591"/>
    <cellStyle name="Standard 257 4 7 2 4 2 2 2 2" xfId="52063"/>
    <cellStyle name="Standard 257 4 7 2 4 2 2 3" xfId="38827"/>
    <cellStyle name="Standard 257 4 7 2 4 2 3" xfId="18974"/>
    <cellStyle name="Standard 257 4 7 2 4 2 3 2" xfId="45446"/>
    <cellStyle name="Standard 257 4 7 2 4 2 4" xfId="30005"/>
    <cellStyle name="Standard 257 4 7 2 4 3" xfId="6475"/>
    <cellStyle name="Standard 257 4 7 2 4 3 2" xfId="10885"/>
    <cellStyle name="Standard 257 4 7 2 4 3 2 2" xfId="24121"/>
    <cellStyle name="Standard 257 4 7 2 4 3 2 2 2" xfId="50593"/>
    <cellStyle name="Standard 257 4 7 2 4 3 2 3" xfId="37357"/>
    <cellStyle name="Standard 257 4 7 2 4 3 3" xfId="17504"/>
    <cellStyle name="Standard 257 4 7 2 4 3 3 2" xfId="43976"/>
    <cellStyle name="Standard 257 4 7 2 4 3 4" xfId="32947"/>
    <cellStyle name="Standard 257 4 7 2 4 4" xfId="7943"/>
    <cellStyle name="Standard 257 4 7 2 4 4 2" xfId="21179"/>
    <cellStyle name="Standard 257 4 7 2 4 4 2 2" xfId="47651"/>
    <cellStyle name="Standard 257 4 7 2 4 4 3" xfId="34415"/>
    <cellStyle name="Standard 257 4 7 2 4 5" xfId="14562"/>
    <cellStyle name="Standard 257 4 7 2 4 5 2" xfId="41034"/>
    <cellStyle name="Standard 257 4 7 2 4 6" xfId="28535"/>
    <cellStyle name="Standard 257 4 7 2 5" xfId="2799"/>
    <cellStyle name="Standard 257 4 7 2 5 2" xfId="11621"/>
    <cellStyle name="Standard 257 4 7 2 5 2 2" xfId="24857"/>
    <cellStyle name="Standard 257 4 7 2 5 2 2 2" xfId="51329"/>
    <cellStyle name="Standard 257 4 7 2 5 2 3" xfId="38093"/>
    <cellStyle name="Standard 257 4 7 2 5 3" xfId="18240"/>
    <cellStyle name="Standard 257 4 7 2 5 3 2" xfId="44712"/>
    <cellStyle name="Standard 257 4 7 2 5 4" xfId="29271"/>
    <cellStyle name="Standard 257 4 7 2 6" xfId="5004"/>
    <cellStyle name="Standard 257 4 7 2 6 2" xfId="9414"/>
    <cellStyle name="Standard 257 4 7 2 6 2 2" xfId="22650"/>
    <cellStyle name="Standard 257 4 7 2 6 2 2 2" xfId="49122"/>
    <cellStyle name="Standard 257 4 7 2 6 2 3" xfId="35886"/>
    <cellStyle name="Standard 257 4 7 2 6 3" xfId="16033"/>
    <cellStyle name="Standard 257 4 7 2 6 3 2" xfId="42505"/>
    <cellStyle name="Standard 257 4 7 2 6 4" xfId="31476"/>
    <cellStyle name="Standard 257 4 7 2 7" xfId="7209"/>
    <cellStyle name="Standard 257 4 7 2 7 2" xfId="20445"/>
    <cellStyle name="Standard 257 4 7 2 7 2 2" xfId="46917"/>
    <cellStyle name="Standard 257 4 7 2 7 3" xfId="33681"/>
    <cellStyle name="Standard 257 4 7 2 8" xfId="13828"/>
    <cellStyle name="Standard 257 4 7 2 8 2" xfId="40300"/>
    <cellStyle name="Standard 257 4 7 2 9" xfId="27064"/>
    <cellStyle name="Standard 257 4 7 3" xfId="771"/>
    <cellStyle name="Standard 257 4 7 3 2" xfId="1521"/>
    <cellStyle name="Standard 257 4 7 3 2 2" xfId="4464"/>
    <cellStyle name="Standard 257 4 7 3 2 2 2" xfId="13286"/>
    <cellStyle name="Standard 257 4 7 3 2 2 2 2" xfId="26522"/>
    <cellStyle name="Standard 257 4 7 3 2 2 2 2 2" xfId="52994"/>
    <cellStyle name="Standard 257 4 7 3 2 2 2 3" xfId="39758"/>
    <cellStyle name="Standard 257 4 7 3 2 2 3" xfId="19905"/>
    <cellStyle name="Standard 257 4 7 3 2 2 3 2" xfId="46377"/>
    <cellStyle name="Standard 257 4 7 3 2 2 4" xfId="30936"/>
    <cellStyle name="Standard 257 4 7 3 2 3" xfId="5935"/>
    <cellStyle name="Standard 257 4 7 3 2 3 2" xfId="10345"/>
    <cellStyle name="Standard 257 4 7 3 2 3 2 2" xfId="23581"/>
    <cellStyle name="Standard 257 4 7 3 2 3 2 2 2" xfId="50053"/>
    <cellStyle name="Standard 257 4 7 3 2 3 2 3" xfId="36817"/>
    <cellStyle name="Standard 257 4 7 3 2 3 3" xfId="16964"/>
    <cellStyle name="Standard 257 4 7 3 2 3 3 2" xfId="43436"/>
    <cellStyle name="Standard 257 4 7 3 2 3 4" xfId="32407"/>
    <cellStyle name="Standard 257 4 7 3 2 4" xfId="8874"/>
    <cellStyle name="Standard 257 4 7 3 2 4 2" xfId="22110"/>
    <cellStyle name="Standard 257 4 7 3 2 4 2 2" xfId="48582"/>
    <cellStyle name="Standard 257 4 7 3 2 4 3" xfId="35346"/>
    <cellStyle name="Standard 257 4 7 3 2 5" xfId="15493"/>
    <cellStyle name="Standard 257 4 7 3 2 5 2" xfId="41965"/>
    <cellStyle name="Standard 257 4 7 3 2 6" xfId="27995"/>
    <cellStyle name="Standard 257 4 7 3 3" xfId="2257"/>
    <cellStyle name="Standard 257 4 7 3 3 2" xfId="3728"/>
    <cellStyle name="Standard 257 4 7 3 3 2 2" xfId="12550"/>
    <cellStyle name="Standard 257 4 7 3 3 2 2 2" xfId="25786"/>
    <cellStyle name="Standard 257 4 7 3 3 2 2 2 2" xfId="52258"/>
    <cellStyle name="Standard 257 4 7 3 3 2 2 3" xfId="39022"/>
    <cellStyle name="Standard 257 4 7 3 3 2 3" xfId="19169"/>
    <cellStyle name="Standard 257 4 7 3 3 2 3 2" xfId="45641"/>
    <cellStyle name="Standard 257 4 7 3 3 2 4" xfId="30200"/>
    <cellStyle name="Standard 257 4 7 3 3 3" xfId="6670"/>
    <cellStyle name="Standard 257 4 7 3 3 3 2" xfId="11080"/>
    <cellStyle name="Standard 257 4 7 3 3 3 2 2" xfId="24316"/>
    <cellStyle name="Standard 257 4 7 3 3 3 2 2 2" xfId="50788"/>
    <cellStyle name="Standard 257 4 7 3 3 3 2 3" xfId="37552"/>
    <cellStyle name="Standard 257 4 7 3 3 3 3" xfId="17699"/>
    <cellStyle name="Standard 257 4 7 3 3 3 3 2" xfId="44171"/>
    <cellStyle name="Standard 257 4 7 3 3 3 4" xfId="33142"/>
    <cellStyle name="Standard 257 4 7 3 3 4" xfId="8138"/>
    <cellStyle name="Standard 257 4 7 3 3 4 2" xfId="21374"/>
    <cellStyle name="Standard 257 4 7 3 3 4 2 2" xfId="47846"/>
    <cellStyle name="Standard 257 4 7 3 3 4 3" xfId="34610"/>
    <cellStyle name="Standard 257 4 7 3 3 5" xfId="14757"/>
    <cellStyle name="Standard 257 4 7 3 3 5 2" xfId="41229"/>
    <cellStyle name="Standard 257 4 7 3 3 6" xfId="28730"/>
    <cellStyle name="Standard 257 4 7 3 4" xfId="2994"/>
    <cellStyle name="Standard 257 4 7 3 4 2" xfId="11816"/>
    <cellStyle name="Standard 257 4 7 3 4 2 2" xfId="25052"/>
    <cellStyle name="Standard 257 4 7 3 4 2 2 2" xfId="51524"/>
    <cellStyle name="Standard 257 4 7 3 4 2 3" xfId="38288"/>
    <cellStyle name="Standard 257 4 7 3 4 3" xfId="18435"/>
    <cellStyle name="Standard 257 4 7 3 4 3 2" xfId="44907"/>
    <cellStyle name="Standard 257 4 7 3 4 4" xfId="29466"/>
    <cellStyle name="Standard 257 4 7 3 5" xfId="5199"/>
    <cellStyle name="Standard 257 4 7 3 5 2" xfId="9609"/>
    <cellStyle name="Standard 257 4 7 3 5 2 2" xfId="22845"/>
    <cellStyle name="Standard 257 4 7 3 5 2 2 2" xfId="49317"/>
    <cellStyle name="Standard 257 4 7 3 5 2 3" xfId="36081"/>
    <cellStyle name="Standard 257 4 7 3 5 3" xfId="16228"/>
    <cellStyle name="Standard 257 4 7 3 5 3 2" xfId="42700"/>
    <cellStyle name="Standard 257 4 7 3 5 4" xfId="31671"/>
    <cellStyle name="Standard 257 4 7 3 6" xfId="7404"/>
    <cellStyle name="Standard 257 4 7 3 6 2" xfId="20640"/>
    <cellStyle name="Standard 257 4 7 3 6 2 2" xfId="47112"/>
    <cellStyle name="Standard 257 4 7 3 6 3" xfId="33876"/>
    <cellStyle name="Standard 257 4 7 3 7" xfId="14023"/>
    <cellStyle name="Standard 257 4 7 3 7 2" xfId="40495"/>
    <cellStyle name="Standard 257 4 7 3 8" xfId="27259"/>
    <cellStyle name="Standard 257 4 7 4" xfId="1155"/>
    <cellStyle name="Standard 257 4 7 4 2" xfId="4098"/>
    <cellStyle name="Standard 257 4 7 4 2 2" xfId="12920"/>
    <cellStyle name="Standard 257 4 7 4 2 2 2" xfId="26156"/>
    <cellStyle name="Standard 257 4 7 4 2 2 2 2" xfId="52628"/>
    <cellStyle name="Standard 257 4 7 4 2 2 3" xfId="39392"/>
    <cellStyle name="Standard 257 4 7 4 2 3" xfId="19539"/>
    <cellStyle name="Standard 257 4 7 4 2 3 2" xfId="46011"/>
    <cellStyle name="Standard 257 4 7 4 2 4" xfId="30570"/>
    <cellStyle name="Standard 257 4 7 4 3" xfId="5569"/>
    <cellStyle name="Standard 257 4 7 4 3 2" xfId="9979"/>
    <cellStyle name="Standard 257 4 7 4 3 2 2" xfId="23215"/>
    <cellStyle name="Standard 257 4 7 4 3 2 2 2" xfId="49687"/>
    <cellStyle name="Standard 257 4 7 4 3 2 3" xfId="36451"/>
    <cellStyle name="Standard 257 4 7 4 3 3" xfId="16598"/>
    <cellStyle name="Standard 257 4 7 4 3 3 2" xfId="43070"/>
    <cellStyle name="Standard 257 4 7 4 3 4" xfId="32041"/>
    <cellStyle name="Standard 257 4 7 4 4" xfId="8508"/>
    <cellStyle name="Standard 257 4 7 4 4 2" xfId="21744"/>
    <cellStyle name="Standard 257 4 7 4 4 2 2" xfId="48216"/>
    <cellStyle name="Standard 257 4 7 4 4 3" xfId="34980"/>
    <cellStyle name="Standard 257 4 7 4 5" xfId="15127"/>
    <cellStyle name="Standard 257 4 7 4 5 2" xfId="41599"/>
    <cellStyle name="Standard 257 4 7 4 6" xfId="27629"/>
    <cellStyle name="Standard 257 4 7 5" xfId="1891"/>
    <cellStyle name="Standard 257 4 7 5 2" xfId="3362"/>
    <cellStyle name="Standard 257 4 7 5 2 2" xfId="12184"/>
    <cellStyle name="Standard 257 4 7 5 2 2 2" xfId="25420"/>
    <cellStyle name="Standard 257 4 7 5 2 2 2 2" xfId="51892"/>
    <cellStyle name="Standard 257 4 7 5 2 2 3" xfId="38656"/>
    <cellStyle name="Standard 257 4 7 5 2 3" xfId="18803"/>
    <cellStyle name="Standard 257 4 7 5 2 3 2" xfId="45275"/>
    <cellStyle name="Standard 257 4 7 5 2 4" xfId="29834"/>
    <cellStyle name="Standard 257 4 7 5 3" xfId="6304"/>
    <cellStyle name="Standard 257 4 7 5 3 2" xfId="10714"/>
    <cellStyle name="Standard 257 4 7 5 3 2 2" xfId="23950"/>
    <cellStyle name="Standard 257 4 7 5 3 2 2 2" xfId="50422"/>
    <cellStyle name="Standard 257 4 7 5 3 2 3" xfId="37186"/>
    <cellStyle name="Standard 257 4 7 5 3 3" xfId="17333"/>
    <cellStyle name="Standard 257 4 7 5 3 3 2" xfId="43805"/>
    <cellStyle name="Standard 257 4 7 5 3 4" xfId="32776"/>
    <cellStyle name="Standard 257 4 7 5 4" xfId="7772"/>
    <cellStyle name="Standard 257 4 7 5 4 2" xfId="21008"/>
    <cellStyle name="Standard 257 4 7 5 4 2 2" xfId="47480"/>
    <cellStyle name="Standard 257 4 7 5 4 3" xfId="34244"/>
    <cellStyle name="Standard 257 4 7 5 5" xfId="14391"/>
    <cellStyle name="Standard 257 4 7 5 5 2" xfId="40863"/>
    <cellStyle name="Standard 257 4 7 5 6" xfId="28364"/>
    <cellStyle name="Standard 257 4 7 6" xfId="2628"/>
    <cellStyle name="Standard 257 4 7 6 2" xfId="11450"/>
    <cellStyle name="Standard 257 4 7 6 2 2" xfId="24686"/>
    <cellStyle name="Standard 257 4 7 6 2 2 2" xfId="51158"/>
    <cellStyle name="Standard 257 4 7 6 2 3" xfId="37922"/>
    <cellStyle name="Standard 257 4 7 6 3" xfId="18069"/>
    <cellStyle name="Standard 257 4 7 6 3 2" xfId="44541"/>
    <cellStyle name="Standard 257 4 7 6 4" xfId="29100"/>
    <cellStyle name="Standard 257 4 7 7" xfId="4833"/>
    <cellStyle name="Standard 257 4 7 7 2" xfId="9243"/>
    <cellStyle name="Standard 257 4 7 7 2 2" xfId="22479"/>
    <cellStyle name="Standard 257 4 7 7 2 2 2" xfId="48951"/>
    <cellStyle name="Standard 257 4 7 7 2 3" xfId="35715"/>
    <cellStyle name="Standard 257 4 7 7 3" xfId="15862"/>
    <cellStyle name="Standard 257 4 7 7 3 2" xfId="42334"/>
    <cellStyle name="Standard 257 4 7 7 4" xfId="31305"/>
    <cellStyle name="Standard 257 4 7 8" xfId="7038"/>
    <cellStyle name="Standard 257 4 7 8 2" xfId="20274"/>
    <cellStyle name="Standard 257 4 7 8 2 2" xfId="46746"/>
    <cellStyle name="Standard 257 4 7 8 3" xfId="33510"/>
    <cellStyle name="Standard 257 4 7 9" xfId="13657"/>
    <cellStyle name="Standard 257 4 7 9 2" xfId="40129"/>
    <cellStyle name="Standard 257 4 8" xfId="470"/>
    <cellStyle name="Standard 257 4 8 2" xfId="860"/>
    <cellStyle name="Standard 257 4 8 2 2" xfId="1609"/>
    <cellStyle name="Standard 257 4 8 2 2 2" xfId="4552"/>
    <cellStyle name="Standard 257 4 8 2 2 2 2" xfId="13374"/>
    <cellStyle name="Standard 257 4 8 2 2 2 2 2" xfId="26610"/>
    <cellStyle name="Standard 257 4 8 2 2 2 2 2 2" xfId="53082"/>
    <cellStyle name="Standard 257 4 8 2 2 2 2 3" xfId="39846"/>
    <cellStyle name="Standard 257 4 8 2 2 2 3" xfId="19993"/>
    <cellStyle name="Standard 257 4 8 2 2 2 3 2" xfId="46465"/>
    <cellStyle name="Standard 257 4 8 2 2 2 4" xfId="31024"/>
    <cellStyle name="Standard 257 4 8 2 2 3" xfId="6023"/>
    <cellStyle name="Standard 257 4 8 2 2 3 2" xfId="10433"/>
    <cellStyle name="Standard 257 4 8 2 2 3 2 2" xfId="23669"/>
    <cellStyle name="Standard 257 4 8 2 2 3 2 2 2" xfId="50141"/>
    <cellStyle name="Standard 257 4 8 2 2 3 2 3" xfId="36905"/>
    <cellStyle name="Standard 257 4 8 2 2 3 3" xfId="17052"/>
    <cellStyle name="Standard 257 4 8 2 2 3 3 2" xfId="43524"/>
    <cellStyle name="Standard 257 4 8 2 2 3 4" xfId="32495"/>
    <cellStyle name="Standard 257 4 8 2 2 4" xfId="8962"/>
    <cellStyle name="Standard 257 4 8 2 2 4 2" xfId="22198"/>
    <cellStyle name="Standard 257 4 8 2 2 4 2 2" xfId="48670"/>
    <cellStyle name="Standard 257 4 8 2 2 4 3" xfId="35434"/>
    <cellStyle name="Standard 257 4 8 2 2 5" xfId="15581"/>
    <cellStyle name="Standard 257 4 8 2 2 5 2" xfId="42053"/>
    <cellStyle name="Standard 257 4 8 2 2 6" xfId="28083"/>
    <cellStyle name="Standard 257 4 8 2 3" xfId="2345"/>
    <cellStyle name="Standard 257 4 8 2 3 2" xfId="3816"/>
    <cellStyle name="Standard 257 4 8 2 3 2 2" xfId="12638"/>
    <cellStyle name="Standard 257 4 8 2 3 2 2 2" xfId="25874"/>
    <cellStyle name="Standard 257 4 8 2 3 2 2 2 2" xfId="52346"/>
    <cellStyle name="Standard 257 4 8 2 3 2 2 3" xfId="39110"/>
    <cellStyle name="Standard 257 4 8 2 3 2 3" xfId="19257"/>
    <cellStyle name="Standard 257 4 8 2 3 2 3 2" xfId="45729"/>
    <cellStyle name="Standard 257 4 8 2 3 2 4" xfId="30288"/>
    <cellStyle name="Standard 257 4 8 2 3 3" xfId="6758"/>
    <cellStyle name="Standard 257 4 8 2 3 3 2" xfId="11168"/>
    <cellStyle name="Standard 257 4 8 2 3 3 2 2" xfId="24404"/>
    <cellStyle name="Standard 257 4 8 2 3 3 2 2 2" xfId="50876"/>
    <cellStyle name="Standard 257 4 8 2 3 3 2 3" xfId="37640"/>
    <cellStyle name="Standard 257 4 8 2 3 3 3" xfId="17787"/>
    <cellStyle name="Standard 257 4 8 2 3 3 3 2" xfId="44259"/>
    <cellStyle name="Standard 257 4 8 2 3 3 4" xfId="33230"/>
    <cellStyle name="Standard 257 4 8 2 3 4" xfId="8226"/>
    <cellStyle name="Standard 257 4 8 2 3 4 2" xfId="21462"/>
    <cellStyle name="Standard 257 4 8 2 3 4 2 2" xfId="47934"/>
    <cellStyle name="Standard 257 4 8 2 3 4 3" xfId="34698"/>
    <cellStyle name="Standard 257 4 8 2 3 5" xfId="14845"/>
    <cellStyle name="Standard 257 4 8 2 3 5 2" xfId="41317"/>
    <cellStyle name="Standard 257 4 8 2 3 6" xfId="28818"/>
    <cellStyle name="Standard 257 4 8 2 4" xfId="3082"/>
    <cellStyle name="Standard 257 4 8 2 4 2" xfId="11904"/>
    <cellStyle name="Standard 257 4 8 2 4 2 2" xfId="25140"/>
    <cellStyle name="Standard 257 4 8 2 4 2 2 2" xfId="51612"/>
    <cellStyle name="Standard 257 4 8 2 4 2 3" xfId="38376"/>
    <cellStyle name="Standard 257 4 8 2 4 3" xfId="18523"/>
    <cellStyle name="Standard 257 4 8 2 4 3 2" xfId="44995"/>
    <cellStyle name="Standard 257 4 8 2 4 4" xfId="29554"/>
    <cellStyle name="Standard 257 4 8 2 5" xfId="5287"/>
    <cellStyle name="Standard 257 4 8 2 5 2" xfId="9697"/>
    <cellStyle name="Standard 257 4 8 2 5 2 2" xfId="22933"/>
    <cellStyle name="Standard 257 4 8 2 5 2 2 2" xfId="49405"/>
    <cellStyle name="Standard 257 4 8 2 5 2 3" xfId="36169"/>
    <cellStyle name="Standard 257 4 8 2 5 3" xfId="16316"/>
    <cellStyle name="Standard 257 4 8 2 5 3 2" xfId="42788"/>
    <cellStyle name="Standard 257 4 8 2 5 4" xfId="31759"/>
    <cellStyle name="Standard 257 4 8 2 6" xfId="7492"/>
    <cellStyle name="Standard 257 4 8 2 6 2" xfId="20728"/>
    <cellStyle name="Standard 257 4 8 2 6 2 2" xfId="47200"/>
    <cellStyle name="Standard 257 4 8 2 6 3" xfId="33964"/>
    <cellStyle name="Standard 257 4 8 2 7" xfId="14111"/>
    <cellStyle name="Standard 257 4 8 2 7 2" xfId="40583"/>
    <cellStyle name="Standard 257 4 8 2 8" xfId="27347"/>
    <cellStyle name="Standard 257 4 8 3" xfId="1243"/>
    <cellStyle name="Standard 257 4 8 3 2" xfId="4186"/>
    <cellStyle name="Standard 257 4 8 3 2 2" xfId="13008"/>
    <cellStyle name="Standard 257 4 8 3 2 2 2" xfId="26244"/>
    <cellStyle name="Standard 257 4 8 3 2 2 2 2" xfId="52716"/>
    <cellStyle name="Standard 257 4 8 3 2 2 3" xfId="39480"/>
    <cellStyle name="Standard 257 4 8 3 2 3" xfId="19627"/>
    <cellStyle name="Standard 257 4 8 3 2 3 2" xfId="46099"/>
    <cellStyle name="Standard 257 4 8 3 2 4" xfId="30658"/>
    <cellStyle name="Standard 257 4 8 3 3" xfId="5657"/>
    <cellStyle name="Standard 257 4 8 3 3 2" xfId="10067"/>
    <cellStyle name="Standard 257 4 8 3 3 2 2" xfId="23303"/>
    <cellStyle name="Standard 257 4 8 3 3 2 2 2" xfId="49775"/>
    <cellStyle name="Standard 257 4 8 3 3 2 3" xfId="36539"/>
    <cellStyle name="Standard 257 4 8 3 3 3" xfId="16686"/>
    <cellStyle name="Standard 257 4 8 3 3 3 2" xfId="43158"/>
    <cellStyle name="Standard 257 4 8 3 3 4" xfId="32129"/>
    <cellStyle name="Standard 257 4 8 3 4" xfId="8596"/>
    <cellStyle name="Standard 257 4 8 3 4 2" xfId="21832"/>
    <cellStyle name="Standard 257 4 8 3 4 2 2" xfId="48304"/>
    <cellStyle name="Standard 257 4 8 3 4 3" xfId="35068"/>
    <cellStyle name="Standard 257 4 8 3 5" xfId="15215"/>
    <cellStyle name="Standard 257 4 8 3 5 2" xfId="41687"/>
    <cellStyle name="Standard 257 4 8 3 6" xfId="27717"/>
    <cellStyle name="Standard 257 4 8 4" xfId="1979"/>
    <cellStyle name="Standard 257 4 8 4 2" xfId="3450"/>
    <cellStyle name="Standard 257 4 8 4 2 2" xfId="12272"/>
    <cellStyle name="Standard 257 4 8 4 2 2 2" xfId="25508"/>
    <cellStyle name="Standard 257 4 8 4 2 2 2 2" xfId="51980"/>
    <cellStyle name="Standard 257 4 8 4 2 2 3" xfId="38744"/>
    <cellStyle name="Standard 257 4 8 4 2 3" xfId="18891"/>
    <cellStyle name="Standard 257 4 8 4 2 3 2" xfId="45363"/>
    <cellStyle name="Standard 257 4 8 4 2 4" xfId="29922"/>
    <cellStyle name="Standard 257 4 8 4 3" xfId="6392"/>
    <cellStyle name="Standard 257 4 8 4 3 2" xfId="10802"/>
    <cellStyle name="Standard 257 4 8 4 3 2 2" xfId="24038"/>
    <cellStyle name="Standard 257 4 8 4 3 2 2 2" xfId="50510"/>
    <cellStyle name="Standard 257 4 8 4 3 2 3" xfId="37274"/>
    <cellStyle name="Standard 257 4 8 4 3 3" xfId="17421"/>
    <cellStyle name="Standard 257 4 8 4 3 3 2" xfId="43893"/>
    <cellStyle name="Standard 257 4 8 4 3 4" xfId="32864"/>
    <cellStyle name="Standard 257 4 8 4 4" xfId="7860"/>
    <cellStyle name="Standard 257 4 8 4 4 2" xfId="21096"/>
    <cellStyle name="Standard 257 4 8 4 4 2 2" xfId="47568"/>
    <cellStyle name="Standard 257 4 8 4 4 3" xfId="34332"/>
    <cellStyle name="Standard 257 4 8 4 5" xfId="14479"/>
    <cellStyle name="Standard 257 4 8 4 5 2" xfId="40951"/>
    <cellStyle name="Standard 257 4 8 4 6" xfId="28452"/>
    <cellStyle name="Standard 257 4 8 5" xfId="2716"/>
    <cellStyle name="Standard 257 4 8 5 2" xfId="11538"/>
    <cellStyle name="Standard 257 4 8 5 2 2" xfId="24774"/>
    <cellStyle name="Standard 257 4 8 5 2 2 2" xfId="51246"/>
    <cellStyle name="Standard 257 4 8 5 2 3" xfId="38010"/>
    <cellStyle name="Standard 257 4 8 5 3" xfId="18157"/>
    <cellStyle name="Standard 257 4 8 5 3 2" xfId="44629"/>
    <cellStyle name="Standard 257 4 8 5 4" xfId="29188"/>
    <cellStyle name="Standard 257 4 8 6" xfId="4921"/>
    <cellStyle name="Standard 257 4 8 6 2" xfId="9331"/>
    <cellStyle name="Standard 257 4 8 6 2 2" xfId="22567"/>
    <cellStyle name="Standard 257 4 8 6 2 2 2" xfId="49039"/>
    <cellStyle name="Standard 257 4 8 6 2 3" xfId="35803"/>
    <cellStyle name="Standard 257 4 8 6 3" xfId="15950"/>
    <cellStyle name="Standard 257 4 8 6 3 2" xfId="42422"/>
    <cellStyle name="Standard 257 4 8 6 4" xfId="31393"/>
    <cellStyle name="Standard 257 4 8 7" xfId="7126"/>
    <cellStyle name="Standard 257 4 8 7 2" xfId="20362"/>
    <cellStyle name="Standard 257 4 8 7 2 2" xfId="46834"/>
    <cellStyle name="Standard 257 4 8 7 3" xfId="33598"/>
    <cellStyle name="Standard 257 4 8 8" xfId="13745"/>
    <cellStyle name="Standard 257 4 8 8 2" xfId="40217"/>
    <cellStyle name="Standard 257 4 8 9" xfId="26981"/>
    <cellStyle name="Standard 257 4 9" xfId="638"/>
    <cellStyle name="Standard 257 4 9 2" xfId="1027"/>
    <cellStyle name="Standard 257 4 9 2 2" xfId="1776"/>
    <cellStyle name="Standard 257 4 9 2 2 2" xfId="4719"/>
    <cellStyle name="Standard 257 4 9 2 2 2 2" xfId="13541"/>
    <cellStyle name="Standard 257 4 9 2 2 2 2 2" xfId="26777"/>
    <cellStyle name="Standard 257 4 9 2 2 2 2 2 2" xfId="53249"/>
    <cellStyle name="Standard 257 4 9 2 2 2 2 3" xfId="40013"/>
    <cellStyle name="Standard 257 4 9 2 2 2 3" xfId="20160"/>
    <cellStyle name="Standard 257 4 9 2 2 2 3 2" xfId="46632"/>
    <cellStyle name="Standard 257 4 9 2 2 2 4" xfId="31191"/>
    <cellStyle name="Standard 257 4 9 2 2 3" xfId="6190"/>
    <cellStyle name="Standard 257 4 9 2 2 3 2" xfId="10600"/>
    <cellStyle name="Standard 257 4 9 2 2 3 2 2" xfId="23836"/>
    <cellStyle name="Standard 257 4 9 2 2 3 2 2 2" xfId="50308"/>
    <cellStyle name="Standard 257 4 9 2 2 3 2 3" xfId="37072"/>
    <cellStyle name="Standard 257 4 9 2 2 3 3" xfId="17219"/>
    <cellStyle name="Standard 257 4 9 2 2 3 3 2" xfId="43691"/>
    <cellStyle name="Standard 257 4 9 2 2 3 4" xfId="32662"/>
    <cellStyle name="Standard 257 4 9 2 2 4" xfId="9129"/>
    <cellStyle name="Standard 257 4 9 2 2 4 2" xfId="22365"/>
    <cellStyle name="Standard 257 4 9 2 2 4 2 2" xfId="48837"/>
    <cellStyle name="Standard 257 4 9 2 2 4 3" xfId="35601"/>
    <cellStyle name="Standard 257 4 9 2 2 5" xfId="15748"/>
    <cellStyle name="Standard 257 4 9 2 2 5 2" xfId="42220"/>
    <cellStyle name="Standard 257 4 9 2 2 6" xfId="28250"/>
    <cellStyle name="Standard 257 4 9 2 3" xfId="2512"/>
    <cellStyle name="Standard 257 4 9 2 3 2" xfId="3983"/>
    <cellStyle name="Standard 257 4 9 2 3 2 2" xfId="12805"/>
    <cellStyle name="Standard 257 4 9 2 3 2 2 2" xfId="26041"/>
    <cellStyle name="Standard 257 4 9 2 3 2 2 2 2" xfId="52513"/>
    <cellStyle name="Standard 257 4 9 2 3 2 2 3" xfId="39277"/>
    <cellStyle name="Standard 257 4 9 2 3 2 3" xfId="19424"/>
    <cellStyle name="Standard 257 4 9 2 3 2 3 2" xfId="45896"/>
    <cellStyle name="Standard 257 4 9 2 3 2 4" xfId="30455"/>
    <cellStyle name="Standard 257 4 9 2 3 3" xfId="6925"/>
    <cellStyle name="Standard 257 4 9 2 3 3 2" xfId="11335"/>
    <cellStyle name="Standard 257 4 9 2 3 3 2 2" xfId="24571"/>
    <cellStyle name="Standard 257 4 9 2 3 3 2 2 2" xfId="51043"/>
    <cellStyle name="Standard 257 4 9 2 3 3 2 3" xfId="37807"/>
    <cellStyle name="Standard 257 4 9 2 3 3 3" xfId="17954"/>
    <cellStyle name="Standard 257 4 9 2 3 3 3 2" xfId="44426"/>
    <cellStyle name="Standard 257 4 9 2 3 3 4" xfId="33397"/>
    <cellStyle name="Standard 257 4 9 2 3 4" xfId="8393"/>
    <cellStyle name="Standard 257 4 9 2 3 4 2" xfId="21629"/>
    <cellStyle name="Standard 257 4 9 2 3 4 2 2" xfId="48101"/>
    <cellStyle name="Standard 257 4 9 2 3 4 3" xfId="34865"/>
    <cellStyle name="Standard 257 4 9 2 3 5" xfId="15012"/>
    <cellStyle name="Standard 257 4 9 2 3 5 2" xfId="41484"/>
    <cellStyle name="Standard 257 4 9 2 3 6" xfId="28985"/>
    <cellStyle name="Standard 257 4 9 2 4" xfId="3249"/>
    <cellStyle name="Standard 257 4 9 2 4 2" xfId="12071"/>
    <cellStyle name="Standard 257 4 9 2 4 2 2" xfId="25307"/>
    <cellStyle name="Standard 257 4 9 2 4 2 2 2" xfId="51779"/>
    <cellStyle name="Standard 257 4 9 2 4 2 3" xfId="38543"/>
    <cellStyle name="Standard 257 4 9 2 4 3" xfId="18690"/>
    <cellStyle name="Standard 257 4 9 2 4 3 2" xfId="45162"/>
    <cellStyle name="Standard 257 4 9 2 4 4" xfId="29721"/>
    <cellStyle name="Standard 257 4 9 2 5" xfId="5454"/>
    <cellStyle name="Standard 257 4 9 2 5 2" xfId="9864"/>
    <cellStyle name="Standard 257 4 9 2 5 2 2" xfId="23100"/>
    <cellStyle name="Standard 257 4 9 2 5 2 2 2" xfId="49572"/>
    <cellStyle name="Standard 257 4 9 2 5 2 3" xfId="36336"/>
    <cellStyle name="Standard 257 4 9 2 5 3" xfId="16483"/>
    <cellStyle name="Standard 257 4 9 2 5 3 2" xfId="42955"/>
    <cellStyle name="Standard 257 4 9 2 5 4" xfId="31926"/>
    <cellStyle name="Standard 257 4 9 2 6" xfId="7659"/>
    <cellStyle name="Standard 257 4 9 2 6 2" xfId="20895"/>
    <cellStyle name="Standard 257 4 9 2 6 2 2" xfId="47367"/>
    <cellStyle name="Standard 257 4 9 2 6 3" xfId="34131"/>
    <cellStyle name="Standard 257 4 9 2 7" xfId="14278"/>
    <cellStyle name="Standard 257 4 9 2 7 2" xfId="40750"/>
    <cellStyle name="Standard 257 4 9 2 8" xfId="27514"/>
    <cellStyle name="Standard 257 4 9 3" xfId="1410"/>
    <cellStyle name="Standard 257 4 9 3 2" xfId="4353"/>
    <cellStyle name="Standard 257 4 9 3 2 2" xfId="13175"/>
    <cellStyle name="Standard 257 4 9 3 2 2 2" xfId="26411"/>
    <cellStyle name="Standard 257 4 9 3 2 2 2 2" xfId="52883"/>
    <cellStyle name="Standard 257 4 9 3 2 2 3" xfId="39647"/>
    <cellStyle name="Standard 257 4 9 3 2 3" xfId="19794"/>
    <cellStyle name="Standard 257 4 9 3 2 3 2" xfId="46266"/>
    <cellStyle name="Standard 257 4 9 3 2 4" xfId="30825"/>
    <cellStyle name="Standard 257 4 9 3 3" xfId="5824"/>
    <cellStyle name="Standard 257 4 9 3 3 2" xfId="10234"/>
    <cellStyle name="Standard 257 4 9 3 3 2 2" xfId="23470"/>
    <cellStyle name="Standard 257 4 9 3 3 2 2 2" xfId="49942"/>
    <cellStyle name="Standard 257 4 9 3 3 2 3" xfId="36706"/>
    <cellStyle name="Standard 257 4 9 3 3 3" xfId="16853"/>
    <cellStyle name="Standard 257 4 9 3 3 3 2" xfId="43325"/>
    <cellStyle name="Standard 257 4 9 3 3 4" xfId="32296"/>
    <cellStyle name="Standard 257 4 9 3 4" xfId="8763"/>
    <cellStyle name="Standard 257 4 9 3 4 2" xfId="21999"/>
    <cellStyle name="Standard 257 4 9 3 4 2 2" xfId="48471"/>
    <cellStyle name="Standard 257 4 9 3 4 3" xfId="35235"/>
    <cellStyle name="Standard 257 4 9 3 5" xfId="15382"/>
    <cellStyle name="Standard 257 4 9 3 5 2" xfId="41854"/>
    <cellStyle name="Standard 257 4 9 3 6" xfId="27884"/>
    <cellStyle name="Standard 257 4 9 4" xfId="2146"/>
    <cellStyle name="Standard 257 4 9 4 2" xfId="3617"/>
    <cellStyle name="Standard 257 4 9 4 2 2" xfId="12439"/>
    <cellStyle name="Standard 257 4 9 4 2 2 2" xfId="25675"/>
    <cellStyle name="Standard 257 4 9 4 2 2 2 2" xfId="52147"/>
    <cellStyle name="Standard 257 4 9 4 2 2 3" xfId="38911"/>
    <cellStyle name="Standard 257 4 9 4 2 3" xfId="19058"/>
    <cellStyle name="Standard 257 4 9 4 2 3 2" xfId="45530"/>
    <cellStyle name="Standard 257 4 9 4 2 4" xfId="30089"/>
    <cellStyle name="Standard 257 4 9 4 3" xfId="6559"/>
    <cellStyle name="Standard 257 4 9 4 3 2" xfId="10969"/>
    <cellStyle name="Standard 257 4 9 4 3 2 2" xfId="24205"/>
    <cellStyle name="Standard 257 4 9 4 3 2 2 2" xfId="50677"/>
    <cellStyle name="Standard 257 4 9 4 3 2 3" xfId="37441"/>
    <cellStyle name="Standard 257 4 9 4 3 3" xfId="17588"/>
    <cellStyle name="Standard 257 4 9 4 3 3 2" xfId="44060"/>
    <cellStyle name="Standard 257 4 9 4 3 4" xfId="33031"/>
    <cellStyle name="Standard 257 4 9 4 4" xfId="8027"/>
    <cellStyle name="Standard 257 4 9 4 4 2" xfId="21263"/>
    <cellStyle name="Standard 257 4 9 4 4 2 2" xfId="47735"/>
    <cellStyle name="Standard 257 4 9 4 4 3" xfId="34499"/>
    <cellStyle name="Standard 257 4 9 4 5" xfId="14646"/>
    <cellStyle name="Standard 257 4 9 4 5 2" xfId="41118"/>
    <cellStyle name="Standard 257 4 9 4 6" xfId="28619"/>
    <cellStyle name="Standard 257 4 9 5" xfId="2883"/>
    <cellStyle name="Standard 257 4 9 5 2" xfId="11705"/>
    <cellStyle name="Standard 257 4 9 5 2 2" xfId="24941"/>
    <cellStyle name="Standard 257 4 9 5 2 2 2" xfId="51413"/>
    <cellStyle name="Standard 257 4 9 5 2 3" xfId="38177"/>
    <cellStyle name="Standard 257 4 9 5 3" xfId="18324"/>
    <cellStyle name="Standard 257 4 9 5 3 2" xfId="44796"/>
    <cellStyle name="Standard 257 4 9 5 4" xfId="29355"/>
    <cellStyle name="Standard 257 4 9 6" xfId="5088"/>
    <cellStyle name="Standard 257 4 9 6 2" xfId="9498"/>
    <cellStyle name="Standard 257 4 9 6 2 2" xfId="22734"/>
    <cellStyle name="Standard 257 4 9 6 2 2 2" xfId="49206"/>
    <cellStyle name="Standard 257 4 9 6 2 3" xfId="35970"/>
    <cellStyle name="Standard 257 4 9 6 3" xfId="16117"/>
    <cellStyle name="Standard 257 4 9 6 3 2" xfId="42589"/>
    <cellStyle name="Standard 257 4 9 6 4" xfId="31560"/>
    <cellStyle name="Standard 257 4 9 7" xfId="7293"/>
    <cellStyle name="Standard 257 4 9 7 2" xfId="20529"/>
    <cellStyle name="Standard 257 4 9 7 2 2" xfId="47001"/>
    <cellStyle name="Standard 257 4 9 7 3" xfId="33765"/>
    <cellStyle name="Standard 257 4 9 8" xfId="13912"/>
    <cellStyle name="Standard 257 4 9 8 2" xfId="40384"/>
    <cellStyle name="Standard 257 4 9 9" xfId="27148"/>
    <cellStyle name="Standard 257 5" xfId="260"/>
    <cellStyle name="Standard 257 5 10" xfId="693"/>
    <cellStyle name="Standard 257 5 10 2" xfId="1443"/>
    <cellStyle name="Standard 257 5 10 2 2" xfId="4386"/>
    <cellStyle name="Standard 257 5 10 2 2 2" xfId="13208"/>
    <cellStyle name="Standard 257 5 10 2 2 2 2" xfId="26444"/>
    <cellStyle name="Standard 257 5 10 2 2 2 2 2" xfId="52916"/>
    <cellStyle name="Standard 257 5 10 2 2 2 3" xfId="39680"/>
    <cellStyle name="Standard 257 5 10 2 2 3" xfId="19827"/>
    <cellStyle name="Standard 257 5 10 2 2 3 2" xfId="46299"/>
    <cellStyle name="Standard 257 5 10 2 2 4" xfId="30858"/>
    <cellStyle name="Standard 257 5 10 2 3" xfId="5857"/>
    <cellStyle name="Standard 257 5 10 2 3 2" xfId="10267"/>
    <cellStyle name="Standard 257 5 10 2 3 2 2" xfId="23503"/>
    <cellStyle name="Standard 257 5 10 2 3 2 2 2" xfId="49975"/>
    <cellStyle name="Standard 257 5 10 2 3 2 3" xfId="36739"/>
    <cellStyle name="Standard 257 5 10 2 3 3" xfId="16886"/>
    <cellStyle name="Standard 257 5 10 2 3 3 2" xfId="43358"/>
    <cellStyle name="Standard 257 5 10 2 3 4" xfId="32329"/>
    <cellStyle name="Standard 257 5 10 2 4" xfId="8796"/>
    <cellStyle name="Standard 257 5 10 2 4 2" xfId="22032"/>
    <cellStyle name="Standard 257 5 10 2 4 2 2" xfId="48504"/>
    <cellStyle name="Standard 257 5 10 2 4 3" xfId="35268"/>
    <cellStyle name="Standard 257 5 10 2 5" xfId="15415"/>
    <cellStyle name="Standard 257 5 10 2 5 2" xfId="41887"/>
    <cellStyle name="Standard 257 5 10 2 6" xfId="27917"/>
    <cellStyle name="Standard 257 5 10 3" xfId="2179"/>
    <cellStyle name="Standard 257 5 10 3 2" xfId="3650"/>
    <cellStyle name="Standard 257 5 10 3 2 2" xfId="12472"/>
    <cellStyle name="Standard 257 5 10 3 2 2 2" xfId="25708"/>
    <cellStyle name="Standard 257 5 10 3 2 2 2 2" xfId="52180"/>
    <cellStyle name="Standard 257 5 10 3 2 2 3" xfId="38944"/>
    <cellStyle name="Standard 257 5 10 3 2 3" xfId="19091"/>
    <cellStyle name="Standard 257 5 10 3 2 3 2" xfId="45563"/>
    <cellStyle name="Standard 257 5 10 3 2 4" xfId="30122"/>
    <cellStyle name="Standard 257 5 10 3 3" xfId="6592"/>
    <cellStyle name="Standard 257 5 10 3 3 2" xfId="11002"/>
    <cellStyle name="Standard 257 5 10 3 3 2 2" xfId="24238"/>
    <cellStyle name="Standard 257 5 10 3 3 2 2 2" xfId="50710"/>
    <cellStyle name="Standard 257 5 10 3 3 2 3" xfId="37474"/>
    <cellStyle name="Standard 257 5 10 3 3 3" xfId="17621"/>
    <cellStyle name="Standard 257 5 10 3 3 3 2" xfId="44093"/>
    <cellStyle name="Standard 257 5 10 3 3 4" xfId="33064"/>
    <cellStyle name="Standard 257 5 10 3 4" xfId="8060"/>
    <cellStyle name="Standard 257 5 10 3 4 2" xfId="21296"/>
    <cellStyle name="Standard 257 5 10 3 4 2 2" xfId="47768"/>
    <cellStyle name="Standard 257 5 10 3 4 3" xfId="34532"/>
    <cellStyle name="Standard 257 5 10 3 5" xfId="14679"/>
    <cellStyle name="Standard 257 5 10 3 5 2" xfId="41151"/>
    <cellStyle name="Standard 257 5 10 3 6" xfId="28652"/>
    <cellStyle name="Standard 257 5 10 4" xfId="2916"/>
    <cellStyle name="Standard 257 5 10 4 2" xfId="11738"/>
    <cellStyle name="Standard 257 5 10 4 2 2" xfId="24974"/>
    <cellStyle name="Standard 257 5 10 4 2 2 2" xfId="51446"/>
    <cellStyle name="Standard 257 5 10 4 2 3" xfId="38210"/>
    <cellStyle name="Standard 257 5 10 4 3" xfId="18357"/>
    <cellStyle name="Standard 257 5 10 4 3 2" xfId="44829"/>
    <cellStyle name="Standard 257 5 10 4 4" xfId="29388"/>
    <cellStyle name="Standard 257 5 10 5" xfId="5121"/>
    <cellStyle name="Standard 257 5 10 5 2" xfId="9531"/>
    <cellStyle name="Standard 257 5 10 5 2 2" xfId="22767"/>
    <cellStyle name="Standard 257 5 10 5 2 2 2" xfId="49239"/>
    <cellStyle name="Standard 257 5 10 5 2 3" xfId="36003"/>
    <cellStyle name="Standard 257 5 10 5 3" xfId="16150"/>
    <cellStyle name="Standard 257 5 10 5 3 2" xfId="42622"/>
    <cellStyle name="Standard 257 5 10 5 4" xfId="31593"/>
    <cellStyle name="Standard 257 5 10 6" xfId="7326"/>
    <cellStyle name="Standard 257 5 10 6 2" xfId="20562"/>
    <cellStyle name="Standard 257 5 10 6 2 2" xfId="47034"/>
    <cellStyle name="Standard 257 5 10 6 3" xfId="33798"/>
    <cellStyle name="Standard 257 5 10 7" xfId="13945"/>
    <cellStyle name="Standard 257 5 10 7 2" xfId="40417"/>
    <cellStyle name="Standard 257 5 10 8" xfId="27181"/>
    <cellStyle name="Standard 257 5 11" xfId="1077"/>
    <cellStyle name="Standard 257 5 11 2" xfId="4020"/>
    <cellStyle name="Standard 257 5 11 2 2" xfId="12842"/>
    <cellStyle name="Standard 257 5 11 2 2 2" xfId="26078"/>
    <cellStyle name="Standard 257 5 11 2 2 2 2" xfId="52550"/>
    <cellStyle name="Standard 257 5 11 2 2 3" xfId="39314"/>
    <cellStyle name="Standard 257 5 11 2 3" xfId="19461"/>
    <cellStyle name="Standard 257 5 11 2 3 2" xfId="45933"/>
    <cellStyle name="Standard 257 5 11 2 4" xfId="30492"/>
    <cellStyle name="Standard 257 5 11 3" xfId="5491"/>
    <cellStyle name="Standard 257 5 11 3 2" xfId="9901"/>
    <cellStyle name="Standard 257 5 11 3 2 2" xfId="23137"/>
    <cellStyle name="Standard 257 5 11 3 2 2 2" xfId="49609"/>
    <cellStyle name="Standard 257 5 11 3 2 3" xfId="36373"/>
    <cellStyle name="Standard 257 5 11 3 3" xfId="16520"/>
    <cellStyle name="Standard 257 5 11 3 3 2" xfId="42992"/>
    <cellStyle name="Standard 257 5 11 3 4" xfId="31963"/>
    <cellStyle name="Standard 257 5 11 4" xfId="8430"/>
    <cellStyle name="Standard 257 5 11 4 2" xfId="21666"/>
    <cellStyle name="Standard 257 5 11 4 2 2" xfId="48138"/>
    <cellStyle name="Standard 257 5 11 4 3" xfId="34902"/>
    <cellStyle name="Standard 257 5 11 5" xfId="15049"/>
    <cellStyle name="Standard 257 5 11 5 2" xfId="41521"/>
    <cellStyle name="Standard 257 5 11 6" xfId="27551"/>
    <cellStyle name="Standard 257 5 12" xfId="1813"/>
    <cellStyle name="Standard 257 5 12 2" xfId="3284"/>
    <cellStyle name="Standard 257 5 12 2 2" xfId="12106"/>
    <cellStyle name="Standard 257 5 12 2 2 2" xfId="25342"/>
    <cellStyle name="Standard 257 5 12 2 2 2 2" xfId="51814"/>
    <cellStyle name="Standard 257 5 12 2 2 3" xfId="38578"/>
    <cellStyle name="Standard 257 5 12 2 3" xfId="18725"/>
    <cellStyle name="Standard 257 5 12 2 3 2" xfId="45197"/>
    <cellStyle name="Standard 257 5 12 2 4" xfId="29756"/>
    <cellStyle name="Standard 257 5 12 3" xfId="6226"/>
    <cellStyle name="Standard 257 5 12 3 2" xfId="10636"/>
    <cellStyle name="Standard 257 5 12 3 2 2" xfId="23872"/>
    <cellStyle name="Standard 257 5 12 3 2 2 2" xfId="50344"/>
    <cellStyle name="Standard 257 5 12 3 2 3" xfId="37108"/>
    <cellStyle name="Standard 257 5 12 3 3" xfId="17255"/>
    <cellStyle name="Standard 257 5 12 3 3 2" xfId="43727"/>
    <cellStyle name="Standard 257 5 12 3 4" xfId="32698"/>
    <cellStyle name="Standard 257 5 12 4" xfId="7694"/>
    <cellStyle name="Standard 257 5 12 4 2" xfId="20930"/>
    <cellStyle name="Standard 257 5 12 4 2 2" xfId="47402"/>
    <cellStyle name="Standard 257 5 12 4 3" xfId="34166"/>
    <cellStyle name="Standard 257 5 12 5" xfId="14313"/>
    <cellStyle name="Standard 257 5 12 5 2" xfId="40785"/>
    <cellStyle name="Standard 257 5 12 6" xfId="28286"/>
    <cellStyle name="Standard 257 5 13" xfId="2550"/>
    <cellStyle name="Standard 257 5 13 2" xfId="11372"/>
    <cellStyle name="Standard 257 5 13 2 2" xfId="24608"/>
    <cellStyle name="Standard 257 5 13 2 2 2" xfId="51080"/>
    <cellStyle name="Standard 257 5 13 2 3" xfId="37844"/>
    <cellStyle name="Standard 257 5 13 3" xfId="17991"/>
    <cellStyle name="Standard 257 5 13 3 2" xfId="44463"/>
    <cellStyle name="Standard 257 5 13 4" xfId="29022"/>
    <cellStyle name="Standard 257 5 14" xfId="4755"/>
    <cellStyle name="Standard 257 5 14 2" xfId="9165"/>
    <cellStyle name="Standard 257 5 14 2 2" xfId="22401"/>
    <cellStyle name="Standard 257 5 14 2 2 2" xfId="48873"/>
    <cellStyle name="Standard 257 5 14 2 3" xfId="35637"/>
    <cellStyle name="Standard 257 5 14 3" xfId="15784"/>
    <cellStyle name="Standard 257 5 14 3 2" xfId="42256"/>
    <cellStyle name="Standard 257 5 14 4" xfId="31227"/>
    <cellStyle name="Standard 257 5 15" xfId="6960"/>
    <cellStyle name="Standard 257 5 15 2" xfId="20196"/>
    <cellStyle name="Standard 257 5 15 2 2" xfId="46668"/>
    <cellStyle name="Standard 257 5 15 3" xfId="33432"/>
    <cellStyle name="Standard 257 5 16" xfId="13579"/>
    <cellStyle name="Standard 257 5 16 2" xfId="40051"/>
    <cellStyle name="Standard 257 5 17" xfId="26815"/>
    <cellStyle name="Standard 257 5 2" xfId="309"/>
    <cellStyle name="Standard 257 5 2 10" xfId="4781"/>
    <cellStyle name="Standard 257 5 2 10 2" xfId="9191"/>
    <cellStyle name="Standard 257 5 2 10 2 2" xfId="22427"/>
    <cellStyle name="Standard 257 5 2 10 2 2 2" xfId="48899"/>
    <cellStyle name="Standard 257 5 2 10 2 3" xfId="35663"/>
    <cellStyle name="Standard 257 5 2 10 3" xfId="15810"/>
    <cellStyle name="Standard 257 5 2 10 3 2" xfId="42282"/>
    <cellStyle name="Standard 257 5 2 10 4" xfId="31253"/>
    <cellStyle name="Standard 257 5 2 11" xfId="6986"/>
    <cellStyle name="Standard 257 5 2 11 2" xfId="20222"/>
    <cellStyle name="Standard 257 5 2 11 2 2" xfId="46694"/>
    <cellStyle name="Standard 257 5 2 11 3" xfId="33458"/>
    <cellStyle name="Standard 257 5 2 12" xfId="13605"/>
    <cellStyle name="Standard 257 5 2 12 2" xfId="40077"/>
    <cellStyle name="Standard 257 5 2 13" xfId="26841"/>
    <cellStyle name="Standard 257 5 2 2" xfId="359"/>
    <cellStyle name="Standard 257 5 2 2 10" xfId="13645"/>
    <cellStyle name="Standard 257 5 2 2 10 2" xfId="40117"/>
    <cellStyle name="Standard 257 5 2 2 11" xfId="26881"/>
    <cellStyle name="Standard 257 5 2 2 2" xfId="447"/>
    <cellStyle name="Standard 257 5 2 2 2 10" xfId="26962"/>
    <cellStyle name="Standard 257 5 2 2 2 2" xfId="623"/>
    <cellStyle name="Standard 257 5 2 2 2 2 2" xfId="1012"/>
    <cellStyle name="Standard 257 5 2 2 2 2 2 2" xfId="1761"/>
    <cellStyle name="Standard 257 5 2 2 2 2 2 2 2" xfId="4704"/>
    <cellStyle name="Standard 257 5 2 2 2 2 2 2 2 2" xfId="13526"/>
    <cellStyle name="Standard 257 5 2 2 2 2 2 2 2 2 2" xfId="26762"/>
    <cellStyle name="Standard 257 5 2 2 2 2 2 2 2 2 2 2" xfId="53234"/>
    <cellStyle name="Standard 257 5 2 2 2 2 2 2 2 2 3" xfId="39998"/>
    <cellStyle name="Standard 257 5 2 2 2 2 2 2 2 3" xfId="20145"/>
    <cellStyle name="Standard 257 5 2 2 2 2 2 2 2 3 2" xfId="46617"/>
    <cellStyle name="Standard 257 5 2 2 2 2 2 2 2 4" xfId="31176"/>
    <cellStyle name="Standard 257 5 2 2 2 2 2 2 3" xfId="6175"/>
    <cellStyle name="Standard 257 5 2 2 2 2 2 2 3 2" xfId="10585"/>
    <cellStyle name="Standard 257 5 2 2 2 2 2 2 3 2 2" xfId="23821"/>
    <cellStyle name="Standard 257 5 2 2 2 2 2 2 3 2 2 2" xfId="50293"/>
    <cellStyle name="Standard 257 5 2 2 2 2 2 2 3 2 3" xfId="37057"/>
    <cellStyle name="Standard 257 5 2 2 2 2 2 2 3 3" xfId="17204"/>
    <cellStyle name="Standard 257 5 2 2 2 2 2 2 3 3 2" xfId="43676"/>
    <cellStyle name="Standard 257 5 2 2 2 2 2 2 3 4" xfId="32647"/>
    <cellStyle name="Standard 257 5 2 2 2 2 2 2 4" xfId="9114"/>
    <cellStyle name="Standard 257 5 2 2 2 2 2 2 4 2" xfId="22350"/>
    <cellStyle name="Standard 257 5 2 2 2 2 2 2 4 2 2" xfId="48822"/>
    <cellStyle name="Standard 257 5 2 2 2 2 2 2 4 3" xfId="35586"/>
    <cellStyle name="Standard 257 5 2 2 2 2 2 2 5" xfId="15733"/>
    <cellStyle name="Standard 257 5 2 2 2 2 2 2 5 2" xfId="42205"/>
    <cellStyle name="Standard 257 5 2 2 2 2 2 2 6" xfId="28235"/>
    <cellStyle name="Standard 257 5 2 2 2 2 2 3" xfId="2497"/>
    <cellStyle name="Standard 257 5 2 2 2 2 2 3 2" xfId="3968"/>
    <cellStyle name="Standard 257 5 2 2 2 2 2 3 2 2" xfId="12790"/>
    <cellStyle name="Standard 257 5 2 2 2 2 2 3 2 2 2" xfId="26026"/>
    <cellStyle name="Standard 257 5 2 2 2 2 2 3 2 2 2 2" xfId="52498"/>
    <cellStyle name="Standard 257 5 2 2 2 2 2 3 2 2 3" xfId="39262"/>
    <cellStyle name="Standard 257 5 2 2 2 2 2 3 2 3" xfId="19409"/>
    <cellStyle name="Standard 257 5 2 2 2 2 2 3 2 3 2" xfId="45881"/>
    <cellStyle name="Standard 257 5 2 2 2 2 2 3 2 4" xfId="30440"/>
    <cellStyle name="Standard 257 5 2 2 2 2 2 3 3" xfId="6910"/>
    <cellStyle name="Standard 257 5 2 2 2 2 2 3 3 2" xfId="11320"/>
    <cellStyle name="Standard 257 5 2 2 2 2 2 3 3 2 2" xfId="24556"/>
    <cellStyle name="Standard 257 5 2 2 2 2 2 3 3 2 2 2" xfId="51028"/>
    <cellStyle name="Standard 257 5 2 2 2 2 2 3 3 2 3" xfId="37792"/>
    <cellStyle name="Standard 257 5 2 2 2 2 2 3 3 3" xfId="17939"/>
    <cellStyle name="Standard 257 5 2 2 2 2 2 3 3 3 2" xfId="44411"/>
    <cellStyle name="Standard 257 5 2 2 2 2 2 3 3 4" xfId="33382"/>
    <cellStyle name="Standard 257 5 2 2 2 2 2 3 4" xfId="8378"/>
    <cellStyle name="Standard 257 5 2 2 2 2 2 3 4 2" xfId="21614"/>
    <cellStyle name="Standard 257 5 2 2 2 2 2 3 4 2 2" xfId="48086"/>
    <cellStyle name="Standard 257 5 2 2 2 2 2 3 4 3" xfId="34850"/>
    <cellStyle name="Standard 257 5 2 2 2 2 2 3 5" xfId="14997"/>
    <cellStyle name="Standard 257 5 2 2 2 2 2 3 5 2" xfId="41469"/>
    <cellStyle name="Standard 257 5 2 2 2 2 2 3 6" xfId="28970"/>
    <cellStyle name="Standard 257 5 2 2 2 2 2 4" xfId="3234"/>
    <cellStyle name="Standard 257 5 2 2 2 2 2 4 2" xfId="12056"/>
    <cellStyle name="Standard 257 5 2 2 2 2 2 4 2 2" xfId="25292"/>
    <cellStyle name="Standard 257 5 2 2 2 2 2 4 2 2 2" xfId="51764"/>
    <cellStyle name="Standard 257 5 2 2 2 2 2 4 2 3" xfId="38528"/>
    <cellStyle name="Standard 257 5 2 2 2 2 2 4 3" xfId="18675"/>
    <cellStyle name="Standard 257 5 2 2 2 2 2 4 3 2" xfId="45147"/>
    <cellStyle name="Standard 257 5 2 2 2 2 2 4 4" xfId="29706"/>
    <cellStyle name="Standard 257 5 2 2 2 2 2 5" xfId="5439"/>
    <cellStyle name="Standard 257 5 2 2 2 2 2 5 2" xfId="9849"/>
    <cellStyle name="Standard 257 5 2 2 2 2 2 5 2 2" xfId="23085"/>
    <cellStyle name="Standard 257 5 2 2 2 2 2 5 2 2 2" xfId="49557"/>
    <cellStyle name="Standard 257 5 2 2 2 2 2 5 2 3" xfId="36321"/>
    <cellStyle name="Standard 257 5 2 2 2 2 2 5 3" xfId="16468"/>
    <cellStyle name="Standard 257 5 2 2 2 2 2 5 3 2" xfId="42940"/>
    <cellStyle name="Standard 257 5 2 2 2 2 2 5 4" xfId="31911"/>
    <cellStyle name="Standard 257 5 2 2 2 2 2 6" xfId="7644"/>
    <cellStyle name="Standard 257 5 2 2 2 2 2 6 2" xfId="20880"/>
    <cellStyle name="Standard 257 5 2 2 2 2 2 6 2 2" xfId="47352"/>
    <cellStyle name="Standard 257 5 2 2 2 2 2 6 3" xfId="34116"/>
    <cellStyle name="Standard 257 5 2 2 2 2 2 7" xfId="14263"/>
    <cellStyle name="Standard 257 5 2 2 2 2 2 7 2" xfId="40735"/>
    <cellStyle name="Standard 257 5 2 2 2 2 2 8" xfId="27499"/>
    <cellStyle name="Standard 257 5 2 2 2 2 3" xfId="1395"/>
    <cellStyle name="Standard 257 5 2 2 2 2 3 2" xfId="4338"/>
    <cellStyle name="Standard 257 5 2 2 2 2 3 2 2" xfId="13160"/>
    <cellStyle name="Standard 257 5 2 2 2 2 3 2 2 2" xfId="26396"/>
    <cellStyle name="Standard 257 5 2 2 2 2 3 2 2 2 2" xfId="52868"/>
    <cellStyle name="Standard 257 5 2 2 2 2 3 2 2 3" xfId="39632"/>
    <cellStyle name="Standard 257 5 2 2 2 2 3 2 3" xfId="19779"/>
    <cellStyle name="Standard 257 5 2 2 2 2 3 2 3 2" xfId="46251"/>
    <cellStyle name="Standard 257 5 2 2 2 2 3 2 4" xfId="30810"/>
    <cellStyle name="Standard 257 5 2 2 2 2 3 3" xfId="5809"/>
    <cellStyle name="Standard 257 5 2 2 2 2 3 3 2" xfId="10219"/>
    <cellStyle name="Standard 257 5 2 2 2 2 3 3 2 2" xfId="23455"/>
    <cellStyle name="Standard 257 5 2 2 2 2 3 3 2 2 2" xfId="49927"/>
    <cellStyle name="Standard 257 5 2 2 2 2 3 3 2 3" xfId="36691"/>
    <cellStyle name="Standard 257 5 2 2 2 2 3 3 3" xfId="16838"/>
    <cellStyle name="Standard 257 5 2 2 2 2 3 3 3 2" xfId="43310"/>
    <cellStyle name="Standard 257 5 2 2 2 2 3 3 4" xfId="32281"/>
    <cellStyle name="Standard 257 5 2 2 2 2 3 4" xfId="8748"/>
    <cellStyle name="Standard 257 5 2 2 2 2 3 4 2" xfId="21984"/>
    <cellStyle name="Standard 257 5 2 2 2 2 3 4 2 2" xfId="48456"/>
    <cellStyle name="Standard 257 5 2 2 2 2 3 4 3" xfId="35220"/>
    <cellStyle name="Standard 257 5 2 2 2 2 3 5" xfId="15367"/>
    <cellStyle name="Standard 257 5 2 2 2 2 3 5 2" xfId="41839"/>
    <cellStyle name="Standard 257 5 2 2 2 2 3 6" xfId="27869"/>
    <cellStyle name="Standard 257 5 2 2 2 2 4" xfId="2131"/>
    <cellStyle name="Standard 257 5 2 2 2 2 4 2" xfId="3602"/>
    <cellStyle name="Standard 257 5 2 2 2 2 4 2 2" xfId="12424"/>
    <cellStyle name="Standard 257 5 2 2 2 2 4 2 2 2" xfId="25660"/>
    <cellStyle name="Standard 257 5 2 2 2 2 4 2 2 2 2" xfId="52132"/>
    <cellStyle name="Standard 257 5 2 2 2 2 4 2 2 3" xfId="38896"/>
    <cellStyle name="Standard 257 5 2 2 2 2 4 2 3" xfId="19043"/>
    <cellStyle name="Standard 257 5 2 2 2 2 4 2 3 2" xfId="45515"/>
    <cellStyle name="Standard 257 5 2 2 2 2 4 2 4" xfId="30074"/>
    <cellStyle name="Standard 257 5 2 2 2 2 4 3" xfId="6544"/>
    <cellStyle name="Standard 257 5 2 2 2 2 4 3 2" xfId="10954"/>
    <cellStyle name="Standard 257 5 2 2 2 2 4 3 2 2" xfId="24190"/>
    <cellStyle name="Standard 257 5 2 2 2 2 4 3 2 2 2" xfId="50662"/>
    <cellStyle name="Standard 257 5 2 2 2 2 4 3 2 3" xfId="37426"/>
    <cellStyle name="Standard 257 5 2 2 2 2 4 3 3" xfId="17573"/>
    <cellStyle name="Standard 257 5 2 2 2 2 4 3 3 2" xfId="44045"/>
    <cellStyle name="Standard 257 5 2 2 2 2 4 3 4" xfId="33016"/>
    <cellStyle name="Standard 257 5 2 2 2 2 4 4" xfId="8012"/>
    <cellStyle name="Standard 257 5 2 2 2 2 4 4 2" xfId="21248"/>
    <cellStyle name="Standard 257 5 2 2 2 2 4 4 2 2" xfId="47720"/>
    <cellStyle name="Standard 257 5 2 2 2 2 4 4 3" xfId="34484"/>
    <cellStyle name="Standard 257 5 2 2 2 2 4 5" xfId="14631"/>
    <cellStyle name="Standard 257 5 2 2 2 2 4 5 2" xfId="41103"/>
    <cellStyle name="Standard 257 5 2 2 2 2 4 6" xfId="28604"/>
    <cellStyle name="Standard 257 5 2 2 2 2 5" xfId="2868"/>
    <cellStyle name="Standard 257 5 2 2 2 2 5 2" xfId="11690"/>
    <cellStyle name="Standard 257 5 2 2 2 2 5 2 2" xfId="24926"/>
    <cellStyle name="Standard 257 5 2 2 2 2 5 2 2 2" xfId="51398"/>
    <cellStyle name="Standard 257 5 2 2 2 2 5 2 3" xfId="38162"/>
    <cellStyle name="Standard 257 5 2 2 2 2 5 3" xfId="18309"/>
    <cellStyle name="Standard 257 5 2 2 2 2 5 3 2" xfId="44781"/>
    <cellStyle name="Standard 257 5 2 2 2 2 5 4" xfId="29340"/>
    <cellStyle name="Standard 257 5 2 2 2 2 6" xfId="5073"/>
    <cellStyle name="Standard 257 5 2 2 2 2 6 2" xfId="9483"/>
    <cellStyle name="Standard 257 5 2 2 2 2 6 2 2" xfId="22719"/>
    <cellStyle name="Standard 257 5 2 2 2 2 6 2 2 2" xfId="49191"/>
    <cellStyle name="Standard 257 5 2 2 2 2 6 2 3" xfId="35955"/>
    <cellStyle name="Standard 257 5 2 2 2 2 6 3" xfId="16102"/>
    <cellStyle name="Standard 257 5 2 2 2 2 6 3 2" xfId="42574"/>
    <cellStyle name="Standard 257 5 2 2 2 2 6 4" xfId="31545"/>
    <cellStyle name="Standard 257 5 2 2 2 2 7" xfId="7278"/>
    <cellStyle name="Standard 257 5 2 2 2 2 7 2" xfId="20514"/>
    <cellStyle name="Standard 257 5 2 2 2 2 7 2 2" xfId="46986"/>
    <cellStyle name="Standard 257 5 2 2 2 2 7 3" xfId="33750"/>
    <cellStyle name="Standard 257 5 2 2 2 2 8" xfId="13897"/>
    <cellStyle name="Standard 257 5 2 2 2 2 8 2" xfId="40369"/>
    <cellStyle name="Standard 257 5 2 2 2 2 9" xfId="27133"/>
    <cellStyle name="Standard 257 5 2 2 2 3" xfId="840"/>
    <cellStyle name="Standard 257 5 2 2 2 3 2" xfId="1590"/>
    <cellStyle name="Standard 257 5 2 2 2 3 2 2" xfId="4533"/>
    <cellStyle name="Standard 257 5 2 2 2 3 2 2 2" xfId="13355"/>
    <cellStyle name="Standard 257 5 2 2 2 3 2 2 2 2" xfId="26591"/>
    <cellStyle name="Standard 257 5 2 2 2 3 2 2 2 2 2" xfId="53063"/>
    <cellStyle name="Standard 257 5 2 2 2 3 2 2 2 3" xfId="39827"/>
    <cellStyle name="Standard 257 5 2 2 2 3 2 2 3" xfId="19974"/>
    <cellStyle name="Standard 257 5 2 2 2 3 2 2 3 2" xfId="46446"/>
    <cellStyle name="Standard 257 5 2 2 2 3 2 2 4" xfId="31005"/>
    <cellStyle name="Standard 257 5 2 2 2 3 2 3" xfId="6004"/>
    <cellStyle name="Standard 257 5 2 2 2 3 2 3 2" xfId="10414"/>
    <cellStyle name="Standard 257 5 2 2 2 3 2 3 2 2" xfId="23650"/>
    <cellStyle name="Standard 257 5 2 2 2 3 2 3 2 2 2" xfId="50122"/>
    <cellStyle name="Standard 257 5 2 2 2 3 2 3 2 3" xfId="36886"/>
    <cellStyle name="Standard 257 5 2 2 2 3 2 3 3" xfId="17033"/>
    <cellStyle name="Standard 257 5 2 2 2 3 2 3 3 2" xfId="43505"/>
    <cellStyle name="Standard 257 5 2 2 2 3 2 3 4" xfId="32476"/>
    <cellStyle name="Standard 257 5 2 2 2 3 2 4" xfId="8943"/>
    <cellStyle name="Standard 257 5 2 2 2 3 2 4 2" xfId="22179"/>
    <cellStyle name="Standard 257 5 2 2 2 3 2 4 2 2" xfId="48651"/>
    <cellStyle name="Standard 257 5 2 2 2 3 2 4 3" xfId="35415"/>
    <cellStyle name="Standard 257 5 2 2 2 3 2 5" xfId="15562"/>
    <cellStyle name="Standard 257 5 2 2 2 3 2 5 2" xfId="42034"/>
    <cellStyle name="Standard 257 5 2 2 2 3 2 6" xfId="28064"/>
    <cellStyle name="Standard 257 5 2 2 2 3 3" xfId="2326"/>
    <cellStyle name="Standard 257 5 2 2 2 3 3 2" xfId="3797"/>
    <cellStyle name="Standard 257 5 2 2 2 3 3 2 2" xfId="12619"/>
    <cellStyle name="Standard 257 5 2 2 2 3 3 2 2 2" xfId="25855"/>
    <cellStyle name="Standard 257 5 2 2 2 3 3 2 2 2 2" xfId="52327"/>
    <cellStyle name="Standard 257 5 2 2 2 3 3 2 2 3" xfId="39091"/>
    <cellStyle name="Standard 257 5 2 2 2 3 3 2 3" xfId="19238"/>
    <cellStyle name="Standard 257 5 2 2 2 3 3 2 3 2" xfId="45710"/>
    <cellStyle name="Standard 257 5 2 2 2 3 3 2 4" xfId="30269"/>
    <cellStyle name="Standard 257 5 2 2 2 3 3 3" xfId="6739"/>
    <cellStyle name="Standard 257 5 2 2 2 3 3 3 2" xfId="11149"/>
    <cellStyle name="Standard 257 5 2 2 2 3 3 3 2 2" xfId="24385"/>
    <cellStyle name="Standard 257 5 2 2 2 3 3 3 2 2 2" xfId="50857"/>
    <cellStyle name="Standard 257 5 2 2 2 3 3 3 2 3" xfId="37621"/>
    <cellStyle name="Standard 257 5 2 2 2 3 3 3 3" xfId="17768"/>
    <cellStyle name="Standard 257 5 2 2 2 3 3 3 3 2" xfId="44240"/>
    <cellStyle name="Standard 257 5 2 2 2 3 3 3 4" xfId="33211"/>
    <cellStyle name="Standard 257 5 2 2 2 3 3 4" xfId="8207"/>
    <cellStyle name="Standard 257 5 2 2 2 3 3 4 2" xfId="21443"/>
    <cellStyle name="Standard 257 5 2 2 2 3 3 4 2 2" xfId="47915"/>
    <cellStyle name="Standard 257 5 2 2 2 3 3 4 3" xfId="34679"/>
    <cellStyle name="Standard 257 5 2 2 2 3 3 5" xfId="14826"/>
    <cellStyle name="Standard 257 5 2 2 2 3 3 5 2" xfId="41298"/>
    <cellStyle name="Standard 257 5 2 2 2 3 3 6" xfId="28799"/>
    <cellStyle name="Standard 257 5 2 2 2 3 4" xfId="3063"/>
    <cellStyle name="Standard 257 5 2 2 2 3 4 2" xfId="11885"/>
    <cellStyle name="Standard 257 5 2 2 2 3 4 2 2" xfId="25121"/>
    <cellStyle name="Standard 257 5 2 2 2 3 4 2 2 2" xfId="51593"/>
    <cellStyle name="Standard 257 5 2 2 2 3 4 2 3" xfId="38357"/>
    <cellStyle name="Standard 257 5 2 2 2 3 4 3" xfId="18504"/>
    <cellStyle name="Standard 257 5 2 2 2 3 4 3 2" xfId="44976"/>
    <cellStyle name="Standard 257 5 2 2 2 3 4 4" xfId="29535"/>
    <cellStyle name="Standard 257 5 2 2 2 3 5" xfId="5268"/>
    <cellStyle name="Standard 257 5 2 2 2 3 5 2" xfId="9678"/>
    <cellStyle name="Standard 257 5 2 2 2 3 5 2 2" xfId="22914"/>
    <cellStyle name="Standard 257 5 2 2 2 3 5 2 2 2" xfId="49386"/>
    <cellStyle name="Standard 257 5 2 2 2 3 5 2 3" xfId="36150"/>
    <cellStyle name="Standard 257 5 2 2 2 3 5 3" xfId="16297"/>
    <cellStyle name="Standard 257 5 2 2 2 3 5 3 2" xfId="42769"/>
    <cellStyle name="Standard 257 5 2 2 2 3 5 4" xfId="31740"/>
    <cellStyle name="Standard 257 5 2 2 2 3 6" xfId="7473"/>
    <cellStyle name="Standard 257 5 2 2 2 3 6 2" xfId="20709"/>
    <cellStyle name="Standard 257 5 2 2 2 3 6 2 2" xfId="47181"/>
    <cellStyle name="Standard 257 5 2 2 2 3 6 3" xfId="33945"/>
    <cellStyle name="Standard 257 5 2 2 2 3 7" xfId="14092"/>
    <cellStyle name="Standard 257 5 2 2 2 3 7 2" xfId="40564"/>
    <cellStyle name="Standard 257 5 2 2 2 3 8" xfId="27328"/>
    <cellStyle name="Standard 257 5 2 2 2 4" xfId="1224"/>
    <cellStyle name="Standard 257 5 2 2 2 4 2" xfId="4167"/>
    <cellStyle name="Standard 257 5 2 2 2 4 2 2" xfId="12989"/>
    <cellStyle name="Standard 257 5 2 2 2 4 2 2 2" xfId="26225"/>
    <cellStyle name="Standard 257 5 2 2 2 4 2 2 2 2" xfId="52697"/>
    <cellStyle name="Standard 257 5 2 2 2 4 2 2 3" xfId="39461"/>
    <cellStyle name="Standard 257 5 2 2 2 4 2 3" xfId="19608"/>
    <cellStyle name="Standard 257 5 2 2 2 4 2 3 2" xfId="46080"/>
    <cellStyle name="Standard 257 5 2 2 2 4 2 4" xfId="30639"/>
    <cellStyle name="Standard 257 5 2 2 2 4 3" xfId="5638"/>
    <cellStyle name="Standard 257 5 2 2 2 4 3 2" xfId="10048"/>
    <cellStyle name="Standard 257 5 2 2 2 4 3 2 2" xfId="23284"/>
    <cellStyle name="Standard 257 5 2 2 2 4 3 2 2 2" xfId="49756"/>
    <cellStyle name="Standard 257 5 2 2 2 4 3 2 3" xfId="36520"/>
    <cellStyle name="Standard 257 5 2 2 2 4 3 3" xfId="16667"/>
    <cellStyle name="Standard 257 5 2 2 2 4 3 3 2" xfId="43139"/>
    <cellStyle name="Standard 257 5 2 2 2 4 3 4" xfId="32110"/>
    <cellStyle name="Standard 257 5 2 2 2 4 4" xfId="8577"/>
    <cellStyle name="Standard 257 5 2 2 2 4 4 2" xfId="21813"/>
    <cellStyle name="Standard 257 5 2 2 2 4 4 2 2" xfId="48285"/>
    <cellStyle name="Standard 257 5 2 2 2 4 4 3" xfId="35049"/>
    <cellStyle name="Standard 257 5 2 2 2 4 5" xfId="15196"/>
    <cellStyle name="Standard 257 5 2 2 2 4 5 2" xfId="41668"/>
    <cellStyle name="Standard 257 5 2 2 2 4 6" xfId="27698"/>
    <cellStyle name="Standard 257 5 2 2 2 5" xfId="1960"/>
    <cellStyle name="Standard 257 5 2 2 2 5 2" xfId="3431"/>
    <cellStyle name="Standard 257 5 2 2 2 5 2 2" xfId="12253"/>
    <cellStyle name="Standard 257 5 2 2 2 5 2 2 2" xfId="25489"/>
    <cellStyle name="Standard 257 5 2 2 2 5 2 2 2 2" xfId="51961"/>
    <cellStyle name="Standard 257 5 2 2 2 5 2 2 3" xfId="38725"/>
    <cellStyle name="Standard 257 5 2 2 2 5 2 3" xfId="18872"/>
    <cellStyle name="Standard 257 5 2 2 2 5 2 3 2" xfId="45344"/>
    <cellStyle name="Standard 257 5 2 2 2 5 2 4" xfId="29903"/>
    <cellStyle name="Standard 257 5 2 2 2 5 3" xfId="6373"/>
    <cellStyle name="Standard 257 5 2 2 2 5 3 2" xfId="10783"/>
    <cellStyle name="Standard 257 5 2 2 2 5 3 2 2" xfId="24019"/>
    <cellStyle name="Standard 257 5 2 2 2 5 3 2 2 2" xfId="50491"/>
    <cellStyle name="Standard 257 5 2 2 2 5 3 2 3" xfId="37255"/>
    <cellStyle name="Standard 257 5 2 2 2 5 3 3" xfId="17402"/>
    <cellStyle name="Standard 257 5 2 2 2 5 3 3 2" xfId="43874"/>
    <cellStyle name="Standard 257 5 2 2 2 5 3 4" xfId="32845"/>
    <cellStyle name="Standard 257 5 2 2 2 5 4" xfId="7841"/>
    <cellStyle name="Standard 257 5 2 2 2 5 4 2" xfId="21077"/>
    <cellStyle name="Standard 257 5 2 2 2 5 4 2 2" xfId="47549"/>
    <cellStyle name="Standard 257 5 2 2 2 5 4 3" xfId="34313"/>
    <cellStyle name="Standard 257 5 2 2 2 5 5" xfId="14460"/>
    <cellStyle name="Standard 257 5 2 2 2 5 5 2" xfId="40932"/>
    <cellStyle name="Standard 257 5 2 2 2 5 6" xfId="28433"/>
    <cellStyle name="Standard 257 5 2 2 2 6" xfId="2697"/>
    <cellStyle name="Standard 257 5 2 2 2 6 2" xfId="11519"/>
    <cellStyle name="Standard 257 5 2 2 2 6 2 2" xfId="24755"/>
    <cellStyle name="Standard 257 5 2 2 2 6 2 2 2" xfId="51227"/>
    <cellStyle name="Standard 257 5 2 2 2 6 2 3" xfId="37991"/>
    <cellStyle name="Standard 257 5 2 2 2 6 3" xfId="18138"/>
    <cellStyle name="Standard 257 5 2 2 2 6 3 2" xfId="44610"/>
    <cellStyle name="Standard 257 5 2 2 2 6 4" xfId="29169"/>
    <cellStyle name="Standard 257 5 2 2 2 7" xfId="4902"/>
    <cellStyle name="Standard 257 5 2 2 2 7 2" xfId="9312"/>
    <cellStyle name="Standard 257 5 2 2 2 7 2 2" xfId="22548"/>
    <cellStyle name="Standard 257 5 2 2 2 7 2 2 2" xfId="49020"/>
    <cellStyle name="Standard 257 5 2 2 2 7 2 3" xfId="35784"/>
    <cellStyle name="Standard 257 5 2 2 2 7 3" xfId="15931"/>
    <cellStyle name="Standard 257 5 2 2 2 7 3 2" xfId="42403"/>
    <cellStyle name="Standard 257 5 2 2 2 7 4" xfId="31374"/>
    <cellStyle name="Standard 257 5 2 2 2 8" xfId="7107"/>
    <cellStyle name="Standard 257 5 2 2 2 8 2" xfId="20343"/>
    <cellStyle name="Standard 257 5 2 2 2 8 2 2" xfId="46815"/>
    <cellStyle name="Standard 257 5 2 2 2 8 3" xfId="33579"/>
    <cellStyle name="Standard 257 5 2 2 2 9" xfId="13726"/>
    <cellStyle name="Standard 257 5 2 2 2 9 2" xfId="40198"/>
    <cellStyle name="Standard 257 5 2 2 3" xfId="542"/>
    <cellStyle name="Standard 257 5 2 2 3 2" xfId="931"/>
    <cellStyle name="Standard 257 5 2 2 3 2 2" xfId="1680"/>
    <cellStyle name="Standard 257 5 2 2 3 2 2 2" xfId="4623"/>
    <cellStyle name="Standard 257 5 2 2 3 2 2 2 2" xfId="13445"/>
    <cellStyle name="Standard 257 5 2 2 3 2 2 2 2 2" xfId="26681"/>
    <cellStyle name="Standard 257 5 2 2 3 2 2 2 2 2 2" xfId="53153"/>
    <cellStyle name="Standard 257 5 2 2 3 2 2 2 2 3" xfId="39917"/>
    <cellStyle name="Standard 257 5 2 2 3 2 2 2 3" xfId="20064"/>
    <cellStyle name="Standard 257 5 2 2 3 2 2 2 3 2" xfId="46536"/>
    <cellStyle name="Standard 257 5 2 2 3 2 2 2 4" xfId="31095"/>
    <cellStyle name="Standard 257 5 2 2 3 2 2 3" xfId="6094"/>
    <cellStyle name="Standard 257 5 2 2 3 2 2 3 2" xfId="10504"/>
    <cellStyle name="Standard 257 5 2 2 3 2 2 3 2 2" xfId="23740"/>
    <cellStyle name="Standard 257 5 2 2 3 2 2 3 2 2 2" xfId="50212"/>
    <cellStyle name="Standard 257 5 2 2 3 2 2 3 2 3" xfId="36976"/>
    <cellStyle name="Standard 257 5 2 2 3 2 2 3 3" xfId="17123"/>
    <cellStyle name="Standard 257 5 2 2 3 2 2 3 3 2" xfId="43595"/>
    <cellStyle name="Standard 257 5 2 2 3 2 2 3 4" xfId="32566"/>
    <cellStyle name="Standard 257 5 2 2 3 2 2 4" xfId="9033"/>
    <cellStyle name="Standard 257 5 2 2 3 2 2 4 2" xfId="22269"/>
    <cellStyle name="Standard 257 5 2 2 3 2 2 4 2 2" xfId="48741"/>
    <cellStyle name="Standard 257 5 2 2 3 2 2 4 3" xfId="35505"/>
    <cellStyle name="Standard 257 5 2 2 3 2 2 5" xfId="15652"/>
    <cellStyle name="Standard 257 5 2 2 3 2 2 5 2" xfId="42124"/>
    <cellStyle name="Standard 257 5 2 2 3 2 2 6" xfId="28154"/>
    <cellStyle name="Standard 257 5 2 2 3 2 3" xfId="2416"/>
    <cellStyle name="Standard 257 5 2 2 3 2 3 2" xfId="3887"/>
    <cellStyle name="Standard 257 5 2 2 3 2 3 2 2" xfId="12709"/>
    <cellStyle name="Standard 257 5 2 2 3 2 3 2 2 2" xfId="25945"/>
    <cellStyle name="Standard 257 5 2 2 3 2 3 2 2 2 2" xfId="52417"/>
    <cellStyle name="Standard 257 5 2 2 3 2 3 2 2 3" xfId="39181"/>
    <cellStyle name="Standard 257 5 2 2 3 2 3 2 3" xfId="19328"/>
    <cellStyle name="Standard 257 5 2 2 3 2 3 2 3 2" xfId="45800"/>
    <cellStyle name="Standard 257 5 2 2 3 2 3 2 4" xfId="30359"/>
    <cellStyle name="Standard 257 5 2 2 3 2 3 3" xfId="6829"/>
    <cellStyle name="Standard 257 5 2 2 3 2 3 3 2" xfId="11239"/>
    <cellStyle name="Standard 257 5 2 2 3 2 3 3 2 2" xfId="24475"/>
    <cellStyle name="Standard 257 5 2 2 3 2 3 3 2 2 2" xfId="50947"/>
    <cellStyle name="Standard 257 5 2 2 3 2 3 3 2 3" xfId="37711"/>
    <cellStyle name="Standard 257 5 2 2 3 2 3 3 3" xfId="17858"/>
    <cellStyle name="Standard 257 5 2 2 3 2 3 3 3 2" xfId="44330"/>
    <cellStyle name="Standard 257 5 2 2 3 2 3 3 4" xfId="33301"/>
    <cellStyle name="Standard 257 5 2 2 3 2 3 4" xfId="8297"/>
    <cellStyle name="Standard 257 5 2 2 3 2 3 4 2" xfId="21533"/>
    <cellStyle name="Standard 257 5 2 2 3 2 3 4 2 2" xfId="48005"/>
    <cellStyle name="Standard 257 5 2 2 3 2 3 4 3" xfId="34769"/>
    <cellStyle name="Standard 257 5 2 2 3 2 3 5" xfId="14916"/>
    <cellStyle name="Standard 257 5 2 2 3 2 3 5 2" xfId="41388"/>
    <cellStyle name="Standard 257 5 2 2 3 2 3 6" xfId="28889"/>
    <cellStyle name="Standard 257 5 2 2 3 2 4" xfId="3153"/>
    <cellStyle name="Standard 257 5 2 2 3 2 4 2" xfId="11975"/>
    <cellStyle name="Standard 257 5 2 2 3 2 4 2 2" xfId="25211"/>
    <cellStyle name="Standard 257 5 2 2 3 2 4 2 2 2" xfId="51683"/>
    <cellStyle name="Standard 257 5 2 2 3 2 4 2 3" xfId="38447"/>
    <cellStyle name="Standard 257 5 2 2 3 2 4 3" xfId="18594"/>
    <cellStyle name="Standard 257 5 2 2 3 2 4 3 2" xfId="45066"/>
    <cellStyle name="Standard 257 5 2 2 3 2 4 4" xfId="29625"/>
    <cellStyle name="Standard 257 5 2 2 3 2 5" xfId="5358"/>
    <cellStyle name="Standard 257 5 2 2 3 2 5 2" xfId="9768"/>
    <cellStyle name="Standard 257 5 2 2 3 2 5 2 2" xfId="23004"/>
    <cellStyle name="Standard 257 5 2 2 3 2 5 2 2 2" xfId="49476"/>
    <cellStyle name="Standard 257 5 2 2 3 2 5 2 3" xfId="36240"/>
    <cellStyle name="Standard 257 5 2 2 3 2 5 3" xfId="16387"/>
    <cellStyle name="Standard 257 5 2 2 3 2 5 3 2" xfId="42859"/>
    <cellStyle name="Standard 257 5 2 2 3 2 5 4" xfId="31830"/>
    <cellStyle name="Standard 257 5 2 2 3 2 6" xfId="7563"/>
    <cellStyle name="Standard 257 5 2 2 3 2 6 2" xfId="20799"/>
    <cellStyle name="Standard 257 5 2 2 3 2 6 2 2" xfId="47271"/>
    <cellStyle name="Standard 257 5 2 2 3 2 6 3" xfId="34035"/>
    <cellStyle name="Standard 257 5 2 2 3 2 7" xfId="14182"/>
    <cellStyle name="Standard 257 5 2 2 3 2 7 2" xfId="40654"/>
    <cellStyle name="Standard 257 5 2 2 3 2 8" xfId="27418"/>
    <cellStyle name="Standard 257 5 2 2 3 3" xfId="1314"/>
    <cellStyle name="Standard 257 5 2 2 3 3 2" xfId="4257"/>
    <cellStyle name="Standard 257 5 2 2 3 3 2 2" xfId="13079"/>
    <cellStyle name="Standard 257 5 2 2 3 3 2 2 2" xfId="26315"/>
    <cellStyle name="Standard 257 5 2 2 3 3 2 2 2 2" xfId="52787"/>
    <cellStyle name="Standard 257 5 2 2 3 3 2 2 3" xfId="39551"/>
    <cellStyle name="Standard 257 5 2 2 3 3 2 3" xfId="19698"/>
    <cellStyle name="Standard 257 5 2 2 3 3 2 3 2" xfId="46170"/>
    <cellStyle name="Standard 257 5 2 2 3 3 2 4" xfId="30729"/>
    <cellStyle name="Standard 257 5 2 2 3 3 3" xfId="5728"/>
    <cellStyle name="Standard 257 5 2 2 3 3 3 2" xfId="10138"/>
    <cellStyle name="Standard 257 5 2 2 3 3 3 2 2" xfId="23374"/>
    <cellStyle name="Standard 257 5 2 2 3 3 3 2 2 2" xfId="49846"/>
    <cellStyle name="Standard 257 5 2 2 3 3 3 2 3" xfId="36610"/>
    <cellStyle name="Standard 257 5 2 2 3 3 3 3" xfId="16757"/>
    <cellStyle name="Standard 257 5 2 2 3 3 3 3 2" xfId="43229"/>
    <cellStyle name="Standard 257 5 2 2 3 3 3 4" xfId="32200"/>
    <cellStyle name="Standard 257 5 2 2 3 3 4" xfId="8667"/>
    <cellStyle name="Standard 257 5 2 2 3 3 4 2" xfId="21903"/>
    <cellStyle name="Standard 257 5 2 2 3 3 4 2 2" xfId="48375"/>
    <cellStyle name="Standard 257 5 2 2 3 3 4 3" xfId="35139"/>
    <cellStyle name="Standard 257 5 2 2 3 3 5" xfId="15286"/>
    <cellStyle name="Standard 257 5 2 2 3 3 5 2" xfId="41758"/>
    <cellStyle name="Standard 257 5 2 2 3 3 6" xfId="27788"/>
    <cellStyle name="Standard 257 5 2 2 3 4" xfId="2050"/>
    <cellStyle name="Standard 257 5 2 2 3 4 2" xfId="3521"/>
    <cellStyle name="Standard 257 5 2 2 3 4 2 2" xfId="12343"/>
    <cellStyle name="Standard 257 5 2 2 3 4 2 2 2" xfId="25579"/>
    <cellStyle name="Standard 257 5 2 2 3 4 2 2 2 2" xfId="52051"/>
    <cellStyle name="Standard 257 5 2 2 3 4 2 2 3" xfId="38815"/>
    <cellStyle name="Standard 257 5 2 2 3 4 2 3" xfId="18962"/>
    <cellStyle name="Standard 257 5 2 2 3 4 2 3 2" xfId="45434"/>
    <cellStyle name="Standard 257 5 2 2 3 4 2 4" xfId="29993"/>
    <cellStyle name="Standard 257 5 2 2 3 4 3" xfId="6463"/>
    <cellStyle name="Standard 257 5 2 2 3 4 3 2" xfId="10873"/>
    <cellStyle name="Standard 257 5 2 2 3 4 3 2 2" xfId="24109"/>
    <cellStyle name="Standard 257 5 2 2 3 4 3 2 2 2" xfId="50581"/>
    <cellStyle name="Standard 257 5 2 2 3 4 3 2 3" xfId="37345"/>
    <cellStyle name="Standard 257 5 2 2 3 4 3 3" xfId="17492"/>
    <cellStyle name="Standard 257 5 2 2 3 4 3 3 2" xfId="43964"/>
    <cellStyle name="Standard 257 5 2 2 3 4 3 4" xfId="32935"/>
    <cellStyle name="Standard 257 5 2 2 3 4 4" xfId="7931"/>
    <cellStyle name="Standard 257 5 2 2 3 4 4 2" xfId="21167"/>
    <cellStyle name="Standard 257 5 2 2 3 4 4 2 2" xfId="47639"/>
    <cellStyle name="Standard 257 5 2 2 3 4 4 3" xfId="34403"/>
    <cellStyle name="Standard 257 5 2 2 3 4 5" xfId="14550"/>
    <cellStyle name="Standard 257 5 2 2 3 4 5 2" xfId="41022"/>
    <cellStyle name="Standard 257 5 2 2 3 4 6" xfId="28523"/>
    <cellStyle name="Standard 257 5 2 2 3 5" xfId="2787"/>
    <cellStyle name="Standard 257 5 2 2 3 5 2" xfId="11609"/>
    <cellStyle name="Standard 257 5 2 2 3 5 2 2" xfId="24845"/>
    <cellStyle name="Standard 257 5 2 2 3 5 2 2 2" xfId="51317"/>
    <cellStyle name="Standard 257 5 2 2 3 5 2 3" xfId="38081"/>
    <cellStyle name="Standard 257 5 2 2 3 5 3" xfId="18228"/>
    <cellStyle name="Standard 257 5 2 2 3 5 3 2" xfId="44700"/>
    <cellStyle name="Standard 257 5 2 2 3 5 4" xfId="29259"/>
    <cellStyle name="Standard 257 5 2 2 3 6" xfId="4992"/>
    <cellStyle name="Standard 257 5 2 2 3 6 2" xfId="9402"/>
    <cellStyle name="Standard 257 5 2 2 3 6 2 2" xfId="22638"/>
    <cellStyle name="Standard 257 5 2 2 3 6 2 2 2" xfId="49110"/>
    <cellStyle name="Standard 257 5 2 2 3 6 2 3" xfId="35874"/>
    <cellStyle name="Standard 257 5 2 2 3 6 3" xfId="16021"/>
    <cellStyle name="Standard 257 5 2 2 3 6 3 2" xfId="42493"/>
    <cellStyle name="Standard 257 5 2 2 3 6 4" xfId="31464"/>
    <cellStyle name="Standard 257 5 2 2 3 7" xfId="7197"/>
    <cellStyle name="Standard 257 5 2 2 3 7 2" xfId="20433"/>
    <cellStyle name="Standard 257 5 2 2 3 7 2 2" xfId="46905"/>
    <cellStyle name="Standard 257 5 2 2 3 7 3" xfId="33669"/>
    <cellStyle name="Standard 257 5 2 2 3 8" xfId="13816"/>
    <cellStyle name="Standard 257 5 2 2 3 8 2" xfId="40288"/>
    <cellStyle name="Standard 257 5 2 2 3 9" xfId="27052"/>
    <cellStyle name="Standard 257 5 2 2 4" xfId="759"/>
    <cellStyle name="Standard 257 5 2 2 4 2" xfId="1509"/>
    <cellStyle name="Standard 257 5 2 2 4 2 2" xfId="4452"/>
    <cellStyle name="Standard 257 5 2 2 4 2 2 2" xfId="13274"/>
    <cellStyle name="Standard 257 5 2 2 4 2 2 2 2" xfId="26510"/>
    <cellStyle name="Standard 257 5 2 2 4 2 2 2 2 2" xfId="52982"/>
    <cellStyle name="Standard 257 5 2 2 4 2 2 2 3" xfId="39746"/>
    <cellStyle name="Standard 257 5 2 2 4 2 2 3" xfId="19893"/>
    <cellStyle name="Standard 257 5 2 2 4 2 2 3 2" xfId="46365"/>
    <cellStyle name="Standard 257 5 2 2 4 2 2 4" xfId="30924"/>
    <cellStyle name="Standard 257 5 2 2 4 2 3" xfId="5923"/>
    <cellStyle name="Standard 257 5 2 2 4 2 3 2" xfId="10333"/>
    <cellStyle name="Standard 257 5 2 2 4 2 3 2 2" xfId="23569"/>
    <cellStyle name="Standard 257 5 2 2 4 2 3 2 2 2" xfId="50041"/>
    <cellStyle name="Standard 257 5 2 2 4 2 3 2 3" xfId="36805"/>
    <cellStyle name="Standard 257 5 2 2 4 2 3 3" xfId="16952"/>
    <cellStyle name="Standard 257 5 2 2 4 2 3 3 2" xfId="43424"/>
    <cellStyle name="Standard 257 5 2 2 4 2 3 4" xfId="32395"/>
    <cellStyle name="Standard 257 5 2 2 4 2 4" xfId="8862"/>
    <cellStyle name="Standard 257 5 2 2 4 2 4 2" xfId="22098"/>
    <cellStyle name="Standard 257 5 2 2 4 2 4 2 2" xfId="48570"/>
    <cellStyle name="Standard 257 5 2 2 4 2 4 3" xfId="35334"/>
    <cellStyle name="Standard 257 5 2 2 4 2 5" xfId="15481"/>
    <cellStyle name="Standard 257 5 2 2 4 2 5 2" xfId="41953"/>
    <cellStyle name="Standard 257 5 2 2 4 2 6" xfId="27983"/>
    <cellStyle name="Standard 257 5 2 2 4 3" xfId="2245"/>
    <cellStyle name="Standard 257 5 2 2 4 3 2" xfId="3716"/>
    <cellStyle name="Standard 257 5 2 2 4 3 2 2" xfId="12538"/>
    <cellStyle name="Standard 257 5 2 2 4 3 2 2 2" xfId="25774"/>
    <cellStyle name="Standard 257 5 2 2 4 3 2 2 2 2" xfId="52246"/>
    <cellStyle name="Standard 257 5 2 2 4 3 2 2 3" xfId="39010"/>
    <cellStyle name="Standard 257 5 2 2 4 3 2 3" xfId="19157"/>
    <cellStyle name="Standard 257 5 2 2 4 3 2 3 2" xfId="45629"/>
    <cellStyle name="Standard 257 5 2 2 4 3 2 4" xfId="30188"/>
    <cellStyle name="Standard 257 5 2 2 4 3 3" xfId="6658"/>
    <cellStyle name="Standard 257 5 2 2 4 3 3 2" xfId="11068"/>
    <cellStyle name="Standard 257 5 2 2 4 3 3 2 2" xfId="24304"/>
    <cellStyle name="Standard 257 5 2 2 4 3 3 2 2 2" xfId="50776"/>
    <cellStyle name="Standard 257 5 2 2 4 3 3 2 3" xfId="37540"/>
    <cellStyle name="Standard 257 5 2 2 4 3 3 3" xfId="17687"/>
    <cellStyle name="Standard 257 5 2 2 4 3 3 3 2" xfId="44159"/>
    <cellStyle name="Standard 257 5 2 2 4 3 3 4" xfId="33130"/>
    <cellStyle name="Standard 257 5 2 2 4 3 4" xfId="8126"/>
    <cellStyle name="Standard 257 5 2 2 4 3 4 2" xfId="21362"/>
    <cellStyle name="Standard 257 5 2 2 4 3 4 2 2" xfId="47834"/>
    <cellStyle name="Standard 257 5 2 2 4 3 4 3" xfId="34598"/>
    <cellStyle name="Standard 257 5 2 2 4 3 5" xfId="14745"/>
    <cellStyle name="Standard 257 5 2 2 4 3 5 2" xfId="41217"/>
    <cellStyle name="Standard 257 5 2 2 4 3 6" xfId="28718"/>
    <cellStyle name="Standard 257 5 2 2 4 4" xfId="2982"/>
    <cellStyle name="Standard 257 5 2 2 4 4 2" xfId="11804"/>
    <cellStyle name="Standard 257 5 2 2 4 4 2 2" xfId="25040"/>
    <cellStyle name="Standard 257 5 2 2 4 4 2 2 2" xfId="51512"/>
    <cellStyle name="Standard 257 5 2 2 4 4 2 3" xfId="38276"/>
    <cellStyle name="Standard 257 5 2 2 4 4 3" xfId="18423"/>
    <cellStyle name="Standard 257 5 2 2 4 4 3 2" xfId="44895"/>
    <cellStyle name="Standard 257 5 2 2 4 4 4" xfId="29454"/>
    <cellStyle name="Standard 257 5 2 2 4 5" xfId="5187"/>
    <cellStyle name="Standard 257 5 2 2 4 5 2" xfId="9597"/>
    <cellStyle name="Standard 257 5 2 2 4 5 2 2" xfId="22833"/>
    <cellStyle name="Standard 257 5 2 2 4 5 2 2 2" xfId="49305"/>
    <cellStyle name="Standard 257 5 2 2 4 5 2 3" xfId="36069"/>
    <cellStyle name="Standard 257 5 2 2 4 5 3" xfId="16216"/>
    <cellStyle name="Standard 257 5 2 2 4 5 3 2" xfId="42688"/>
    <cellStyle name="Standard 257 5 2 2 4 5 4" xfId="31659"/>
    <cellStyle name="Standard 257 5 2 2 4 6" xfId="7392"/>
    <cellStyle name="Standard 257 5 2 2 4 6 2" xfId="20628"/>
    <cellStyle name="Standard 257 5 2 2 4 6 2 2" xfId="47100"/>
    <cellStyle name="Standard 257 5 2 2 4 6 3" xfId="33864"/>
    <cellStyle name="Standard 257 5 2 2 4 7" xfId="14011"/>
    <cellStyle name="Standard 257 5 2 2 4 7 2" xfId="40483"/>
    <cellStyle name="Standard 257 5 2 2 4 8" xfId="27247"/>
    <cellStyle name="Standard 257 5 2 2 5" xfId="1143"/>
    <cellStyle name="Standard 257 5 2 2 5 2" xfId="4086"/>
    <cellStyle name="Standard 257 5 2 2 5 2 2" xfId="12908"/>
    <cellStyle name="Standard 257 5 2 2 5 2 2 2" xfId="26144"/>
    <cellStyle name="Standard 257 5 2 2 5 2 2 2 2" xfId="52616"/>
    <cellStyle name="Standard 257 5 2 2 5 2 2 3" xfId="39380"/>
    <cellStyle name="Standard 257 5 2 2 5 2 3" xfId="19527"/>
    <cellStyle name="Standard 257 5 2 2 5 2 3 2" xfId="45999"/>
    <cellStyle name="Standard 257 5 2 2 5 2 4" xfId="30558"/>
    <cellStyle name="Standard 257 5 2 2 5 3" xfId="5557"/>
    <cellStyle name="Standard 257 5 2 2 5 3 2" xfId="9967"/>
    <cellStyle name="Standard 257 5 2 2 5 3 2 2" xfId="23203"/>
    <cellStyle name="Standard 257 5 2 2 5 3 2 2 2" xfId="49675"/>
    <cellStyle name="Standard 257 5 2 2 5 3 2 3" xfId="36439"/>
    <cellStyle name="Standard 257 5 2 2 5 3 3" xfId="16586"/>
    <cellStyle name="Standard 257 5 2 2 5 3 3 2" xfId="43058"/>
    <cellStyle name="Standard 257 5 2 2 5 3 4" xfId="32029"/>
    <cellStyle name="Standard 257 5 2 2 5 4" xfId="8496"/>
    <cellStyle name="Standard 257 5 2 2 5 4 2" xfId="21732"/>
    <cellStyle name="Standard 257 5 2 2 5 4 2 2" xfId="48204"/>
    <cellStyle name="Standard 257 5 2 2 5 4 3" xfId="34968"/>
    <cellStyle name="Standard 257 5 2 2 5 5" xfId="15115"/>
    <cellStyle name="Standard 257 5 2 2 5 5 2" xfId="41587"/>
    <cellStyle name="Standard 257 5 2 2 5 6" xfId="27617"/>
    <cellStyle name="Standard 257 5 2 2 6" xfId="1879"/>
    <cellStyle name="Standard 257 5 2 2 6 2" xfId="3350"/>
    <cellStyle name="Standard 257 5 2 2 6 2 2" xfId="12172"/>
    <cellStyle name="Standard 257 5 2 2 6 2 2 2" xfId="25408"/>
    <cellStyle name="Standard 257 5 2 2 6 2 2 2 2" xfId="51880"/>
    <cellStyle name="Standard 257 5 2 2 6 2 2 3" xfId="38644"/>
    <cellStyle name="Standard 257 5 2 2 6 2 3" xfId="18791"/>
    <cellStyle name="Standard 257 5 2 2 6 2 3 2" xfId="45263"/>
    <cellStyle name="Standard 257 5 2 2 6 2 4" xfId="29822"/>
    <cellStyle name="Standard 257 5 2 2 6 3" xfId="6292"/>
    <cellStyle name="Standard 257 5 2 2 6 3 2" xfId="10702"/>
    <cellStyle name="Standard 257 5 2 2 6 3 2 2" xfId="23938"/>
    <cellStyle name="Standard 257 5 2 2 6 3 2 2 2" xfId="50410"/>
    <cellStyle name="Standard 257 5 2 2 6 3 2 3" xfId="37174"/>
    <cellStyle name="Standard 257 5 2 2 6 3 3" xfId="17321"/>
    <cellStyle name="Standard 257 5 2 2 6 3 3 2" xfId="43793"/>
    <cellStyle name="Standard 257 5 2 2 6 3 4" xfId="32764"/>
    <cellStyle name="Standard 257 5 2 2 6 4" xfId="7760"/>
    <cellStyle name="Standard 257 5 2 2 6 4 2" xfId="20996"/>
    <cellStyle name="Standard 257 5 2 2 6 4 2 2" xfId="47468"/>
    <cellStyle name="Standard 257 5 2 2 6 4 3" xfId="34232"/>
    <cellStyle name="Standard 257 5 2 2 6 5" xfId="14379"/>
    <cellStyle name="Standard 257 5 2 2 6 5 2" xfId="40851"/>
    <cellStyle name="Standard 257 5 2 2 6 6" xfId="28352"/>
    <cellStyle name="Standard 257 5 2 2 7" xfId="2616"/>
    <cellStyle name="Standard 257 5 2 2 7 2" xfId="11438"/>
    <cellStyle name="Standard 257 5 2 2 7 2 2" xfId="24674"/>
    <cellStyle name="Standard 257 5 2 2 7 2 2 2" xfId="51146"/>
    <cellStyle name="Standard 257 5 2 2 7 2 3" xfId="37910"/>
    <cellStyle name="Standard 257 5 2 2 7 3" xfId="18057"/>
    <cellStyle name="Standard 257 5 2 2 7 3 2" xfId="44529"/>
    <cellStyle name="Standard 257 5 2 2 7 4" xfId="29088"/>
    <cellStyle name="Standard 257 5 2 2 8" xfId="4821"/>
    <cellStyle name="Standard 257 5 2 2 8 2" xfId="9231"/>
    <cellStyle name="Standard 257 5 2 2 8 2 2" xfId="22467"/>
    <cellStyle name="Standard 257 5 2 2 8 2 2 2" xfId="48939"/>
    <cellStyle name="Standard 257 5 2 2 8 2 3" xfId="35703"/>
    <cellStyle name="Standard 257 5 2 2 8 3" xfId="15850"/>
    <cellStyle name="Standard 257 5 2 2 8 3 2" xfId="42322"/>
    <cellStyle name="Standard 257 5 2 2 8 4" xfId="31293"/>
    <cellStyle name="Standard 257 5 2 2 9" xfId="7026"/>
    <cellStyle name="Standard 257 5 2 2 9 2" xfId="20262"/>
    <cellStyle name="Standard 257 5 2 2 9 2 2" xfId="46734"/>
    <cellStyle name="Standard 257 5 2 2 9 3" xfId="33498"/>
    <cellStyle name="Standard 257 5 2 3" xfId="407"/>
    <cellStyle name="Standard 257 5 2 3 10" xfId="26922"/>
    <cellStyle name="Standard 257 5 2 3 2" xfId="583"/>
    <cellStyle name="Standard 257 5 2 3 2 2" xfId="972"/>
    <cellStyle name="Standard 257 5 2 3 2 2 2" xfId="1721"/>
    <cellStyle name="Standard 257 5 2 3 2 2 2 2" xfId="4664"/>
    <cellStyle name="Standard 257 5 2 3 2 2 2 2 2" xfId="13486"/>
    <cellStyle name="Standard 257 5 2 3 2 2 2 2 2 2" xfId="26722"/>
    <cellStyle name="Standard 257 5 2 3 2 2 2 2 2 2 2" xfId="53194"/>
    <cellStyle name="Standard 257 5 2 3 2 2 2 2 2 3" xfId="39958"/>
    <cellStyle name="Standard 257 5 2 3 2 2 2 2 3" xfId="20105"/>
    <cellStyle name="Standard 257 5 2 3 2 2 2 2 3 2" xfId="46577"/>
    <cellStyle name="Standard 257 5 2 3 2 2 2 2 4" xfId="31136"/>
    <cellStyle name="Standard 257 5 2 3 2 2 2 3" xfId="6135"/>
    <cellStyle name="Standard 257 5 2 3 2 2 2 3 2" xfId="10545"/>
    <cellStyle name="Standard 257 5 2 3 2 2 2 3 2 2" xfId="23781"/>
    <cellStyle name="Standard 257 5 2 3 2 2 2 3 2 2 2" xfId="50253"/>
    <cellStyle name="Standard 257 5 2 3 2 2 2 3 2 3" xfId="37017"/>
    <cellStyle name="Standard 257 5 2 3 2 2 2 3 3" xfId="17164"/>
    <cellStyle name="Standard 257 5 2 3 2 2 2 3 3 2" xfId="43636"/>
    <cellStyle name="Standard 257 5 2 3 2 2 2 3 4" xfId="32607"/>
    <cellStyle name="Standard 257 5 2 3 2 2 2 4" xfId="9074"/>
    <cellStyle name="Standard 257 5 2 3 2 2 2 4 2" xfId="22310"/>
    <cellStyle name="Standard 257 5 2 3 2 2 2 4 2 2" xfId="48782"/>
    <cellStyle name="Standard 257 5 2 3 2 2 2 4 3" xfId="35546"/>
    <cellStyle name="Standard 257 5 2 3 2 2 2 5" xfId="15693"/>
    <cellStyle name="Standard 257 5 2 3 2 2 2 5 2" xfId="42165"/>
    <cellStyle name="Standard 257 5 2 3 2 2 2 6" xfId="28195"/>
    <cellStyle name="Standard 257 5 2 3 2 2 3" xfId="2457"/>
    <cellStyle name="Standard 257 5 2 3 2 2 3 2" xfId="3928"/>
    <cellStyle name="Standard 257 5 2 3 2 2 3 2 2" xfId="12750"/>
    <cellStyle name="Standard 257 5 2 3 2 2 3 2 2 2" xfId="25986"/>
    <cellStyle name="Standard 257 5 2 3 2 2 3 2 2 2 2" xfId="52458"/>
    <cellStyle name="Standard 257 5 2 3 2 2 3 2 2 3" xfId="39222"/>
    <cellStyle name="Standard 257 5 2 3 2 2 3 2 3" xfId="19369"/>
    <cellStyle name="Standard 257 5 2 3 2 2 3 2 3 2" xfId="45841"/>
    <cellStyle name="Standard 257 5 2 3 2 2 3 2 4" xfId="30400"/>
    <cellStyle name="Standard 257 5 2 3 2 2 3 3" xfId="6870"/>
    <cellStyle name="Standard 257 5 2 3 2 2 3 3 2" xfId="11280"/>
    <cellStyle name="Standard 257 5 2 3 2 2 3 3 2 2" xfId="24516"/>
    <cellStyle name="Standard 257 5 2 3 2 2 3 3 2 2 2" xfId="50988"/>
    <cellStyle name="Standard 257 5 2 3 2 2 3 3 2 3" xfId="37752"/>
    <cellStyle name="Standard 257 5 2 3 2 2 3 3 3" xfId="17899"/>
    <cellStyle name="Standard 257 5 2 3 2 2 3 3 3 2" xfId="44371"/>
    <cellStyle name="Standard 257 5 2 3 2 2 3 3 4" xfId="33342"/>
    <cellStyle name="Standard 257 5 2 3 2 2 3 4" xfId="8338"/>
    <cellStyle name="Standard 257 5 2 3 2 2 3 4 2" xfId="21574"/>
    <cellStyle name="Standard 257 5 2 3 2 2 3 4 2 2" xfId="48046"/>
    <cellStyle name="Standard 257 5 2 3 2 2 3 4 3" xfId="34810"/>
    <cellStyle name="Standard 257 5 2 3 2 2 3 5" xfId="14957"/>
    <cellStyle name="Standard 257 5 2 3 2 2 3 5 2" xfId="41429"/>
    <cellStyle name="Standard 257 5 2 3 2 2 3 6" xfId="28930"/>
    <cellStyle name="Standard 257 5 2 3 2 2 4" xfId="3194"/>
    <cellStyle name="Standard 257 5 2 3 2 2 4 2" xfId="12016"/>
    <cellStyle name="Standard 257 5 2 3 2 2 4 2 2" xfId="25252"/>
    <cellStyle name="Standard 257 5 2 3 2 2 4 2 2 2" xfId="51724"/>
    <cellStyle name="Standard 257 5 2 3 2 2 4 2 3" xfId="38488"/>
    <cellStyle name="Standard 257 5 2 3 2 2 4 3" xfId="18635"/>
    <cellStyle name="Standard 257 5 2 3 2 2 4 3 2" xfId="45107"/>
    <cellStyle name="Standard 257 5 2 3 2 2 4 4" xfId="29666"/>
    <cellStyle name="Standard 257 5 2 3 2 2 5" xfId="5399"/>
    <cellStyle name="Standard 257 5 2 3 2 2 5 2" xfId="9809"/>
    <cellStyle name="Standard 257 5 2 3 2 2 5 2 2" xfId="23045"/>
    <cellStyle name="Standard 257 5 2 3 2 2 5 2 2 2" xfId="49517"/>
    <cellStyle name="Standard 257 5 2 3 2 2 5 2 3" xfId="36281"/>
    <cellStyle name="Standard 257 5 2 3 2 2 5 3" xfId="16428"/>
    <cellStyle name="Standard 257 5 2 3 2 2 5 3 2" xfId="42900"/>
    <cellStyle name="Standard 257 5 2 3 2 2 5 4" xfId="31871"/>
    <cellStyle name="Standard 257 5 2 3 2 2 6" xfId="7604"/>
    <cellStyle name="Standard 257 5 2 3 2 2 6 2" xfId="20840"/>
    <cellStyle name="Standard 257 5 2 3 2 2 6 2 2" xfId="47312"/>
    <cellStyle name="Standard 257 5 2 3 2 2 6 3" xfId="34076"/>
    <cellStyle name="Standard 257 5 2 3 2 2 7" xfId="14223"/>
    <cellStyle name="Standard 257 5 2 3 2 2 7 2" xfId="40695"/>
    <cellStyle name="Standard 257 5 2 3 2 2 8" xfId="27459"/>
    <cellStyle name="Standard 257 5 2 3 2 3" xfId="1355"/>
    <cellStyle name="Standard 257 5 2 3 2 3 2" xfId="4298"/>
    <cellStyle name="Standard 257 5 2 3 2 3 2 2" xfId="13120"/>
    <cellStyle name="Standard 257 5 2 3 2 3 2 2 2" xfId="26356"/>
    <cellStyle name="Standard 257 5 2 3 2 3 2 2 2 2" xfId="52828"/>
    <cellStyle name="Standard 257 5 2 3 2 3 2 2 3" xfId="39592"/>
    <cellStyle name="Standard 257 5 2 3 2 3 2 3" xfId="19739"/>
    <cellStyle name="Standard 257 5 2 3 2 3 2 3 2" xfId="46211"/>
    <cellStyle name="Standard 257 5 2 3 2 3 2 4" xfId="30770"/>
    <cellStyle name="Standard 257 5 2 3 2 3 3" xfId="5769"/>
    <cellStyle name="Standard 257 5 2 3 2 3 3 2" xfId="10179"/>
    <cellStyle name="Standard 257 5 2 3 2 3 3 2 2" xfId="23415"/>
    <cellStyle name="Standard 257 5 2 3 2 3 3 2 2 2" xfId="49887"/>
    <cellStyle name="Standard 257 5 2 3 2 3 3 2 3" xfId="36651"/>
    <cellStyle name="Standard 257 5 2 3 2 3 3 3" xfId="16798"/>
    <cellStyle name="Standard 257 5 2 3 2 3 3 3 2" xfId="43270"/>
    <cellStyle name="Standard 257 5 2 3 2 3 3 4" xfId="32241"/>
    <cellStyle name="Standard 257 5 2 3 2 3 4" xfId="8708"/>
    <cellStyle name="Standard 257 5 2 3 2 3 4 2" xfId="21944"/>
    <cellStyle name="Standard 257 5 2 3 2 3 4 2 2" xfId="48416"/>
    <cellStyle name="Standard 257 5 2 3 2 3 4 3" xfId="35180"/>
    <cellStyle name="Standard 257 5 2 3 2 3 5" xfId="15327"/>
    <cellStyle name="Standard 257 5 2 3 2 3 5 2" xfId="41799"/>
    <cellStyle name="Standard 257 5 2 3 2 3 6" xfId="27829"/>
    <cellStyle name="Standard 257 5 2 3 2 4" xfId="2091"/>
    <cellStyle name="Standard 257 5 2 3 2 4 2" xfId="3562"/>
    <cellStyle name="Standard 257 5 2 3 2 4 2 2" xfId="12384"/>
    <cellStyle name="Standard 257 5 2 3 2 4 2 2 2" xfId="25620"/>
    <cellStyle name="Standard 257 5 2 3 2 4 2 2 2 2" xfId="52092"/>
    <cellStyle name="Standard 257 5 2 3 2 4 2 2 3" xfId="38856"/>
    <cellStyle name="Standard 257 5 2 3 2 4 2 3" xfId="19003"/>
    <cellStyle name="Standard 257 5 2 3 2 4 2 3 2" xfId="45475"/>
    <cellStyle name="Standard 257 5 2 3 2 4 2 4" xfId="30034"/>
    <cellStyle name="Standard 257 5 2 3 2 4 3" xfId="6504"/>
    <cellStyle name="Standard 257 5 2 3 2 4 3 2" xfId="10914"/>
    <cellStyle name="Standard 257 5 2 3 2 4 3 2 2" xfId="24150"/>
    <cellStyle name="Standard 257 5 2 3 2 4 3 2 2 2" xfId="50622"/>
    <cellStyle name="Standard 257 5 2 3 2 4 3 2 3" xfId="37386"/>
    <cellStyle name="Standard 257 5 2 3 2 4 3 3" xfId="17533"/>
    <cellStyle name="Standard 257 5 2 3 2 4 3 3 2" xfId="44005"/>
    <cellStyle name="Standard 257 5 2 3 2 4 3 4" xfId="32976"/>
    <cellStyle name="Standard 257 5 2 3 2 4 4" xfId="7972"/>
    <cellStyle name="Standard 257 5 2 3 2 4 4 2" xfId="21208"/>
    <cellStyle name="Standard 257 5 2 3 2 4 4 2 2" xfId="47680"/>
    <cellStyle name="Standard 257 5 2 3 2 4 4 3" xfId="34444"/>
    <cellStyle name="Standard 257 5 2 3 2 4 5" xfId="14591"/>
    <cellStyle name="Standard 257 5 2 3 2 4 5 2" xfId="41063"/>
    <cellStyle name="Standard 257 5 2 3 2 4 6" xfId="28564"/>
    <cellStyle name="Standard 257 5 2 3 2 5" xfId="2828"/>
    <cellStyle name="Standard 257 5 2 3 2 5 2" xfId="11650"/>
    <cellStyle name="Standard 257 5 2 3 2 5 2 2" xfId="24886"/>
    <cellStyle name="Standard 257 5 2 3 2 5 2 2 2" xfId="51358"/>
    <cellStyle name="Standard 257 5 2 3 2 5 2 3" xfId="38122"/>
    <cellStyle name="Standard 257 5 2 3 2 5 3" xfId="18269"/>
    <cellStyle name="Standard 257 5 2 3 2 5 3 2" xfId="44741"/>
    <cellStyle name="Standard 257 5 2 3 2 5 4" xfId="29300"/>
    <cellStyle name="Standard 257 5 2 3 2 6" xfId="5033"/>
    <cellStyle name="Standard 257 5 2 3 2 6 2" xfId="9443"/>
    <cellStyle name="Standard 257 5 2 3 2 6 2 2" xfId="22679"/>
    <cellStyle name="Standard 257 5 2 3 2 6 2 2 2" xfId="49151"/>
    <cellStyle name="Standard 257 5 2 3 2 6 2 3" xfId="35915"/>
    <cellStyle name="Standard 257 5 2 3 2 6 3" xfId="16062"/>
    <cellStyle name="Standard 257 5 2 3 2 6 3 2" xfId="42534"/>
    <cellStyle name="Standard 257 5 2 3 2 6 4" xfId="31505"/>
    <cellStyle name="Standard 257 5 2 3 2 7" xfId="7238"/>
    <cellStyle name="Standard 257 5 2 3 2 7 2" xfId="20474"/>
    <cellStyle name="Standard 257 5 2 3 2 7 2 2" xfId="46946"/>
    <cellStyle name="Standard 257 5 2 3 2 7 3" xfId="33710"/>
    <cellStyle name="Standard 257 5 2 3 2 8" xfId="13857"/>
    <cellStyle name="Standard 257 5 2 3 2 8 2" xfId="40329"/>
    <cellStyle name="Standard 257 5 2 3 2 9" xfId="27093"/>
    <cellStyle name="Standard 257 5 2 3 3" xfId="800"/>
    <cellStyle name="Standard 257 5 2 3 3 2" xfId="1550"/>
    <cellStyle name="Standard 257 5 2 3 3 2 2" xfId="4493"/>
    <cellStyle name="Standard 257 5 2 3 3 2 2 2" xfId="13315"/>
    <cellStyle name="Standard 257 5 2 3 3 2 2 2 2" xfId="26551"/>
    <cellStyle name="Standard 257 5 2 3 3 2 2 2 2 2" xfId="53023"/>
    <cellStyle name="Standard 257 5 2 3 3 2 2 2 3" xfId="39787"/>
    <cellStyle name="Standard 257 5 2 3 3 2 2 3" xfId="19934"/>
    <cellStyle name="Standard 257 5 2 3 3 2 2 3 2" xfId="46406"/>
    <cellStyle name="Standard 257 5 2 3 3 2 2 4" xfId="30965"/>
    <cellStyle name="Standard 257 5 2 3 3 2 3" xfId="5964"/>
    <cellStyle name="Standard 257 5 2 3 3 2 3 2" xfId="10374"/>
    <cellStyle name="Standard 257 5 2 3 3 2 3 2 2" xfId="23610"/>
    <cellStyle name="Standard 257 5 2 3 3 2 3 2 2 2" xfId="50082"/>
    <cellStyle name="Standard 257 5 2 3 3 2 3 2 3" xfId="36846"/>
    <cellStyle name="Standard 257 5 2 3 3 2 3 3" xfId="16993"/>
    <cellStyle name="Standard 257 5 2 3 3 2 3 3 2" xfId="43465"/>
    <cellStyle name="Standard 257 5 2 3 3 2 3 4" xfId="32436"/>
    <cellStyle name="Standard 257 5 2 3 3 2 4" xfId="8903"/>
    <cellStyle name="Standard 257 5 2 3 3 2 4 2" xfId="22139"/>
    <cellStyle name="Standard 257 5 2 3 3 2 4 2 2" xfId="48611"/>
    <cellStyle name="Standard 257 5 2 3 3 2 4 3" xfId="35375"/>
    <cellStyle name="Standard 257 5 2 3 3 2 5" xfId="15522"/>
    <cellStyle name="Standard 257 5 2 3 3 2 5 2" xfId="41994"/>
    <cellStyle name="Standard 257 5 2 3 3 2 6" xfId="28024"/>
    <cellStyle name="Standard 257 5 2 3 3 3" xfId="2286"/>
    <cellStyle name="Standard 257 5 2 3 3 3 2" xfId="3757"/>
    <cellStyle name="Standard 257 5 2 3 3 3 2 2" xfId="12579"/>
    <cellStyle name="Standard 257 5 2 3 3 3 2 2 2" xfId="25815"/>
    <cellStyle name="Standard 257 5 2 3 3 3 2 2 2 2" xfId="52287"/>
    <cellStyle name="Standard 257 5 2 3 3 3 2 2 3" xfId="39051"/>
    <cellStyle name="Standard 257 5 2 3 3 3 2 3" xfId="19198"/>
    <cellStyle name="Standard 257 5 2 3 3 3 2 3 2" xfId="45670"/>
    <cellStyle name="Standard 257 5 2 3 3 3 2 4" xfId="30229"/>
    <cellStyle name="Standard 257 5 2 3 3 3 3" xfId="6699"/>
    <cellStyle name="Standard 257 5 2 3 3 3 3 2" xfId="11109"/>
    <cellStyle name="Standard 257 5 2 3 3 3 3 2 2" xfId="24345"/>
    <cellStyle name="Standard 257 5 2 3 3 3 3 2 2 2" xfId="50817"/>
    <cellStyle name="Standard 257 5 2 3 3 3 3 2 3" xfId="37581"/>
    <cellStyle name="Standard 257 5 2 3 3 3 3 3" xfId="17728"/>
    <cellStyle name="Standard 257 5 2 3 3 3 3 3 2" xfId="44200"/>
    <cellStyle name="Standard 257 5 2 3 3 3 3 4" xfId="33171"/>
    <cellStyle name="Standard 257 5 2 3 3 3 4" xfId="8167"/>
    <cellStyle name="Standard 257 5 2 3 3 3 4 2" xfId="21403"/>
    <cellStyle name="Standard 257 5 2 3 3 3 4 2 2" xfId="47875"/>
    <cellStyle name="Standard 257 5 2 3 3 3 4 3" xfId="34639"/>
    <cellStyle name="Standard 257 5 2 3 3 3 5" xfId="14786"/>
    <cellStyle name="Standard 257 5 2 3 3 3 5 2" xfId="41258"/>
    <cellStyle name="Standard 257 5 2 3 3 3 6" xfId="28759"/>
    <cellStyle name="Standard 257 5 2 3 3 4" xfId="3023"/>
    <cellStyle name="Standard 257 5 2 3 3 4 2" xfId="11845"/>
    <cellStyle name="Standard 257 5 2 3 3 4 2 2" xfId="25081"/>
    <cellStyle name="Standard 257 5 2 3 3 4 2 2 2" xfId="51553"/>
    <cellStyle name="Standard 257 5 2 3 3 4 2 3" xfId="38317"/>
    <cellStyle name="Standard 257 5 2 3 3 4 3" xfId="18464"/>
    <cellStyle name="Standard 257 5 2 3 3 4 3 2" xfId="44936"/>
    <cellStyle name="Standard 257 5 2 3 3 4 4" xfId="29495"/>
    <cellStyle name="Standard 257 5 2 3 3 5" xfId="5228"/>
    <cellStyle name="Standard 257 5 2 3 3 5 2" xfId="9638"/>
    <cellStyle name="Standard 257 5 2 3 3 5 2 2" xfId="22874"/>
    <cellStyle name="Standard 257 5 2 3 3 5 2 2 2" xfId="49346"/>
    <cellStyle name="Standard 257 5 2 3 3 5 2 3" xfId="36110"/>
    <cellStyle name="Standard 257 5 2 3 3 5 3" xfId="16257"/>
    <cellStyle name="Standard 257 5 2 3 3 5 3 2" xfId="42729"/>
    <cellStyle name="Standard 257 5 2 3 3 5 4" xfId="31700"/>
    <cellStyle name="Standard 257 5 2 3 3 6" xfId="7433"/>
    <cellStyle name="Standard 257 5 2 3 3 6 2" xfId="20669"/>
    <cellStyle name="Standard 257 5 2 3 3 6 2 2" xfId="47141"/>
    <cellStyle name="Standard 257 5 2 3 3 6 3" xfId="33905"/>
    <cellStyle name="Standard 257 5 2 3 3 7" xfId="14052"/>
    <cellStyle name="Standard 257 5 2 3 3 7 2" xfId="40524"/>
    <cellStyle name="Standard 257 5 2 3 3 8" xfId="27288"/>
    <cellStyle name="Standard 257 5 2 3 4" xfId="1184"/>
    <cellStyle name="Standard 257 5 2 3 4 2" xfId="4127"/>
    <cellStyle name="Standard 257 5 2 3 4 2 2" xfId="12949"/>
    <cellStyle name="Standard 257 5 2 3 4 2 2 2" xfId="26185"/>
    <cellStyle name="Standard 257 5 2 3 4 2 2 2 2" xfId="52657"/>
    <cellStyle name="Standard 257 5 2 3 4 2 2 3" xfId="39421"/>
    <cellStyle name="Standard 257 5 2 3 4 2 3" xfId="19568"/>
    <cellStyle name="Standard 257 5 2 3 4 2 3 2" xfId="46040"/>
    <cellStyle name="Standard 257 5 2 3 4 2 4" xfId="30599"/>
    <cellStyle name="Standard 257 5 2 3 4 3" xfId="5598"/>
    <cellStyle name="Standard 257 5 2 3 4 3 2" xfId="10008"/>
    <cellStyle name="Standard 257 5 2 3 4 3 2 2" xfId="23244"/>
    <cellStyle name="Standard 257 5 2 3 4 3 2 2 2" xfId="49716"/>
    <cellStyle name="Standard 257 5 2 3 4 3 2 3" xfId="36480"/>
    <cellStyle name="Standard 257 5 2 3 4 3 3" xfId="16627"/>
    <cellStyle name="Standard 257 5 2 3 4 3 3 2" xfId="43099"/>
    <cellStyle name="Standard 257 5 2 3 4 3 4" xfId="32070"/>
    <cellStyle name="Standard 257 5 2 3 4 4" xfId="8537"/>
    <cellStyle name="Standard 257 5 2 3 4 4 2" xfId="21773"/>
    <cellStyle name="Standard 257 5 2 3 4 4 2 2" xfId="48245"/>
    <cellStyle name="Standard 257 5 2 3 4 4 3" xfId="35009"/>
    <cellStyle name="Standard 257 5 2 3 4 5" xfId="15156"/>
    <cellStyle name="Standard 257 5 2 3 4 5 2" xfId="41628"/>
    <cellStyle name="Standard 257 5 2 3 4 6" xfId="27658"/>
    <cellStyle name="Standard 257 5 2 3 5" xfId="1920"/>
    <cellStyle name="Standard 257 5 2 3 5 2" xfId="3391"/>
    <cellStyle name="Standard 257 5 2 3 5 2 2" xfId="12213"/>
    <cellStyle name="Standard 257 5 2 3 5 2 2 2" xfId="25449"/>
    <cellStyle name="Standard 257 5 2 3 5 2 2 2 2" xfId="51921"/>
    <cellStyle name="Standard 257 5 2 3 5 2 2 3" xfId="38685"/>
    <cellStyle name="Standard 257 5 2 3 5 2 3" xfId="18832"/>
    <cellStyle name="Standard 257 5 2 3 5 2 3 2" xfId="45304"/>
    <cellStyle name="Standard 257 5 2 3 5 2 4" xfId="29863"/>
    <cellStyle name="Standard 257 5 2 3 5 3" xfId="6333"/>
    <cellStyle name="Standard 257 5 2 3 5 3 2" xfId="10743"/>
    <cellStyle name="Standard 257 5 2 3 5 3 2 2" xfId="23979"/>
    <cellStyle name="Standard 257 5 2 3 5 3 2 2 2" xfId="50451"/>
    <cellStyle name="Standard 257 5 2 3 5 3 2 3" xfId="37215"/>
    <cellStyle name="Standard 257 5 2 3 5 3 3" xfId="17362"/>
    <cellStyle name="Standard 257 5 2 3 5 3 3 2" xfId="43834"/>
    <cellStyle name="Standard 257 5 2 3 5 3 4" xfId="32805"/>
    <cellStyle name="Standard 257 5 2 3 5 4" xfId="7801"/>
    <cellStyle name="Standard 257 5 2 3 5 4 2" xfId="21037"/>
    <cellStyle name="Standard 257 5 2 3 5 4 2 2" xfId="47509"/>
    <cellStyle name="Standard 257 5 2 3 5 4 3" xfId="34273"/>
    <cellStyle name="Standard 257 5 2 3 5 5" xfId="14420"/>
    <cellStyle name="Standard 257 5 2 3 5 5 2" xfId="40892"/>
    <cellStyle name="Standard 257 5 2 3 5 6" xfId="28393"/>
    <cellStyle name="Standard 257 5 2 3 6" xfId="2657"/>
    <cellStyle name="Standard 257 5 2 3 6 2" xfId="11479"/>
    <cellStyle name="Standard 257 5 2 3 6 2 2" xfId="24715"/>
    <cellStyle name="Standard 257 5 2 3 6 2 2 2" xfId="51187"/>
    <cellStyle name="Standard 257 5 2 3 6 2 3" xfId="37951"/>
    <cellStyle name="Standard 257 5 2 3 6 3" xfId="18098"/>
    <cellStyle name="Standard 257 5 2 3 6 3 2" xfId="44570"/>
    <cellStyle name="Standard 257 5 2 3 6 4" xfId="29129"/>
    <cellStyle name="Standard 257 5 2 3 7" xfId="4862"/>
    <cellStyle name="Standard 257 5 2 3 7 2" xfId="9272"/>
    <cellStyle name="Standard 257 5 2 3 7 2 2" xfId="22508"/>
    <cellStyle name="Standard 257 5 2 3 7 2 2 2" xfId="48980"/>
    <cellStyle name="Standard 257 5 2 3 7 2 3" xfId="35744"/>
    <cellStyle name="Standard 257 5 2 3 7 3" xfId="15891"/>
    <cellStyle name="Standard 257 5 2 3 7 3 2" xfId="42363"/>
    <cellStyle name="Standard 257 5 2 3 7 4" xfId="31334"/>
    <cellStyle name="Standard 257 5 2 3 8" xfId="7067"/>
    <cellStyle name="Standard 257 5 2 3 8 2" xfId="20303"/>
    <cellStyle name="Standard 257 5 2 3 8 2 2" xfId="46775"/>
    <cellStyle name="Standard 257 5 2 3 8 3" xfId="33539"/>
    <cellStyle name="Standard 257 5 2 3 9" xfId="13686"/>
    <cellStyle name="Standard 257 5 2 3 9 2" xfId="40158"/>
    <cellStyle name="Standard 257 5 2 4" xfId="501"/>
    <cellStyle name="Standard 257 5 2 4 2" xfId="890"/>
    <cellStyle name="Standard 257 5 2 4 2 2" xfId="1639"/>
    <cellStyle name="Standard 257 5 2 4 2 2 2" xfId="4582"/>
    <cellStyle name="Standard 257 5 2 4 2 2 2 2" xfId="13404"/>
    <cellStyle name="Standard 257 5 2 4 2 2 2 2 2" xfId="26640"/>
    <cellStyle name="Standard 257 5 2 4 2 2 2 2 2 2" xfId="53112"/>
    <cellStyle name="Standard 257 5 2 4 2 2 2 2 3" xfId="39876"/>
    <cellStyle name="Standard 257 5 2 4 2 2 2 3" xfId="20023"/>
    <cellStyle name="Standard 257 5 2 4 2 2 2 3 2" xfId="46495"/>
    <cellStyle name="Standard 257 5 2 4 2 2 2 4" xfId="31054"/>
    <cellStyle name="Standard 257 5 2 4 2 2 3" xfId="6053"/>
    <cellStyle name="Standard 257 5 2 4 2 2 3 2" xfId="10463"/>
    <cellStyle name="Standard 257 5 2 4 2 2 3 2 2" xfId="23699"/>
    <cellStyle name="Standard 257 5 2 4 2 2 3 2 2 2" xfId="50171"/>
    <cellStyle name="Standard 257 5 2 4 2 2 3 2 3" xfId="36935"/>
    <cellStyle name="Standard 257 5 2 4 2 2 3 3" xfId="17082"/>
    <cellStyle name="Standard 257 5 2 4 2 2 3 3 2" xfId="43554"/>
    <cellStyle name="Standard 257 5 2 4 2 2 3 4" xfId="32525"/>
    <cellStyle name="Standard 257 5 2 4 2 2 4" xfId="8992"/>
    <cellStyle name="Standard 257 5 2 4 2 2 4 2" xfId="22228"/>
    <cellStyle name="Standard 257 5 2 4 2 2 4 2 2" xfId="48700"/>
    <cellStyle name="Standard 257 5 2 4 2 2 4 3" xfId="35464"/>
    <cellStyle name="Standard 257 5 2 4 2 2 5" xfId="15611"/>
    <cellStyle name="Standard 257 5 2 4 2 2 5 2" xfId="42083"/>
    <cellStyle name="Standard 257 5 2 4 2 2 6" xfId="28113"/>
    <cellStyle name="Standard 257 5 2 4 2 3" xfId="2375"/>
    <cellStyle name="Standard 257 5 2 4 2 3 2" xfId="3846"/>
    <cellStyle name="Standard 257 5 2 4 2 3 2 2" xfId="12668"/>
    <cellStyle name="Standard 257 5 2 4 2 3 2 2 2" xfId="25904"/>
    <cellStyle name="Standard 257 5 2 4 2 3 2 2 2 2" xfId="52376"/>
    <cellStyle name="Standard 257 5 2 4 2 3 2 2 3" xfId="39140"/>
    <cellStyle name="Standard 257 5 2 4 2 3 2 3" xfId="19287"/>
    <cellStyle name="Standard 257 5 2 4 2 3 2 3 2" xfId="45759"/>
    <cellStyle name="Standard 257 5 2 4 2 3 2 4" xfId="30318"/>
    <cellStyle name="Standard 257 5 2 4 2 3 3" xfId="6788"/>
    <cellStyle name="Standard 257 5 2 4 2 3 3 2" xfId="11198"/>
    <cellStyle name="Standard 257 5 2 4 2 3 3 2 2" xfId="24434"/>
    <cellStyle name="Standard 257 5 2 4 2 3 3 2 2 2" xfId="50906"/>
    <cellStyle name="Standard 257 5 2 4 2 3 3 2 3" xfId="37670"/>
    <cellStyle name="Standard 257 5 2 4 2 3 3 3" xfId="17817"/>
    <cellStyle name="Standard 257 5 2 4 2 3 3 3 2" xfId="44289"/>
    <cellStyle name="Standard 257 5 2 4 2 3 3 4" xfId="33260"/>
    <cellStyle name="Standard 257 5 2 4 2 3 4" xfId="8256"/>
    <cellStyle name="Standard 257 5 2 4 2 3 4 2" xfId="21492"/>
    <cellStyle name="Standard 257 5 2 4 2 3 4 2 2" xfId="47964"/>
    <cellStyle name="Standard 257 5 2 4 2 3 4 3" xfId="34728"/>
    <cellStyle name="Standard 257 5 2 4 2 3 5" xfId="14875"/>
    <cellStyle name="Standard 257 5 2 4 2 3 5 2" xfId="41347"/>
    <cellStyle name="Standard 257 5 2 4 2 3 6" xfId="28848"/>
    <cellStyle name="Standard 257 5 2 4 2 4" xfId="3112"/>
    <cellStyle name="Standard 257 5 2 4 2 4 2" xfId="11934"/>
    <cellStyle name="Standard 257 5 2 4 2 4 2 2" xfId="25170"/>
    <cellStyle name="Standard 257 5 2 4 2 4 2 2 2" xfId="51642"/>
    <cellStyle name="Standard 257 5 2 4 2 4 2 3" xfId="38406"/>
    <cellStyle name="Standard 257 5 2 4 2 4 3" xfId="18553"/>
    <cellStyle name="Standard 257 5 2 4 2 4 3 2" xfId="45025"/>
    <cellStyle name="Standard 257 5 2 4 2 4 4" xfId="29584"/>
    <cellStyle name="Standard 257 5 2 4 2 5" xfId="5317"/>
    <cellStyle name="Standard 257 5 2 4 2 5 2" xfId="9727"/>
    <cellStyle name="Standard 257 5 2 4 2 5 2 2" xfId="22963"/>
    <cellStyle name="Standard 257 5 2 4 2 5 2 2 2" xfId="49435"/>
    <cellStyle name="Standard 257 5 2 4 2 5 2 3" xfId="36199"/>
    <cellStyle name="Standard 257 5 2 4 2 5 3" xfId="16346"/>
    <cellStyle name="Standard 257 5 2 4 2 5 3 2" xfId="42818"/>
    <cellStyle name="Standard 257 5 2 4 2 5 4" xfId="31789"/>
    <cellStyle name="Standard 257 5 2 4 2 6" xfId="7522"/>
    <cellStyle name="Standard 257 5 2 4 2 6 2" xfId="20758"/>
    <cellStyle name="Standard 257 5 2 4 2 6 2 2" xfId="47230"/>
    <cellStyle name="Standard 257 5 2 4 2 6 3" xfId="33994"/>
    <cellStyle name="Standard 257 5 2 4 2 7" xfId="14141"/>
    <cellStyle name="Standard 257 5 2 4 2 7 2" xfId="40613"/>
    <cellStyle name="Standard 257 5 2 4 2 8" xfId="27377"/>
    <cellStyle name="Standard 257 5 2 4 3" xfId="1273"/>
    <cellStyle name="Standard 257 5 2 4 3 2" xfId="4216"/>
    <cellStyle name="Standard 257 5 2 4 3 2 2" xfId="13038"/>
    <cellStyle name="Standard 257 5 2 4 3 2 2 2" xfId="26274"/>
    <cellStyle name="Standard 257 5 2 4 3 2 2 2 2" xfId="52746"/>
    <cellStyle name="Standard 257 5 2 4 3 2 2 3" xfId="39510"/>
    <cellStyle name="Standard 257 5 2 4 3 2 3" xfId="19657"/>
    <cellStyle name="Standard 257 5 2 4 3 2 3 2" xfId="46129"/>
    <cellStyle name="Standard 257 5 2 4 3 2 4" xfId="30688"/>
    <cellStyle name="Standard 257 5 2 4 3 3" xfId="5687"/>
    <cellStyle name="Standard 257 5 2 4 3 3 2" xfId="10097"/>
    <cellStyle name="Standard 257 5 2 4 3 3 2 2" xfId="23333"/>
    <cellStyle name="Standard 257 5 2 4 3 3 2 2 2" xfId="49805"/>
    <cellStyle name="Standard 257 5 2 4 3 3 2 3" xfId="36569"/>
    <cellStyle name="Standard 257 5 2 4 3 3 3" xfId="16716"/>
    <cellStyle name="Standard 257 5 2 4 3 3 3 2" xfId="43188"/>
    <cellStyle name="Standard 257 5 2 4 3 3 4" xfId="32159"/>
    <cellStyle name="Standard 257 5 2 4 3 4" xfId="8626"/>
    <cellStyle name="Standard 257 5 2 4 3 4 2" xfId="21862"/>
    <cellStyle name="Standard 257 5 2 4 3 4 2 2" xfId="48334"/>
    <cellStyle name="Standard 257 5 2 4 3 4 3" xfId="35098"/>
    <cellStyle name="Standard 257 5 2 4 3 5" xfId="15245"/>
    <cellStyle name="Standard 257 5 2 4 3 5 2" xfId="41717"/>
    <cellStyle name="Standard 257 5 2 4 3 6" xfId="27747"/>
    <cellStyle name="Standard 257 5 2 4 4" xfId="2009"/>
    <cellStyle name="Standard 257 5 2 4 4 2" xfId="3480"/>
    <cellStyle name="Standard 257 5 2 4 4 2 2" xfId="12302"/>
    <cellStyle name="Standard 257 5 2 4 4 2 2 2" xfId="25538"/>
    <cellStyle name="Standard 257 5 2 4 4 2 2 2 2" xfId="52010"/>
    <cellStyle name="Standard 257 5 2 4 4 2 2 3" xfId="38774"/>
    <cellStyle name="Standard 257 5 2 4 4 2 3" xfId="18921"/>
    <cellStyle name="Standard 257 5 2 4 4 2 3 2" xfId="45393"/>
    <cellStyle name="Standard 257 5 2 4 4 2 4" xfId="29952"/>
    <cellStyle name="Standard 257 5 2 4 4 3" xfId="6422"/>
    <cellStyle name="Standard 257 5 2 4 4 3 2" xfId="10832"/>
    <cellStyle name="Standard 257 5 2 4 4 3 2 2" xfId="24068"/>
    <cellStyle name="Standard 257 5 2 4 4 3 2 2 2" xfId="50540"/>
    <cellStyle name="Standard 257 5 2 4 4 3 2 3" xfId="37304"/>
    <cellStyle name="Standard 257 5 2 4 4 3 3" xfId="17451"/>
    <cellStyle name="Standard 257 5 2 4 4 3 3 2" xfId="43923"/>
    <cellStyle name="Standard 257 5 2 4 4 3 4" xfId="32894"/>
    <cellStyle name="Standard 257 5 2 4 4 4" xfId="7890"/>
    <cellStyle name="Standard 257 5 2 4 4 4 2" xfId="21126"/>
    <cellStyle name="Standard 257 5 2 4 4 4 2 2" xfId="47598"/>
    <cellStyle name="Standard 257 5 2 4 4 4 3" xfId="34362"/>
    <cellStyle name="Standard 257 5 2 4 4 5" xfId="14509"/>
    <cellStyle name="Standard 257 5 2 4 4 5 2" xfId="40981"/>
    <cellStyle name="Standard 257 5 2 4 4 6" xfId="28482"/>
    <cellStyle name="Standard 257 5 2 4 5" xfId="2746"/>
    <cellStyle name="Standard 257 5 2 4 5 2" xfId="11568"/>
    <cellStyle name="Standard 257 5 2 4 5 2 2" xfId="24804"/>
    <cellStyle name="Standard 257 5 2 4 5 2 2 2" xfId="51276"/>
    <cellStyle name="Standard 257 5 2 4 5 2 3" xfId="38040"/>
    <cellStyle name="Standard 257 5 2 4 5 3" xfId="18187"/>
    <cellStyle name="Standard 257 5 2 4 5 3 2" xfId="44659"/>
    <cellStyle name="Standard 257 5 2 4 5 4" xfId="29218"/>
    <cellStyle name="Standard 257 5 2 4 6" xfId="4951"/>
    <cellStyle name="Standard 257 5 2 4 6 2" xfId="9361"/>
    <cellStyle name="Standard 257 5 2 4 6 2 2" xfId="22597"/>
    <cellStyle name="Standard 257 5 2 4 6 2 2 2" xfId="49069"/>
    <cellStyle name="Standard 257 5 2 4 6 2 3" xfId="35833"/>
    <cellStyle name="Standard 257 5 2 4 6 3" xfId="15980"/>
    <cellStyle name="Standard 257 5 2 4 6 3 2" xfId="42452"/>
    <cellStyle name="Standard 257 5 2 4 6 4" xfId="31423"/>
    <cellStyle name="Standard 257 5 2 4 7" xfId="7156"/>
    <cellStyle name="Standard 257 5 2 4 7 2" xfId="20392"/>
    <cellStyle name="Standard 257 5 2 4 7 2 2" xfId="46864"/>
    <cellStyle name="Standard 257 5 2 4 7 3" xfId="33628"/>
    <cellStyle name="Standard 257 5 2 4 8" xfId="13775"/>
    <cellStyle name="Standard 257 5 2 4 8 2" xfId="40247"/>
    <cellStyle name="Standard 257 5 2 4 9" xfId="27011"/>
    <cellStyle name="Standard 257 5 2 5" xfId="632"/>
    <cellStyle name="Standard 257 5 2 5 2" xfId="1021"/>
    <cellStyle name="Standard 257 5 2 5 2 2" xfId="1770"/>
    <cellStyle name="Standard 257 5 2 5 2 2 2" xfId="4713"/>
    <cellStyle name="Standard 257 5 2 5 2 2 2 2" xfId="13535"/>
    <cellStyle name="Standard 257 5 2 5 2 2 2 2 2" xfId="26771"/>
    <cellStyle name="Standard 257 5 2 5 2 2 2 2 2 2" xfId="53243"/>
    <cellStyle name="Standard 257 5 2 5 2 2 2 2 3" xfId="40007"/>
    <cellStyle name="Standard 257 5 2 5 2 2 2 3" xfId="20154"/>
    <cellStyle name="Standard 257 5 2 5 2 2 2 3 2" xfId="46626"/>
    <cellStyle name="Standard 257 5 2 5 2 2 2 4" xfId="31185"/>
    <cellStyle name="Standard 257 5 2 5 2 2 3" xfId="6184"/>
    <cellStyle name="Standard 257 5 2 5 2 2 3 2" xfId="10594"/>
    <cellStyle name="Standard 257 5 2 5 2 2 3 2 2" xfId="23830"/>
    <cellStyle name="Standard 257 5 2 5 2 2 3 2 2 2" xfId="50302"/>
    <cellStyle name="Standard 257 5 2 5 2 2 3 2 3" xfId="37066"/>
    <cellStyle name="Standard 257 5 2 5 2 2 3 3" xfId="17213"/>
    <cellStyle name="Standard 257 5 2 5 2 2 3 3 2" xfId="43685"/>
    <cellStyle name="Standard 257 5 2 5 2 2 3 4" xfId="32656"/>
    <cellStyle name="Standard 257 5 2 5 2 2 4" xfId="9123"/>
    <cellStyle name="Standard 257 5 2 5 2 2 4 2" xfId="22359"/>
    <cellStyle name="Standard 257 5 2 5 2 2 4 2 2" xfId="48831"/>
    <cellStyle name="Standard 257 5 2 5 2 2 4 3" xfId="35595"/>
    <cellStyle name="Standard 257 5 2 5 2 2 5" xfId="15742"/>
    <cellStyle name="Standard 257 5 2 5 2 2 5 2" xfId="42214"/>
    <cellStyle name="Standard 257 5 2 5 2 2 6" xfId="28244"/>
    <cellStyle name="Standard 257 5 2 5 2 3" xfId="2506"/>
    <cellStyle name="Standard 257 5 2 5 2 3 2" xfId="3977"/>
    <cellStyle name="Standard 257 5 2 5 2 3 2 2" xfId="12799"/>
    <cellStyle name="Standard 257 5 2 5 2 3 2 2 2" xfId="26035"/>
    <cellStyle name="Standard 257 5 2 5 2 3 2 2 2 2" xfId="52507"/>
    <cellStyle name="Standard 257 5 2 5 2 3 2 2 3" xfId="39271"/>
    <cellStyle name="Standard 257 5 2 5 2 3 2 3" xfId="19418"/>
    <cellStyle name="Standard 257 5 2 5 2 3 2 3 2" xfId="45890"/>
    <cellStyle name="Standard 257 5 2 5 2 3 2 4" xfId="30449"/>
    <cellStyle name="Standard 257 5 2 5 2 3 3" xfId="6919"/>
    <cellStyle name="Standard 257 5 2 5 2 3 3 2" xfId="11329"/>
    <cellStyle name="Standard 257 5 2 5 2 3 3 2 2" xfId="24565"/>
    <cellStyle name="Standard 257 5 2 5 2 3 3 2 2 2" xfId="51037"/>
    <cellStyle name="Standard 257 5 2 5 2 3 3 2 3" xfId="37801"/>
    <cellStyle name="Standard 257 5 2 5 2 3 3 3" xfId="17948"/>
    <cellStyle name="Standard 257 5 2 5 2 3 3 3 2" xfId="44420"/>
    <cellStyle name="Standard 257 5 2 5 2 3 3 4" xfId="33391"/>
    <cellStyle name="Standard 257 5 2 5 2 3 4" xfId="8387"/>
    <cellStyle name="Standard 257 5 2 5 2 3 4 2" xfId="21623"/>
    <cellStyle name="Standard 257 5 2 5 2 3 4 2 2" xfId="48095"/>
    <cellStyle name="Standard 257 5 2 5 2 3 4 3" xfId="34859"/>
    <cellStyle name="Standard 257 5 2 5 2 3 5" xfId="15006"/>
    <cellStyle name="Standard 257 5 2 5 2 3 5 2" xfId="41478"/>
    <cellStyle name="Standard 257 5 2 5 2 3 6" xfId="28979"/>
    <cellStyle name="Standard 257 5 2 5 2 4" xfId="3243"/>
    <cellStyle name="Standard 257 5 2 5 2 4 2" xfId="12065"/>
    <cellStyle name="Standard 257 5 2 5 2 4 2 2" xfId="25301"/>
    <cellStyle name="Standard 257 5 2 5 2 4 2 2 2" xfId="51773"/>
    <cellStyle name="Standard 257 5 2 5 2 4 2 3" xfId="38537"/>
    <cellStyle name="Standard 257 5 2 5 2 4 3" xfId="18684"/>
    <cellStyle name="Standard 257 5 2 5 2 4 3 2" xfId="45156"/>
    <cellStyle name="Standard 257 5 2 5 2 4 4" xfId="29715"/>
    <cellStyle name="Standard 257 5 2 5 2 5" xfId="5448"/>
    <cellStyle name="Standard 257 5 2 5 2 5 2" xfId="9858"/>
    <cellStyle name="Standard 257 5 2 5 2 5 2 2" xfId="23094"/>
    <cellStyle name="Standard 257 5 2 5 2 5 2 2 2" xfId="49566"/>
    <cellStyle name="Standard 257 5 2 5 2 5 2 3" xfId="36330"/>
    <cellStyle name="Standard 257 5 2 5 2 5 3" xfId="16477"/>
    <cellStyle name="Standard 257 5 2 5 2 5 3 2" xfId="42949"/>
    <cellStyle name="Standard 257 5 2 5 2 5 4" xfId="31920"/>
    <cellStyle name="Standard 257 5 2 5 2 6" xfId="7653"/>
    <cellStyle name="Standard 257 5 2 5 2 6 2" xfId="20889"/>
    <cellStyle name="Standard 257 5 2 5 2 6 2 2" xfId="47361"/>
    <cellStyle name="Standard 257 5 2 5 2 6 3" xfId="34125"/>
    <cellStyle name="Standard 257 5 2 5 2 7" xfId="14272"/>
    <cellStyle name="Standard 257 5 2 5 2 7 2" xfId="40744"/>
    <cellStyle name="Standard 257 5 2 5 2 8" xfId="27508"/>
    <cellStyle name="Standard 257 5 2 5 3" xfId="1404"/>
    <cellStyle name="Standard 257 5 2 5 3 2" xfId="4347"/>
    <cellStyle name="Standard 257 5 2 5 3 2 2" xfId="13169"/>
    <cellStyle name="Standard 257 5 2 5 3 2 2 2" xfId="26405"/>
    <cellStyle name="Standard 257 5 2 5 3 2 2 2 2" xfId="52877"/>
    <cellStyle name="Standard 257 5 2 5 3 2 2 3" xfId="39641"/>
    <cellStyle name="Standard 257 5 2 5 3 2 3" xfId="19788"/>
    <cellStyle name="Standard 257 5 2 5 3 2 3 2" xfId="46260"/>
    <cellStyle name="Standard 257 5 2 5 3 2 4" xfId="30819"/>
    <cellStyle name="Standard 257 5 2 5 3 3" xfId="5818"/>
    <cellStyle name="Standard 257 5 2 5 3 3 2" xfId="10228"/>
    <cellStyle name="Standard 257 5 2 5 3 3 2 2" xfId="23464"/>
    <cellStyle name="Standard 257 5 2 5 3 3 2 2 2" xfId="49936"/>
    <cellStyle name="Standard 257 5 2 5 3 3 2 3" xfId="36700"/>
    <cellStyle name="Standard 257 5 2 5 3 3 3" xfId="16847"/>
    <cellStyle name="Standard 257 5 2 5 3 3 3 2" xfId="43319"/>
    <cellStyle name="Standard 257 5 2 5 3 3 4" xfId="32290"/>
    <cellStyle name="Standard 257 5 2 5 3 4" xfId="8757"/>
    <cellStyle name="Standard 257 5 2 5 3 4 2" xfId="21993"/>
    <cellStyle name="Standard 257 5 2 5 3 4 2 2" xfId="48465"/>
    <cellStyle name="Standard 257 5 2 5 3 4 3" xfId="35229"/>
    <cellStyle name="Standard 257 5 2 5 3 5" xfId="15376"/>
    <cellStyle name="Standard 257 5 2 5 3 5 2" xfId="41848"/>
    <cellStyle name="Standard 257 5 2 5 3 6" xfId="27878"/>
    <cellStyle name="Standard 257 5 2 5 4" xfId="2140"/>
    <cellStyle name="Standard 257 5 2 5 4 2" xfId="3611"/>
    <cellStyle name="Standard 257 5 2 5 4 2 2" xfId="12433"/>
    <cellStyle name="Standard 257 5 2 5 4 2 2 2" xfId="25669"/>
    <cellStyle name="Standard 257 5 2 5 4 2 2 2 2" xfId="52141"/>
    <cellStyle name="Standard 257 5 2 5 4 2 2 3" xfId="38905"/>
    <cellStyle name="Standard 257 5 2 5 4 2 3" xfId="19052"/>
    <cellStyle name="Standard 257 5 2 5 4 2 3 2" xfId="45524"/>
    <cellStyle name="Standard 257 5 2 5 4 2 4" xfId="30083"/>
    <cellStyle name="Standard 257 5 2 5 4 3" xfId="6553"/>
    <cellStyle name="Standard 257 5 2 5 4 3 2" xfId="10963"/>
    <cellStyle name="Standard 257 5 2 5 4 3 2 2" xfId="24199"/>
    <cellStyle name="Standard 257 5 2 5 4 3 2 2 2" xfId="50671"/>
    <cellStyle name="Standard 257 5 2 5 4 3 2 3" xfId="37435"/>
    <cellStyle name="Standard 257 5 2 5 4 3 3" xfId="17582"/>
    <cellStyle name="Standard 257 5 2 5 4 3 3 2" xfId="44054"/>
    <cellStyle name="Standard 257 5 2 5 4 3 4" xfId="33025"/>
    <cellStyle name="Standard 257 5 2 5 4 4" xfId="8021"/>
    <cellStyle name="Standard 257 5 2 5 4 4 2" xfId="21257"/>
    <cellStyle name="Standard 257 5 2 5 4 4 2 2" xfId="47729"/>
    <cellStyle name="Standard 257 5 2 5 4 4 3" xfId="34493"/>
    <cellStyle name="Standard 257 5 2 5 4 5" xfId="14640"/>
    <cellStyle name="Standard 257 5 2 5 4 5 2" xfId="41112"/>
    <cellStyle name="Standard 257 5 2 5 4 6" xfId="28613"/>
    <cellStyle name="Standard 257 5 2 5 5" xfId="2877"/>
    <cellStyle name="Standard 257 5 2 5 5 2" xfId="11699"/>
    <cellStyle name="Standard 257 5 2 5 5 2 2" xfId="24935"/>
    <cellStyle name="Standard 257 5 2 5 5 2 2 2" xfId="51407"/>
    <cellStyle name="Standard 257 5 2 5 5 2 3" xfId="38171"/>
    <cellStyle name="Standard 257 5 2 5 5 3" xfId="18318"/>
    <cellStyle name="Standard 257 5 2 5 5 3 2" xfId="44790"/>
    <cellStyle name="Standard 257 5 2 5 5 4" xfId="29349"/>
    <cellStyle name="Standard 257 5 2 5 6" xfId="5082"/>
    <cellStyle name="Standard 257 5 2 5 6 2" xfId="9492"/>
    <cellStyle name="Standard 257 5 2 5 6 2 2" xfId="22728"/>
    <cellStyle name="Standard 257 5 2 5 6 2 2 2" xfId="49200"/>
    <cellStyle name="Standard 257 5 2 5 6 2 3" xfId="35964"/>
    <cellStyle name="Standard 257 5 2 5 6 3" xfId="16111"/>
    <cellStyle name="Standard 257 5 2 5 6 3 2" xfId="42583"/>
    <cellStyle name="Standard 257 5 2 5 6 4" xfId="31554"/>
    <cellStyle name="Standard 257 5 2 5 7" xfId="7287"/>
    <cellStyle name="Standard 257 5 2 5 7 2" xfId="20523"/>
    <cellStyle name="Standard 257 5 2 5 7 2 2" xfId="46995"/>
    <cellStyle name="Standard 257 5 2 5 7 3" xfId="33759"/>
    <cellStyle name="Standard 257 5 2 5 8" xfId="13906"/>
    <cellStyle name="Standard 257 5 2 5 8 2" xfId="40378"/>
    <cellStyle name="Standard 257 5 2 5 9" xfId="27142"/>
    <cellStyle name="Standard 257 5 2 6" xfId="719"/>
    <cellStyle name="Standard 257 5 2 6 2" xfId="1469"/>
    <cellStyle name="Standard 257 5 2 6 2 2" xfId="4412"/>
    <cellStyle name="Standard 257 5 2 6 2 2 2" xfId="13234"/>
    <cellStyle name="Standard 257 5 2 6 2 2 2 2" xfId="26470"/>
    <cellStyle name="Standard 257 5 2 6 2 2 2 2 2" xfId="52942"/>
    <cellStyle name="Standard 257 5 2 6 2 2 2 3" xfId="39706"/>
    <cellStyle name="Standard 257 5 2 6 2 2 3" xfId="19853"/>
    <cellStyle name="Standard 257 5 2 6 2 2 3 2" xfId="46325"/>
    <cellStyle name="Standard 257 5 2 6 2 2 4" xfId="30884"/>
    <cellStyle name="Standard 257 5 2 6 2 3" xfId="5883"/>
    <cellStyle name="Standard 257 5 2 6 2 3 2" xfId="10293"/>
    <cellStyle name="Standard 257 5 2 6 2 3 2 2" xfId="23529"/>
    <cellStyle name="Standard 257 5 2 6 2 3 2 2 2" xfId="50001"/>
    <cellStyle name="Standard 257 5 2 6 2 3 2 3" xfId="36765"/>
    <cellStyle name="Standard 257 5 2 6 2 3 3" xfId="16912"/>
    <cellStyle name="Standard 257 5 2 6 2 3 3 2" xfId="43384"/>
    <cellStyle name="Standard 257 5 2 6 2 3 4" xfId="32355"/>
    <cellStyle name="Standard 257 5 2 6 2 4" xfId="8822"/>
    <cellStyle name="Standard 257 5 2 6 2 4 2" xfId="22058"/>
    <cellStyle name="Standard 257 5 2 6 2 4 2 2" xfId="48530"/>
    <cellStyle name="Standard 257 5 2 6 2 4 3" xfId="35294"/>
    <cellStyle name="Standard 257 5 2 6 2 5" xfId="15441"/>
    <cellStyle name="Standard 257 5 2 6 2 5 2" xfId="41913"/>
    <cellStyle name="Standard 257 5 2 6 2 6" xfId="27943"/>
    <cellStyle name="Standard 257 5 2 6 3" xfId="2205"/>
    <cellStyle name="Standard 257 5 2 6 3 2" xfId="3676"/>
    <cellStyle name="Standard 257 5 2 6 3 2 2" xfId="12498"/>
    <cellStyle name="Standard 257 5 2 6 3 2 2 2" xfId="25734"/>
    <cellStyle name="Standard 257 5 2 6 3 2 2 2 2" xfId="52206"/>
    <cellStyle name="Standard 257 5 2 6 3 2 2 3" xfId="38970"/>
    <cellStyle name="Standard 257 5 2 6 3 2 3" xfId="19117"/>
    <cellStyle name="Standard 257 5 2 6 3 2 3 2" xfId="45589"/>
    <cellStyle name="Standard 257 5 2 6 3 2 4" xfId="30148"/>
    <cellStyle name="Standard 257 5 2 6 3 3" xfId="6618"/>
    <cellStyle name="Standard 257 5 2 6 3 3 2" xfId="11028"/>
    <cellStyle name="Standard 257 5 2 6 3 3 2 2" xfId="24264"/>
    <cellStyle name="Standard 257 5 2 6 3 3 2 2 2" xfId="50736"/>
    <cellStyle name="Standard 257 5 2 6 3 3 2 3" xfId="37500"/>
    <cellStyle name="Standard 257 5 2 6 3 3 3" xfId="17647"/>
    <cellStyle name="Standard 257 5 2 6 3 3 3 2" xfId="44119"/>
    <cellStyle name="Standard 257 5 2 6 3 3 4" xfId="33090"/>
    <cellStyle name="Standard 257 5 2 6 3 4" xfId="8086"/>
    <cellStyle name="Standard 257 5 2 6 3 4 2" xfId="21322"/>
    <cellStyle name="Standard 257 5 2 6 3 4 2 2" xfId="47794"/>
    <cellStyle name="Standard 257 5 2 6 3 4 3" xfId="34558"/>
    <cellStyle name="Standard 257 5 2 6 3 5" xfId="14705"/>
    <cellStyle name="Standard 257 5 2 6 3 5 2" xfId="41177"/>
    <cellStyle name="Standard 257 5 2 6 3 6" xfId="28678"/>
    <cellStyle name="Standard 257 5 2 6 4" xfId="2942"/>
    <cellStyle name="Standard 257 5 2 6 4 2" xfId="11764"/>
    <cellStyle name="Standard 257 5 2 6 4 2 2" xfId="25000"/>
    <cellStyle name="Standard 257 5 2 6 4 2 2 2" xfId="51472"/>
    <cellStyle name="Standard 257 5 2 6 4 2 3" xfId="38236"/>
    <cellStyle name="Standard 257 5 2 6 4 3" xfId="18383"/>
    <cellStyle name="Standard 257 5 2 6 4 3 2" xfId="44855"/>
    <cellStyle name="Standard 257 5 2 6 4 4" xfId="29414"/>
    <cellStyle name="Standard 257 5 2 6 5" xfId="5147"/>
    <cellStyle name="Standard 257 5 2 6 5 2" xfId="9557"/>
    <cellStyle name="Standard 257 5 2 6 5 2 2" xfId="22793"/>
    <cellStyle name="Standard 257 5 2 6 5 2 2 2" xfId="49265"/>
    <cellStyle name="Standard 257 5 2 6 5 2 3" xfId="36029"/>
    <cellStyle name="Standard 257 5 2 6 5 3" xfId="16176"/>
    <cellStyle name="Standard 257 5 2 6 5 3 2" xfId="42648"/>
    <cellStyle name="Standard 257 5 2 6 5 4" xfId="31619"/>
    <cellStyle name="Standard 257 5 2 6 6" xfId="7352"/>
    <cellStyle name="Standard 257 5 2 6 6 2" xfId="20588"/>
    <cellStyle name="Standard 257 5 2 6 6 2 2" xfId="47060"/>
    <cellStyle name="Standard 257 5 2 6 6 3" xfId="33824"/>
    <cellStyle name="Standard 257 5 2 6 7" xfId="13971"/>
    <cellStyle name="Standard 257 5 2 6 7 2" xfId="40443"/>
    <cellStyle name="Standard 257 5 2 6 8" xfId="27207"/>
    <cellStyle name="Standard 257 5 2 7" xfId="1103"/>
    <cellStyle name="Standard 257 5 2 7 2" xfId="4046"/>
    <cellStyle name="Standard 257 5 2 7 2 2" xfId="12868"/>
    <cellStyle name="Standard 257 5 2 7 2 2 2" xfId="26104"/>
    <cellStyle name="Standard 257 5 2 7 2 2 2 2" xfId="52576"/>
    <cellStyle name="Standard 257 5 2 7 2 2 3" xfId="39340"/>
    <cellStyle name="Standard 257 5 2 7 2 3" xfId="19487"/>
    <cellStyle name="Standard 257 5 2 7 2 3 2" xfId="45959"/>
    <cellStyle name="Standard 257 5 2 7 2 4" xfId="30518"/>
    <cellStyle name="Standard 257 5 2 7 3" xfId="5517"/>
    <cellStyle name="Standard 257 5 2 7 3 2" xfId="9927"/>
    <cellStyle name="Standard 257 5 2 7 3 2 2" xfId="23163"/>
    <cellStyle name="Standard 257 5 2 7 3 2 2 2" xfId="49635"/>
    <cellStyle name="Standard 257 5 2 7 3 2 3" xfId="36399"/>
    <cellStyle name="Standard 257 5 2 7 3 3" xfId="16546"/>
    <cellStyle name="Standard 257 5 2 7 3 3 2" xfId="43018"/>
    <cellStyle name="Standard 257 5 2 7 3 4" xfId="31989"/>
    <cellStyle name="Standard 257 5 2 7 4" xfId="8456"/>
    <cellStyle name="Standard 257 5 2 7 4 2" xfId="21692"/>
    <cellStyle name="Standard 257 5 2 7 4 2 2" xfId="48164"/>
    <cellStyle name="Standard 257 5 2 7 4 3" xfId="34928"/>
    <cellStyle name="Standard 257 5 2 7 5" xfId="15075"/>
    <cellStyle name="Standard 257 5 2 7 5 2" xfId="41547"/>
    <cellStyle name="Standard 257 5 2 7 6" xfId="27577"/>
    <cellStyle name="Standard 257 5 2 8" xfId="1839"/>
    <cellStyle name="Standard 257 5 2 8 2" xfId="3310"/>
    <cellStyle name="Standard 257 5 2 8 2 2" xfId="12132"/>
    <cellStyle name="Standard 257 5 2 8 2 2 2" xfId="25368"/>
    <cellStyle name="Standard 257 5 2 8 2 2 2 2" xfId="51840"/>
    <cellStyle name="Standard 257 5 2 8 2 2 3" xfId="38604"/>
    <cellStyle name="Standard 257 5 2 8 2 3" xfId="18751"/>
    <cellStyle name="Standard 257 5 2 8 2 3 2" xfId="45223"/>
    <cellStyle name="Standard 257 5 2 8 2 4" xfId="29782"/>
    <cellStyle name="Standard 257 5 2 8 3" xfId="6252"/>
    <cellStyle name="Standard 257 5 2 8 3 2" xfId="10662"/>
    <cellStyle name="Standard 257 5 2 8 3 2 2" xfId="23898"/>
    <cellStyle name="Standard 257 5 2 8 3 2 2 2" xfId="50370"/>
    <cellStyle name="Standard 257 5 2 8 3 2 3" xfId="37134"/>
    <cellStyle name="Standard 257 5 2 8 3 3" xfId="17281"/>
    <cellStyle name="Standard 257 5 2 8 3 3 2" xfId="43753"/>
    <cellStyle name="Standard 257 5 2 8 3 4" xfId="32724"/>
    <cellStyle name="Standard 257 5 2 8 4" xfId="7720"/>
    <cellStyle name="Standard 257 5 2 8 4 2" xfId="20956"/>
    <cellStyle name="Standard 257 5 2 8 4 2 2" xfId="47428"/>
    <cellStyle name="Standard 257 5 2 8 4 3" xfId="34192"/>
    <cellStyle name="Standard 257 5 2 8 5" xfId="14339"/>
    <cellStyle name="Standard 257 5 2 8 5 2" xfId="40811"/>
    <cellStyle name="Standard 257 5 2 8 6" xfId="28312"/>
    <cellStyle name="Standard 257 5 2 9" xfId="2576"/>
    <cellStyle name="Standard 257 5 2 9 2" xfId="11398"/>
    <cellStyle name="Standard 257 5 2 9 2 2" xfId="24634"/>
    <cellStyle name="Standard 257 5 2 9 2 2 2" xfId="51106"/>
    <cellStyle name="Standard 257 5 2 9 2 3" xfId="37870"/>
    <cellStyle name="Standard 257 5 2 9 3" xfId="18017"/>
    <cellStyle name="Standard 257 5 2 9 3 2" xfId="44489"/>
    <cellStyle name="Standard 257 5 2 9 4" xfId="29048"/>
    <cellStyle name="Standard 257 5 3" xfId="300"/>
    <cellStyle name="Standard 257 5 3 10" xfId="4773"/>
    <cellStyle name="Standard 257 5 3 10 2" xfId="9183"/>
    <cellStyle name="Standard 257 5 3 10 2 2" xfId="22419"/>
    <cellStyle name="Standard 257 5 3 10 2 2 2" xfId="48891"/>
    <cellStyle name="Standard 257 5 3 10 2 3" xfId="35655"/>
    <cellStyle name="Standard 257 5 3 10 3" xfId="15802"/>
    <cellStyle name="Standard 257 5 3 10 3 2" xfId="42274"/>
    <cellStyle name="Standard 257 5 3 10 4" xfId="31245"/>
    <cellStyle name="Standard 257 5 3 11" xfId="6978"/>
    <cellStyle name="Standard 257 5 3 11 2" xfId="20214"/>
    <cellStyle name="Standard 257 5 3 11 2 2" xfId="46686"/>
    <cellStyle name="Standard 257 5 3 11 3" xfId="33450"/>
    <cellStyle name="Standard 257 5 3 12" xfId="13597"/>
    <cellStyle name="Standard 257 5 3 12 2" xfId="40069"/>
    <cellStyle name="Standard 257 5 3 13" xfId="26833"/>
    <cellStyle name="Standard 257 5 3 2" xfId="351"/>
    <cellStyle name="Standard 257 5 3 2 10" xfId="13637"/>
    <cellStyle name="Standard 257 5 3 2 10 2" xfId="40109"/>
    <cellStyle name="Standard 257 5 3 2 11" xfId="26873"/>
    <cellStyle name="Standard 257 5 3 2 2" xfId="439"/>
    <cellStyle name="Standard 257 5 3 2 2 10" xfId="26954"/>
    <cellStyle name="Standard 257 5 3 2 2 2" xfId="615"/>
    <cellStyle name="Standard 257 5 3 2 2 2 2" xfId="1004"/>
    <cellStyle name="Standard 257 5 3 2 2 2 2 2" xfId="1753"/>
    <cellStyle name="Standard 257 5 3 2 2 2 2 2 2" xfId="4696"/>
    <cellStyle name="Standard 257 5 3 2 2 2 2 2 2 2" xfId="13518"/>
    <cellStyle name="Standard 257 5 3 2 2 2 2 2 2 2 2" xfId="26754"/>
    <cellStyle name="Standard 257 5 3 2 2 2 2 2 2 2 2 2" xfId="53226"/>
    <cellStyle name="Standard 257 5 3 2 2 2 2 2 2 2 3" xfId="39990"/>
    <cellStyle name="Standard 257 5 3 2 2 2 2 2 2 3" xfId="20137"/>
    <cellStyle name="Standard 257 5 3 2 2 2 2 2 2 3 2" xfId="46609"/>
    <cellStyle name="Standard 257 5 3 2 2 2 2 2 2 4" xfId="31168"/>
    <cellStyle name="Standard 257 5 3 2 2 2 2 2 3" xfId="6167"/>
    <cellStyle name="Standard 257 5 3 2 2 2 2 2 3 2" xfId="10577"/>
    <cellStyle name="Standard 257 5 3 2 2 2 2 2 3 2 2" xfId="23813"/>
    <cellStyle name="Standard 257 5 3 2 2 2 2 2 3 2 2 2" xfId="50285"/>
    <cellStyle name="Standard 257 5 3 2 2 2 2 2 3 2 3" xfId="37049"/>
    <cellStyle name="Standard 257 5 3 2 2 2 2 2 3 3" xfId="17196"/>
    <cellStyle name="Standard 257 5 3 2 2 2 2 2 3 3 2" xfId="43668"/>
    <cellStyle name="Standard 257 5 3 2 2 2 2 2 3 4" xfId="32639"/>
    <cellStyle name="Standard 257 5 3 2 2 2 2 2 4" xfId="9106"/>
    <cellStyle name="Standard 257 5 3 2 2 2 2 2 4 2" xfId="22342"/>
    <cellStyle name="Standard 257 5 3 2 2 2 2 2 4 2 2" xfId="48814"/>
    <cellStyle name="Standard 257 5 3 2 2 2 2 2 4 3" xfId="35578"/>
    <cellStyle name="Standard 257 5 3 2 2 2 2 2 5" xfId="15725"/>
    <cellStyle name="Standard 257 5 3 2 2 2 2 2 5 2" xfId="42197"/>
    <cellStyle name="Standard 257 5 3 2 2 2 2 2 6" xfId="28227"/>
    <cellStyle name="Standard 257 5 3 2 2 2 2 3" xfId="2489"/>
    <cellStyle name="Standard 257 5 3 2 2 2 2 3 2" xfId="3960"/>
    <cellStyle name="Standard 257 5 3 2 2 2 2 3 2 2" xfId="12782"/>
    <cellStyle name="Standard 257 5 3 2 2 2 2 3 2 2 2" xfId="26018"/>
    <cellStyle name="Standard 257 5 3 2 2 2 2 3 2 2 2 2" xfId="52490"/>
    <cellStyle name="Standard 257 5 3 2 2 2 2 3 2 2 3" xfId="39254"/>
    <cellStyle name="Standard 257 5 3 2 2 2 2 3 2 3" xfId="19401"/>
    <cellStyle name="Standard 257 5 3 2 2 2 2 3 2 3 2" xfId="45873"/>
    <cellStyle name="Standard 257 5 3 2 2 2 2 3 2 4" xfId="30432"/>
    <cellStyle name="Standard 257 5 3 2 2 2 2 3 3" xfId="6902"/>
    <cellStyle name="Standard 257 5 3 2 2 2 2 3 3 2" xfId="11312"/>
    <cellStyle name="Standard 257 5 3 2 2 2 2 3 3 2 2" xfId="24548"/>
    <cellStyle name="Standard 257 5 3 2 2 2 2 3 3 2 2 2" xfId="51020"/>
    <cellStyle name="Standard 257 5 3 2 2 2 2 3 3 2 3" xfId="37784"/>
    <cellStyle name="Standard 257 5 3 2 2 2 2 3 3 3" xfId="17931"/>
    <cellStyle name="Standard 257 5 3 2 2 2 2 3 3 3 2" xfId="44403"/>
    <cellStyle name="Standard 257 5 3 2 2 2 2 3 3 4" xfId="33374"/>
    <cellStyle name="Standard 257 5 3 2 2 2 2 3 4" xfId="8370"/>
    <cellStyle name="Standard 257 5 3 2 2 2 2 3 4 2" xfId="21606"/>
    <cellStyle name="Standard 257 5 3 2 2 2 2 3 4 2 2" xfId="48078"/>
    <cellStyle name="Standard 257 5 3 2 2 2 2 3 4 3" xfId="34842"/>
    <cellStyle name="Standard 257 5 3 2 2 2 2 3 5" xfId="14989"/>
    <cellStyle name="Standard 257 5 3 2 2 2 2 3 5 2" xfId="41461"/>
    <cellStyle name="Standard 257 5 3 2 2 2 2 3 6" xfId="28962"/>
    <cellStyle name="Standard 257 5 3 2 2 2 2 4" xfId="3226"/>
    <cellStyle name="Standard 257 5 3 2 2 2 2 4 2" xfId="12048"/>
    <cellStyle name="Standard 257 5 3 2 2 2 2 4 2 2" xfId="25284"/>
    <cellStyle name="Standard 257 5 3 2 2 2 2 4 2 2 2" xfId="51756"/>
    <cellStyle name="Standard 257 5 3 2 2 2 2 4 2 3" xfId="38520"/>
    <cellStyle name="Standard 257 5 3 2 2 2 2 4 3" xfId="18667"/>
    <cellStyle name="Standard 257 5 3 2 2 2 2 4 3 2" xfId="45139"/>
    <cellStyle name="Standard 257 5 3 2 2 2 2 4 4" xfId="29698"/>
    <cellStyle name="Standard 257 5 3 2 2 2 2 5" xfId="5431"/>
    <cellStyle name="Standard 257 5 3 2 2 2 2 5 2" xfId="9841"/>
    <cellStyle name="Standard 257 5 3 2 2 2 2 5 2 2" xfId="23077"/>
    <cellStyle name="Standard 257 5 3 2 2 2 2 5 2 2 2" xfId="49549"/>
    <cellStyle name="Standard 257 5 3 2 2 2 2 5 2 3" xfId="36313"/>
    <cellStyle name="Standard 257 5 3 2 2 2 2 5 3" xfId="16460"/>
    <cellStyle name="Standard 257 5 3 2 2 2 2 5 3 2" xfId="42932"/>
    <cellStyle name="Standard 257 5 3 2 2 2 2 5 4" xfId="31903"/>
    <cellStyle name="Standard 257 5 3 2 2 2 2 6" xfId="7636"/>
    <cellStyle name="Standard 257 5 3 2 2 2 2 6 2" xfId="20872"/>
    <cellStyle name="Standard 257 5 3 2 2 2 2 6 2 2" xfId="47344"/>
    <cellStyle name="Standard 257 5 3 2 2 2 2 6 3" xfId="34108"/>
    <cellStyle name="Standard 257 5 3 2 2 2 2 7" xfId="14255"/>
    <cellStyle name="Standard 257 5 3 2 2 2 2 7 2" xfId="40727"/>
    <cellStyle name="Standard 257 5 3 2 2 2 2 8" xfId="27491"/>
    <cellStyle name="Standard 257 5 3 2 2 2 3" xfId="1387"/>
    <cellStyle name="Standard 257 5 3 2 2 2 3 2" xfId="4330"/>
    <cellStyle name="Standard 257 5 3 2 2 2 3 2 2" xfId="13152"/>
    <cellStyle name="Standard 257 5 3 2 2 2 3 2 2 2" xfId="26388"/>
    <cellStyle name="Standard 257 5 3 2 2 2 3 2 2 2 2" xfId="52860"/>
    <cellStyle name="Standard 257 5 3 2 2 2 3 2 2 3" xfId="39624"/>
    <cellStyle name="Standard 257 5 3 2 2 2 3 2 3" xfId="19771"/>
    <cellStyle name="Standard 257 5 3 2 2 2 3 2 3 2" xfId="46243"/>
    <cellStyle name="Standard 257 5 3 2 2 2 3 2 4" xfId="30802"/>
    <cellStyle name="Standard 257 5 3 2 2 2 3 3" xfId="5801"/>
    <cellStyle name="Standard 257 5 3 2 2 2 3 3 2" xfId="10211"/>
    <cellStyle name="Standard 257 5 3 2 2 2 3 3 2 2" xfId="23447"/>
    <cellStyle name="Standard 257 5 3 2 2 2 3 3 2 2 2" xfId="49919"/>
    <cellStyle name="Standard 257 5 3 2 2 2 3 3 2 3" xfId="36683"/>
    <cellStyle name="Standard 257 5 3 2 2 2 3 3 3" xfId="16830"/>
    <cellStyle name="Standard 257 5 3 2 2 2 3 3 3 2" xfId="43302"/>
    <cellStyle name="Standard 257 5 3 2 2 2 3 3 4" xfId="32273"/>
    <cellStyle name="Standard 257 5 3 2 2 2 3 4" xfId="8740"/>
    <cellStyle name="Standard 257 5 3 2 2 2 3 4 2" xfId="21976"/>
    <cellStyle name="Standard 257 5 3 2 2 2 3 4 2 2" xfId="48448"/>
    <cellStyle name="Standard 257 5 3 2 2 2 3 4 3" xfId="35212"/>
    <cellStyle name="Standard 257 5 3 2 2 2 3 5" xfId="15359"/>
    <cellStyle name="Standard 257 5 3 2 2 2 3 5 2" xfId="41831"/>
    <cellStyle name="Standard 257 5 3 2 2 2 3 6" xfId="27861"/>
    <cellStyle name="Standard 257 5 3 2 2 2 4" xfId="2123"/>
    <cellStyle name="Standard 257 5 3 2 2 2 4 2" xfId="3594"/>
    <cellStyle name="Standard 257 5 3 2 2 2 4 2 2" xfId="12416"/>
    <cellStyle name="Standard 257 5 3 2 2 2 4 2 2 2" xfId="25652"/>
    <cellStyle name="Standard 257 5 3 2 2 2 4 2 2 2 2" xfId="52124"/>
    <cellStyle name="Standard 257 5 3 2 2 2 4 2 2 3" xfId="38888"/>
    <cellStyle name="Standard 257 5 3 2 2 2 4 2 3" xfId="19035"/>
    <cellStyle name="Standard 257 5 3 2 2 2 4 2 3 2" xfId="45507"/>
    <cellStyle name="Standard 257 5 3 2 2 2 4 2 4" xfId="30066"/>
    <cellStyle name="Standard 257 5 3 2 2 2 4 3" xfId="6536"/>
    <cellStyle name="Standard 257 5 3 2 2 2 4 3 2" xfId="10946"/>
    <cellStyle name="Standard 257 5 3 2 2 2 4 3 2 2" xfId="24182"/>
    <cellStyle name="Standard 257 5 3 2 2 2 4 3 2 2 2" xfId="50654"/>
    <cellStyle name="Standard 257 5 3 2 2 2 4 3 2 3" xfId="37418"/>
    <cellStyle name="Standard 257 5 3 2 2 2 4 3 3" xfId="17565"/>
    <cellStyle name="Standard 257 5 3 2 2 2 4 3 3 2" xfId="44037"/>
    <cellStyle name="Standard 257 5 3 2 2 2 4 3 4" xfId="33008"/>
    <cellStyle name="Standard 257 5 3 2 2 2 4 4" xfId="8004"/>
    <cellStyle name="Standard 257 5 3 2 2 2 4 4 2" xfId="21240"/>
    <cellStyle name="Standard 257 5 3 2 2 2 4 4 2 2" xfId="47712"/>
    <cellStyle name="Standard 257 5 3 2 2 2 4 4 3" xfId="34476"/>
    <cellStyle name="Standard 257 5 3 2 2 2 4 5" xfId="14623"/>
    <cellStyle name="Standard 257 5 3 2 2 2 4 5 2" xfId="41095"/>
    <cellStyle name="Standard 257 5 3 2 2 2 4 6" xfId="28596"/>
    <cellStyle name="Standard 257 5 3 2 2 2 5" xfId="2860"/>
    <cellStyle name="Standard 257 5 3 2 2 2 5 2" xfId="11682"/>
    <cellStyle name="Standard 257 5 3 2 2 2 5 2 2" xfId="24918"/>
    <cellStyle name="Standard 257 5 3 2 2 2 5 2 2 2" xfId="51390"/>
    <cellStyle name="Standard 257 5 3 2 2 2 5 2 3" xfId="38154"/>
    <cellStyle name="Standard 257 5 3 2 2 2 5 3" xfId="18301"/>
    <cellStyle name="Standard 257 5 3 2 2 2 5 3 2" xfId="44773"/>
    <cellStyle name="Standard 257 5 3 2 2 2 5 4" xfId="29332"/>
    <cellStyle name="Standard 257 5 3 2 2 2 6" xfId="5065"/>
    <cellStyle name="Standard 257 5 3 2 2 2 6 2" xfId="9475"/>
    <cellStyle name="Standard 257 5 3 2 2 2 6 2 2" xfId="22711"/>
    <cellStyle name="Standard 257 5 3 2 2 2 6 2 2 2" xfId="49183"/>
    <cellStyle name="Standard 257 5 3 2 2 2 6 2 3" xfId="35947"/>
    <cellStyle name="Standard 257 5 3 2 2 2 6 3" xfId="16094"/>
    <cellStyle name="Standard 257 5 3 2 2 2 6 3 2" xfId="42566"/>
    <cellStyle name="Standard 257 5 3 2 2 2 6 4" xfId="31537"/>
    <cellStyle name="Standard 257 5 3 2 2 2 7" xfId="7270"/>
    <cellStyle name="Standard 257 5 3 2 2 2 7 2" xfId="20506"/>
    <cellStyle name="Standard 257 5 3 2 2 2 7 2 2" xfId="46978"/>
    <cellStyle name="Standard 257 5 3 2 2 2 7 3" xfId="33742"/>
    <cellStyle name="Standard 257 5 3 2 2 2 8" xfId="13889"/>
    <cellStyle name="Standard 257 5 3 2 2 2 8 2" xfId="40361"/>
    <cellStyle name="Standard 257 5 3 2 2 2 9" xfId="27125"/>
    <cellStyle name="Standard 257 5 3 2 2 3" xfId="832"/>
    <cellStyle name="Standard 257 5 3 2 2 3 2" xfId="1582"/>
    <cellStyle name="Standard 257 5 3 2 2 3 2 2" xfId="4525"/>
    <cellStyle name="Standard 257 5 3 2 2 3 2 2 2" xfId="13347"/>
    <cellStyle name="Standard 257 5 3 2 2 3 2 2 2 2" xfId="26583"/>
    <cellStyle name="Standard 257 5 3 2 2 3 2 2 2 2 2" xfId="53055"/>
    <cellStyle name="Standard 257 5 3 2 2 3 2 2 2 3" xfId="39819"/>
    <cellStyle name="Standard 257 5 3 2 2 3 2 2 3" xfId="19966"/>
    <cellStyle name="Standard 257 5 3 2 2 3 2 2 3 2" xfId="46438"/>
    <cellStyle name="Standard 257 5 3 2 2 3 2 2 4" xfId="30997"/>
    <cellStyle name="Standard 257 5 3 2 2 3 2 3" xfId="5996"/>
    <cellStyle name="Standard 257 5 3 2 2 3 2 3 2" xfId="10406"/>
    <cellStyle name="Standard 257 5 3 2 2 3 2 3 2 2" xfId="23642"/>
    <cellStyle name="Standard 257 5 3 2 2 3 2 3 2 2 2" xfId="50114"/>
    <cellStyle name="Standard 257 5 3 2 2 3 2 3 2 3" xfId="36878"/>
    <cellStyle name="Standard 257 5 3 2 2 3 2 3 3" xfId="17025"/>
    <cellStyle name="Standard 257 5 3 2 2 3 2 3 3 2" xfId="43497"/>
    <cellStyle name="Standard 257 5 3 2 2 3 2 3 4" xfId="32468"/>
    <cellStyle name="Standard 257 5 3 2 2 3 2 4" xfId="8935"/>
    <cellStyle name="Standard 257 5 3 2 2 3 2 4 2" xfId="22171"/>
    <cellStyle name="Standard 257 5 3 2 2 3 2 4 2 2" xfId="48643"/>
    <cellStyle name="Standard 257 5 3 2 2 3 2 4 3" xfId="35407"/>
    <cellStyle name="Standard 257 5 3 2 2 3 2 5" xfId="15554"/>
    <cellStyle name="Standard 257 5 3 2 2 3 2 5 2" xfId="42026"/>
    <cellStyle name="Standard 257 5 3 2 2 3 2 6" xfId="28056"/>
    <cellStyle name="Standard 257 5 3 2 2 3 3" xfId="2318"/>
    <cellStyle name="Standard 257 5 3 2 2 3 3 2" xfId="3789"/>
    <cellStyle name="Standard 257 5 3 2 2 3 3 2 2" xfId="12611"/>
    <cellStyle name="Standard 257 5 3 2 2 3 3 2 2 2" xfId="25847"/>
    <cellStyle name="Standard 257 5 3 2 2 3 3 2 2 2 2" xfId="52319"/>
    <cellStyle name="Standard 257 5 3 2 2 3 3 2 2 3" xfId="39083"/>
    <cellStyle name="Standard 257 5 3 2 2 3 3 2 3" xfId="19230"/>
    <cellStyle name="Standard 257 5 3 2 2 3 3 2 3 2" xfId="45702"/>
    <cellStyle name="Standard 257 5 3 2 2 3 3 2 4" xfId="30261"/>
    <cellStyle name="Standard 257 5 3 2 2 3 3 3" xfId="6731"/>
    <cellStyle name="Standard 257 5 3 2 2 3 3 3 2" xfId="11141"/>
    <cellStyle name="Standard 257 5 3 2 2 3 3 3 2 2" xfId="24377"/>
    <cellStyle name="Standard 257 5 3 2 2 3 3 3 2 2 2" xfId="50849"/>
    <cellStyle name="Standard 257 5 3 2 2 3 3 3 2 3" xfId="37613"/>
    <cellStyle name="Standard 257 5 3 2 2 3 3 3 3" xfId="17760"/>
    <cellStyle name="Standard 257 5 3 2 2 3 3 3 3 2" xfId="44232"/>
    <cellStyle name="Standard 257 5 3 2 2 3 3 3 4" xfId="33203"/>
    <cellStyle name="Standard 257 5 3 2 2 3 3 4" xfId="8199"/>
    <cellStyle name="Standard 257 5 3 2 2 3 3 4 2" xfId="21435"/>
    <cellStyle name="Standard 257 5 3 2 2 3 3 4 2 2" xfId="47907"/>
    <cellStyle name="Standard 257 5 3 2 2 3 3 4 3" xfId="34671"/>
    <cellStyle name="Standard 257 5 3 2 2 3 3 5" xfId="14818"/>
    <cellStyle name="Standard 257 5 3 2 2 3 3 5 2" xfId="41290"/>
    <cellStyle name="Standard 257 5 3 2 2 3 3 6" xfId="28791"/>
    <cellStyle name="Standard 257 5 3 2 2 3 4" xfId="3055"/>
    <cellStyle name="Standard 257 5 3 2 2 3 4 2" xfId="11877"/>
    <cellStyle name="Standard 257 5 3 2 2 3 4 2 2" xfId="25113"/>
    <cellStyle name="Standard 257 5 3 2 2 3 4 2 2 2" xfId="51585"/>
    <cellStyle name="Standard 257 5 3 2 2 3 4 2 3" xfId="38349"/>
    <cellStyle name="Standard 257 5 3 2 2 3 4 3" xfId="18496"/>
    <cellStyle name="Standard 257 5 3 2 2 3 4 3 2" xfId="44968"/>
    <cellStyle name="Standard 257 5 3 2 2 3 4 4" xfId="29527"/>
    <cellStyle name="Standard 257 5 3 2 2 3 5" xfId="5260"/>
    <cellStyle name="Standard 257 5 3 2 2 3 5 2" xfId="9670"/>
    <cellStyle name="Standard 257 5 3 2 2 3 5 2 2" xfId="22906"/>
    <cellStyle name="Standard 257 5 3 2 2 3 5 2 2 2" xfId="49378"/>
    <cellStyle name="Standard 257 5 3 2 2 3 5 2 3" xfId="36142"/>
    <cellStyle name="Standard 257 5 3 2 2 3 5 3" xfId="16289"/>
    <cellStyle name="Standard 257 5 3 2 2 3 5 3 2" xfId="42761"/>
    <cellStyle name="Standard 257 5 3 2 2 3 5 4" xfId="31732"/>
    <cellStyle name="Standard 257 5 3 2 2 3 6" xfId="7465"/>
    <cellStyle name="Standard 257 5 3 2 2 3 6 2" xfId="20701"/>
    <cellStyle name="Standard 257 5 3 2 2 3 6 2 2" xfId="47173"/>
    <cellStyle name="Standard 257 5 3 2 2 3 6 3" xfId="33937"/>
    <cellStyle name="Standard 257 5 3 2 2 3 7" xfId="14084"/>
    <cellStyle name="Standard 257 5 3 2 2 3 7 2" xfId="40556"/>
    <cellStyle name="Standard 257 5 3 2 2 3 8" xfId="27320"/>
    <cellStyle name="Standard 257 5 3 2 2 4" xfId="1216"/>
    <cellStyle name="Standard 257 5 3 2 2 4 2" xfId="4159"/>
    <cellStyle name="Standard 257 5 3 2 2 4 2 2" xfId="12981"/>
    <cellStyle name="Standard 257 5 3 2 2 4 2 2 2" xfId="26217"/>
    <cellStyle name="Standard 257 5 3 2 2 4 2 2 2 2" xfId="52689"/>
    <cellStyle name="Standard 257 5 3 2 2 4 2 2 3" xfId="39453"/>
    <cellStyle name="Standard 257 5 3 2 2 4 2 3" xfId="19600"/>
    <cellStyle name="Standard 257 5 3 2 2 4 2 3 2" xfId="46072"/>
    <cellStyle name="Standard 257 5 3 2 2 4 2 4" xfId="30631"/>
    <cellStyle name="Standard 257 5 3 2 2 4 3" xfId="5630"/>
    <cellStyle name="Standard 257 5 3 2 2 4 3 2" xfId="10040"/>
    <cellStyle name="Standard 257 5 3 2 2 4 3 2 2" xfId="23276"/>
    <cellStyle name="Standard 257 5 3 2 2 4 3 2 2 2" xfId="49748"/>
    <cellStyle name="Standard 257 5 3 2 2 4 3 2 3" xfId="36512"/>
    <cellStyle name="Standard 257 5 3 2 2 4 3 3" xfId="16659"/>
    <cellStyle name="Standard 257 5 3 2 2 4 3 3 2" xfId="43131"/>
    <cellStyle name="Standard 257 5 3 2 2 4 3 4" xfId="32102"/>
    <cellStyle name="Standard 257 5 3 2 2 4 4" xfId="8569"/>
    <cellStyle name="Standard 257 5 3 2 2 4 4 2" xfId="21805"/>
    <cellStyle name="Standard 257 5 3 2 2 4 4 2 2" xfId="48277"/>
    <cellStyle name="Standard 257 5 3 2 2 4 4 3" xfId="35041"/>
    <cellStyle name="Standard 257 5 3 2 2 4 5" xfId="15188"/>
    <cellStyle name="Standard 257 5 3 2 2 4 5 2" xfId="41660"/>
    <cellStyle name="Standard 257 5 3 2 2 4 6" xfId="27690"/>
    <cellStyle name="Standard 257 5 3 2 2 5" xfId="1952"/>
    <cellStyle name="Standard 257 5 3 2 2 5 2" xfId="3423"/>
    <cellStyle name="Standard 257 5 3 2 2 5 2 2" xfId="12245"/>
    <cellStyle name="Standard 257 5 3 2 2 5 2 2 2" xfId="25481"/>
    <cellStyle name="Standard 257 5 3 2 2 5 2 2 2 2" xfId="51953"/>
    <cellStyle name="Standard 257 5 3 2 2 5 2 2 3" xfId="38717"/>
    <cellStyle name="Standard 257 5 3 2 2 5 2 3" xfId="18864"/>
    <cellStyle name="Standard 257 5 3 2 2 5 2 3 2" xfId="45336"/>
    <cellStyle name="Standard 257 5 3 2 2 5 2 4" xfId="29895"/>
    <cellStyle name="Standard 257 5 3 2 2 5 3" xfId="6365"/>
    <cellStyle name="Standard 257 5 3 2 2 5 3 2" xfId="10775"/>
    <cellStyle name="Standard 257 5 3 2 2 5 3 2 2" xfId="24011"/>
    <cellStyle name="Standard 257 5 3 2 2 5 3 2 2 2" xfId="50483"/>
    <cellStyle name="Standard 257 5 3 2 2 5 3 2 3" xfId="37247"/>
    <cellStyle name="Standard 257 5 3 2 2 5 3 3" xfId="17394"/>
    <cellStyle name="Standard 257 5 3 2 2 5 3 3 2" xfId="43866"/>
    <cellStyle name="Standard 257 5 3 2 2 5 3 4" xfId="32837"/>
    <cellStyle name="Standard 257 5 3 2 2 5 4" xfId="7833"/>
    <cellStyle name="Standard 257 5 3 2 2 5 4 2" xfId="21069"/>
    <cellStyle name="Standard 257 5 3 2 2 5 4 2 2" xfId="47541"/>
    <cellStyle name="Standard 257 5 3 2 2 5 4 3" xfId="34305"/>
    <cellStyle name="Standard 257 5 3 2 2 5 5" xfId="14452"/>
    <cellStyle name="Standard 257 5 3 2 2 5 5 2" xfId="40924"/>
    <cellStyle name="Standard 257 5 3 2 2 5 6" xfId="28425"/>
    <cellStyle name="Standard 257 5 3 2 2 6" xfId="2689"/>
    <cellStyle name="Standard 257 5 3 2 2 6 2" xfId="11511"/>
    <cellStyle name="Standard 257 5 3 2 2 6 2 2" xfId="24747"/>
    <cellStyle name="Standard 257 5 3 2 2 6 2 2 2" xfId="51219"/>
    <cellStyle name="Standard 257 5 3 2 2 6 2 3" xfId="37983"/>
    <cellStyle name="Standard 257 5 3 2 2 6 3" xfId="18130"/>
    <cellStyle name="Standard 257 5 3 2 2 6 3 2" xfId="44602"/>
    <cellStyle name="Standard 257 5 3 2 2 6 4" xfId="29161"/>
    <cellStyle name="Standard 257 5 3 2 2 7" xfId="4894"/>
    <cellStyle name="Standard 257 5 3 2 2 7 2" xfId="9304"/>
    <cellStyle name="Standard 257 5 3 2 2 7 2 2" xfId="22540"/>
    <cellStyle name="Standard 257 5 3 2 2 7 2 2 2" xfId="49012"/>
    <cellStyle name="Standard 257 5 3 2 2 7 2 3" xfId="35776"/>
    <cellStyle name="Standard 257 5 3 2 2 7 3" xfId="15923"/>
    <cellStyle name="Standard 257 5 3 2 2 7 3 2" xfId="42395"/>
    <cellStyle name="Standard 257 5 3 2 2 7 4" xfId="31366"/>
    <cellStyle name="Standard 257 5 3 2 2 8" xfId="7099"/>
    <cellStyle name="Standard 257 5 3 2 2 8 2" xfId="20335"/>
    <cellStyle name="Standard 257 5 3 2 2 8 2 2" xfId="46807"/>
    <cellStyle name="Standard 257 5 3 2 2 8 3" xfId="33571"/>
    <cellStyle name="Standard 257 5 3 2 2 9" xfId="13718"/>
    <cellStyle name="Standard 257 5 3 2 2 9 2" xfId="40190"/>
    <cellStyle name="Standard 257 5 3 2 3" xfId="534"/>
    <cellStyle name="Standard 257 5 3 2 3 2" xfId="923"/>
    <cellStyle name="Standard 257 5 3 2 3 2 2" xfId="1672"/>
    <cellStyle name="Standard 257 5 3 2 3 2 2 2" xfId="4615"/>
    <cellStyle name="Standard 257 5 3 2 3 2 2 2 2" xfId="13437"/>
    <cellStyle name="Standard 257 5 3 2 3 2 2 2 2 2" xfId="26673"/>
    <cellStyle name="Standard 257 5 3 2 3 2 2 2 2 2 2" xfId="53145"/>
    <cellStyle name="Standard 257 5 3 2 3 2 2 2 2 3" xfId="39909"/>
    <cellStyle name="Standard 257 5 3 2 3 2 2 2 3" xfId="20056"/>
    <cellStyle name="Standard 257 5 3 2 3 2 2 2 3 2" xfId="46528"/>
    <cellStyle name="Standard 257 5 3 2 3 2 2 2 4" xfId="31087"/>
    <cellStyle name="Standard 257 5 3 2 3 2 2 3" xfId="6086"/>
    <cellStyle name="Standard 257 5 3 2 3 2 2 3 2" xfId="10496"/>
    <cellStyle name="Standard 257 5 3 2 3 2 2 3 2 2" xfId="23732"/>
    <cellStyle name="Standard 257 5 3 2 3 2 2 3 2 2 2" xfId="50204"/>
    <cellStyle name="Standard 257 5 3 2 3 2 2 3 2 3" xfId="36968"/>
    <cellStyle name="Standard 257 5 3 2 3 2 2 3 3" xfId="17115"/>
    <cellStyle name="Standard 257 5 3 2 3 2 2 3 3 2" xfId="43587"/>
    <cellStyle name="Standard 257 5 3 2 3 2 2 3 4" xfId="32558"/>
    <cellStyle name="Standard 257 5 3 2 3 2 2 4" xfId="9025"/>
    <cellStyle name="Standard 257 5 3 2 3 2 2 4 2" xfId="22261"/>
    <cellStyle name="Standard 257 5 3 2 3 2 2 4 2 2" xfId="48733"/>
    <cellStyle name="Standard 257 5 3 2 3 2 2 4 3" xfId="35497"/>
    <cellStyle name="Standard 257 5 3 2 3 2 2 5" xfId="15644"/>
    <cellStyle name="Standard 257 5 3 2 3 2 2 5 2" xfId="42116"/>
    <cellStyle name="Standard 257 5 3 2 3 2 2 6" xfId="28146"/>
    <cellStyle name="Standard 257 5 3 2 3 2 3" xfId="2408"/>
    <cellStyle name="Standard 257 5 3 2 3 2 3 2" xfId="3879"/>
    <cellStyle name="Standard 257 5 3 2 3 2 3 2 2" xfId="12701"/>
    <cellStyle name="Standard 257 5 3 2 3 2 3 2 2 2" xfId="25937"/>
    <cellStyle name="Standard 257 5 3 2 3 2 3 2 2 2 2" xfId="52409"/>
    <cellStyle name="Standard 257 5 3 2 3 2 3 2 2 3" xfId="39173"/>
    <cellStyle name="Standard 257 5 3 2 3 2 3 2 3" xfId="19320"/>
    <cellStyle name="Standard 257 5 3 2 3 2 3 2 3 2" xfId="45792"/>
    <cellStyle name="Standard 257 5 3 2 3 2 3 2 4" xfId="30351"/>
    <cellStyle name="Standard 257 5 3 2 3 2 3 3" xfId="6821"/>
    <cellStyle name="Standard 257 5 3 2 3 2 3 3 2" xfId="11231"/>
    <cellStyle name="Standard 257 5 3 2 3 2 3 3 2 2" xfId="24467"/>
    <cellStyle name="Standard 257 5 3 2 3 2 3 3 2 2 2" xfId="50939"/>
    <cellStyle name="Standard 257 5 3 2 3 2 3 3 2 3" xfId="37703"/>
    <cellStyle name="Standard 257 5 3 2 3 2 3 3 3" xfId="17850"/>
    <cellStyle name="Standard 257 5 3 2 3 2 3 3 3 2" xfId="44322"/>
    <cellStyle name="Standard 257 5 3 2 3 2 3 3 4" xfId="33293"/>
    <cellStyle name="Standard 257 5 3 2 3 2 3 4" xfId="8289"/>
    <cellStyle name="Standard 257 5 3 2 3 2 3 4 2" xfId="21525"/>
    <cellStyle name="Standard 257 5 3 2 3 2 3 4 2 2" xfId="47997"/>
    <cellStyle name="Standard 257 5 3 2 3 2 3 4 3" xfId="34761"/>
    <cellStyle name="Standard 257 5 3 2 3 2 3 5" xfId="14908"/>
    <cellStyle name="Standard 257 5 3 2 3 2 3 5 2" xfId="41380"/>
    <cellStyle name="Standard 257 5 3 2 3 2 3 6" xfId="28881"/>
    <cellStyle name="Standard 257 5 3 2 3 2 4" xfId="3145"/>
    <cellStyle name="Standard 257 5 3 2 3 2 4 2" xfId="11967"/>
    <cellStyle name="Standard 257 5 3 2 3 2 4 2 2" xfId="25203"/>
    <cellStyle name="Standard 257 5 3 2 3 2 4 2 2 2" xfId="51675"/>
    <cellStyle name="Standard 257 5 3 2 3 2 4 2 3" xfId="38439"/>
    <cellStyle name="Standard 257 5 3 2 3 2 4 3" xfId="18586"/>
    <cellStyle name="Standard 257 5 3 2 3 2 4 3 2" xfId="45058"/>
    <cellStyle name="Standard 257 5 3 2 3 2 4 4" xfId="29617"/>
    <cellStyle name="Standard 257 5 3 2 3 2 5" xfId="5350"/>
    <cellStyle name="Standard 257 5 3 2 3 2 5 2" xfId="9760"/>
    <cellStyle name="Standard 257 5 3 2 3 2 5 2 2" xfId="22996"/>
    <cellStyle name="Standard 257 5 3 2 3 2 5 2 2 2" xfId="49468"/>
    <cellStyle name="Standard 257 5 3 2 3 2 5 2 3" xfId="36232"/>
    <cellStyle name="Standard 257 5 3 2 3 2 5 3" xfId="16379"/>
    <cellStyle name="Standard 257 5 3 2 3 2 5 3 2" xfId="42851"/>
    <cellStyle name="Standard 257 5 3 2 3 2 5 4" xfId="31822"/>
    <cellStyle name="Standard 257 5 3 2 3 2 6" xfId="7555"/>
    <cellStyle name="Standard 257 5 3 2 3 2 6 2" xfId="20791"/>
    <cellStyle name="Standard 257 5 3 2 3 2 6 2 2" xfId="47263"/>
    <cellStyle name="Standard 257 5 3 2 3 2 6 3" xfId="34027"/>
    <cellStyle name="Standard 257 5 3 2 3 2 7" xfId="14174"/>
    <cellStyle name="Standard 257 5 3 2 3 2 7 2" xfId="40646"/>
    <cellStyle name="Standard 257 5 3 2 3 2 8" xfId="27410"/>
    <cellStyle name="Standard 257 5 3 2 3 3" xfId="1306"/>
    <cellStyle name="Standard 257 5 3 2 3 3 2" xfId="4249"/>
    <cellStyle name="Standard 257 5 3 2 3 3 2 2" xfId="13071"/>
    <cellStyle name="Standard 257 5 3 2 3 3 2 2 2" xfId="26307"/>
    <cellStyle name="Standard 257 5 3 2 3 3 2 2 2 2" xfId="52779"/>
    <cellStyle name="Standard 257 5 3 2 3 3 2 2 3" xfId="39543"/>
    <cellStyle name="Standard 257 5 3 2 3 3 2 3" xfId="19690"/>
    <cellStyle name="Standard 257 5 3 2 3 3 2 3 2" xfId="46162"/>
    <cellStyle name="Standard 257 5 3 2 3 3 2 4" xfId="30721"/>
    <cellStyle name="Standard 257 5 3 2 3 3 3" xfId="5720"/>
    <cellStyle name="Standard 257 5 3 2 3 3 3 2" xfId="10130"/>
    <cellStyle name="Standard 257 5 3 2 3 3 3 2 2" xfId="23366"/>
    <cellStyle name="Standard 257 5 3 2 3 3 3 2 2 2" xfId="49838"/>
    <cellStyle name="Standard 257 5 3 2 3 3 3 2 3" xfId="36602"/>
    <cellStyle name="Standard 257 5 3 2 3 3 3 3" xfId="16749"/>
    <cellStyle name="Standard 257 5 3 2 3 3 3 3 2" xfId="43221"/>
    <cellStyle name="Standard 257 5 3 2 3 3 3 4" xfId="32192"/>
    <cellStyle name="Standard 257 5 3 2 3 3 4" xfId="8659"/>
    <cellStyle name="Standard 257 5 3 2 3 3 4 2" xfId="21895"/>
    <cellStyle name="Standard 257 5 3 2 3 3 4 2 2" xfId="48367"/>
    <cellStyle name="Standard 257 5 3 2 3 3 4 3" xfId="35131"/>
    <cellStyle name="Standard 257 5 3 2 3 3 5" xfId="15278"/>
    <cellStyle name="Standard 257 5 3 2 3 3 5 2" xfId="41750"/>
    <cellStyle name="Standard 257 5 3 2 3 3 6" xfId="27780"/>
    <cellStyle name="Standard 257 5 3 2 3 4" xfId="2042"/>
    <cellStyle name="Standard 257 5 3 2 3 4 2" xfId="3513"/>
    <cellStyle name="Standard 257 5 3 2 3 4 2 2" xfId="12335"/>
    <cellStyle name="Standard 257 5 3 2 3 4 2 2 2" xfId="25571"/>
    <cellStyle name="Standard 257 5 3 2 3 4 2 2 2 2" xfId="52043"/>
    <cellStyle name="Standard 257 5 3 2 3 4 2 2 3" xfId="38807"/>
    <cellStyle name="Standard 257 5 3 2 3 4 2 3" xfId="18954"/>
    <cellStyle name="Standard 257 5 3 2 3 4 2 3 2" xfId="45426"/>
    <cellStyle name="Standard 257 5 3 2 3 4 2 4" xfId="29985"/>
    <cellStyle name="Standard 257 5 3 2 3 4 3" xfId="6455"/>
    <cellStyle name="Standard 257 5 3 2 3 4 3 2" xfId="10865"/>
    <cellStyle name="Standard 257 5 3 2 3 4 3 2 2" xfId="24101"/>
    <cellStyle name="Standard 257 5 3 2 3 4 3 2 2 2" xfId="50573"/>
    <cellStyle name="Standard 257 5 3 2 3 4 3 2 3" xfId="37337"/>
    <cellStyle name="Standard 257 5 3 2 3 4 3 3" xfId="17484"/>
    <cellStyle name="Standard 257 5 3 2 3 4 3 3 2" xfId="43956"/>
    <cellStyle name="Standard 257 5 3 2 3 4 3 4" xfId="32927"/>
    <cellStyle name="Standard 257 5 3 2 3 4 4" xfId="7923"/>
    <cellStyle name="Standard 257 5 3 2 3 4 4 2" xfId="21159"/>
    <cellStyle name="Standard 257 5 3 2 3 4 4 2 2" xfId="47631"/>
    <cellStyle name="Standard 257 5 3 2 3 4 4 3" xfId="34395"/>
    <cellStyle name="Standard 257 5 3 2 3 4 5" xfId="14542"/>
    <cellStyle name="Standard 257 5 3 2 3 4 5 2" xfId="41014"/>
    <cellStyle name="Standard 257 5 3 2 3 4 6" xfId="28515"/>
    <cellStyle name="Standard 257 5 3 2 3 5" xfId="2779"/>
    <cellStyle name="Standard 257 5 3 2 3 5 2" xfId="11601"/>
    <cellStyle name="Standard 257 5 3 2 3 5 2 2" xfId="24837"/>
    <cellStyle name="Standard 257 5 3 2 3 5 2 2 2" xfId="51309"/>
    <cellStyle name="Standard 257 5 3 2 3 5 2 3" xfId="38073"/>
    <cellStyle name="Standard 257 5 3 2 3 5 3" xfId="18220"/>
    <cellStyle name="Standard 257 5 3 2 3 5 3 2" xfId="44692"/>
    <cellStyle name="Standard 257 5 3 2 3 5 4" xfId="29251"/>
    <cellStyle name="Standard 257 5 3 2 3 6" xfId="4984"/>
    <cellStyle name="Standard 257 5 3 2 3 6 2" xfId="9394"/>
    <cellStyle name="Standard 257 5 3 2 3 6 2 2" xfId="22630"/>
    <cellStyle name="Standard 257 5 3 2 3 6 2 2 2" xfId="49102"/>
    <cellStyle name="Standard 257 5 3 2 3 6 2 3" xfId="35866"/>
    <cellStyle name="Standard 257 5 3 2 3 6 3" xfId="16013"/>
    <cellStyle name="Standard 257 5 3 2 3 6 3 2" xfId="42485"/>
    <cellStyle name="Standard 257 5 3 2 3 6 4" xfId="31456"/>
    <cellStyle name="Standard 257 5 3 2 3 7" xfId="7189"/>
    <cellStyle name="Standard 257 5 3 2 3 7 2" xfId="20425"/>
    <cellStyle name="Standard 257 5 3 2 3 7 2 2" xfId="46897"/>
    <cellStyle name="Standard 257 5 3 2 3 7 3" xfId="33661"/>
    <cellStyle name="Standard 257 5 3 2 3 8" xfId="13808"/>
    <cellStyle name="Standard 257 5 3 2 3 8 2" xfId="40280"/>
    <cellStyle name="Standard 257 5 3 2 3 9" xfId="27044"/>
    <cellStyle name="Standard 257 5 3 2 4" xfId="751"/>
    <cellStyle name="Standard 257 5 3 2 4 2" xfId="1501"/>
    <cellStyle name="Standard 257 5 3 2 4 2 2" xfId="4444"/>
    <cellStyle name="Standard 257 5 3 2 4 2 2 2" xfId="13266"/>
    <cellStyle name="Standard 257 5 3 2 4 2 2 2 2" xfId="26502"/>
    <cellStyle name="Standard 257 5 3 2 4 2 2 2 2 2" xfId="52974"/>
    <cellStyle name="Standard 257 5 3 2 4 2 2 2 3" xfId="39738"/>
    <cellStyle name="Standard 257 5 3 2 4 2 2 3" xfId="19885"/>
    <cellStyle name="Standard 257 5 3 2 4 2 2 3 2" xfId="46357"/>
    <cellStyle name="Standard 257 5 3 2 4 2 2 4" xfId="30916"/>
    <cellStyle name="Standard 257 5 3 2 4 2 3" xfId="5915"/>
    <cellStyle name="Standard 257 5 3 2 4 2 3 2" xfId="10325"/>
    <cellStyle name="Standard 257 5 3 2 4 2 3 2 2" xfId="23561"/>
    <cellStyle name="Standard 257 5 3 2 4 2 3 2 2 2" xfId="50033"/>
    <cellStyle name="Standard 257 5 3 2 4 2 3 2 3" xfId="36797"/>
    <cellStyle name="Standard 257 5 3 2 4 2 3 3" xfId="16944"/>
    <cellStyle name="Standard 257 5 3 2 4 2 3 3 2" xfId="43416"/>
    <cellStyle name="Standard 257 5 3 2 4 2 3 4" xfId="32387"/>
    <cellStyle name="Standard 257 5 3 2 4 2 4" xfId="8854"/>
    <cellStyle name="Standard 257 5 3 2 4 2 4 2" xfId="22090"/>
    <cellStyle name="Standard 257 5 3 2 4 2 4 2 2" xfId="48562"/>
    <cellStyle name="Standard 257 5 3 2 4 2 4 3" xfId="35326"/>
    <cellStyle name="Standard 257 5 3 2 4 2 5" xfId="15473"/>
    <cellStyle name="Standard 257 5 3 2 4 2 5 2" xfId="41945"/>
    <cellStyle name="Standard 257 5 3 2 4 2 6" xfId="27975"/>
    <cellStyle name="Standard 257 5 3 2 4 3" xfId="2237"/>
    <cellStyle name="Standard 257 5 3 2 4 3 2" xfId="3708"/>
    <cellStyle name="Standard 257 5 3 2 4 3 2 2" xfId="12530"/>
    <cellStyle name="Standard 257 5 3 2 4 3 2 2 2" xfId="25766"/>
    <cellStyle name="Standard 257 5 3 2 4 3 2 2 2 2" xfId="52238"/>
    <cellStyle name="Standard 257 5 3 2 4 3 2 2 3" xfId="39002"/>
    <cellStyle name="Standard 257 5 3 2 4 3 2 3" xfId="19149"/>
    <cellStyle name="Standard 257 5 3 2 4 3 2 3 2" xfId="45621"/>
    <cellStyle name="Standard 257 5 3 2 4 3 2 4" xfId="30180"/>
    <cellStyle name="Standard 257 5 3 2 4 3 3" xfId="6650"/>
    <cellStyle name="Standard 257 5 3 2 4 3 3 2" xfId="11060"/>
    <cellStyle name="Standard 257 5 3 2 4 3 3 2 2" xfId="24296"/>
    <cellStyle name="Standard 257 5 3 2 4 3 3 2 2 2" xfId="50768"/>
    <cellStyle name="Standard 257 5 3 2 4 3 3 2 3" xfId="37532"/>
    <cellStyle name="Standard 257 5 3 2 4 3 3 3" xfId="17679"/>
    <cellStyle name="Standard 257 5 3 2 4 3 3 3 2" xfId="44151"/>
    <cellStyle name="Standard 257 5 3 2 4 3 3 4" xfId="33122"/>
    <cellStyle name="Standard 257 5 3 2 4 3 4" xfId="8118"/>
    <cellStyle name="Standard 257 5 3 2 4 3 4 2" xfId="21354"/>
    <cellStyle name="Standard 257 5 3 2 4 3 4 2 2" xfId="47826"/>
    <cellStyle name="Standard 257 5 3 2 4 3 4 3" xfId="34590"/>
    <cellStyle name="Standard 257 5 3 2 4 3 5" xfId="14737"/>
    <cellStyle name="Standard 257 5 3 2 4 3 5 2" xfId="41209"/>
    <cellStyle name="Standard 257 5 3 2 4 3 6" xfId="28710"/>
    <cellStyle name="Standard 257 5 3 2 4 4" xfId="2974"/>
    <cellStyle name="Standard 257 5 3 2 4 4 2" xfId="11796"/>
    <cellStyle name="Standard 257 5 3 2 4 4 2 2" xfId="25032"/>
    <cellStyle name="Standard 257 5 3 2 4 4 2 2 2" xfId="51504"/>
    <cellStyle name="Standard 257 5 3 2 4 4 2 3" xfId="38268"/>
    <cellStyle name="Standard 257 5 3 2 4 4 3" xfId="18415"/>
    <cellStyle name="Standard 257 5 3 2 4 4 3 2" xfId="44887"/>
    <cellStyle name="Standard 257 5 3 2 4 4 4" xfId="29446"/>
    <cellStyle name="Standard 257 5 3 2 4 5" xfId="5179"/>
    <cellStyle name="Standard 257 5 3 2 4 5 2" xfId="9589"/>
    <cellStyle name="Standard 257 5 3 2 4 5 2 2" xfId="22825"/>
    <cellStyle name="Standard 257 5 3 2 4 5 2 2 2" xfId="49297"/>
    <cellStyle name="Standard 257 5 3 2 4 5 2 3" xfId="36061"/>
    <cellStyle name="Standard 257 5 3 2 4 5 3" xfId="16208"/>
    <cellStyle name="Standard 257 5 3 2 4 5 3 2" xfId="42680"/>
    <cellStyle name="Standard 257 5 3 2 4 5 4" xfId="31651"/>
    <cellStyle name="Standard 257 5 3 2 4 6" xfId="7384"/>
    <cellStyle name="Standard 257 5 3 2 4 6 2" xfId="20620"/>
    <cellStyle name="Standard 257 5 3 2 4 6 2 2" xfId="47092"/>
    <cellStyle name="Standard 257 5 3 2 4 6 3" xfId="33856"/>
    <cellStyle name="Standard 257 5 3 2 4 7" xfId="14003"/>
    <cellStyle name="Standard 257 5 3 2 4 7 2" xfId="40475"/>
    <cellStyle name="Standard 257 5 3 2 4 8" xfId="27239"/>
    <cellStyle name="Standard 257 5 3 2 5" xfId="1135"/>
    <cellStyle name="Standard 257 5 3 2 5 2" xfId="4078"/>
    <cellStyle name="Standard 257 5 3 2 5 2 2" xfId="12900"/>
    <cellStyle name="Standard 257 5 3 2 5 2 2 2" xfId="26136"/>
    <cellStyle name="Standard 257 5 3 2 5 2 2 2 2" xfId="52608"/>
    <cellStyle name="Standard 257 5 3 2 5 2 2 3" xfId="39372"/>
    <cellStyle name="Standard 257 5 3 2 5 2 3" xfId="19519"/>
    <cellStyle name="Standard 257 5 3 2 5 2 3 2" xfId="45991"/>
    <cellStyle name="Standard 257 5 3 2 5 2 4" xfId="30550"/>
    <cellStyle name="Standard 257 5 3 2 5 3" xfId="5549"/>
    <cellStyle name="Standard 257 5 3 2 5 3 2" xfId="9959"/>
    <cellStyle name="Standard 257 5 3 2 5 3 2 2" xfId="23195"/>
    <cellStyle name="Standard 257 5 3 2 5 3 2 2 2" xfId="49667"/>
    <cellStyle name="Standard 257 5 3 2 5 3 2 3" xfId="36431"/>
    <cellStyle name="Standard 257 5 3 2 5 3 3" xfId="16578"/>
    <cellStyle name="Standard 257 5 3 2 5 3 3 2" xfId="43050"/>
    <cellStyle name="Standard 257 5 3 2 5 3 4" xfId="32021"/>
    <cellStyle name="Standard 257 5 3 2 5 4" xfId="8488"/>
    <cellStyle name="Standard 257 5 3 2 5 4 2" xfId="21724"/>
    <cellStyle name="Standard 257 5 3 2 5 4 2 2" xfId="48196"/>
    <cellStyle name="Standard 257 5 3 2 5 4 3" xfId="34960"/>
    <cellStyle name="Standard 257 5 3 2 5 5" xfId="15107"/>
    <cellStyle name="Standard 257 5 3 2 5 5 2" xfId="41579"/>
    <cellStyle name="Standard 257 5 3 2 5 6" xfId="27609"/>
    <cellStyle name="Standard 257 5 3 2 6" xfId="1871"/>
    <cellStyle name="Standard 257 5 3 2 6 2" xfId="3342"/>
    <cellStyle name="Standard 257 5 3 2 6 2 2" xfId="12164"/>
    <cellStyle name="Standard 257 5 3 2 6 2 2 2" xfId="25400"/>
    <cellStyle name="Standard 257 5 3 2 6 2 2 2 2" xfId="51872"/>
    <cellStyle name="Standard 257 5 3 2 6 2 2 3" xfId="38636"/>
    <cellStyle name="Standard 257 5 3 2 6 2 3" xfId="18783"/>
    <cellStyle name="Standard 257 5 3 2 6 2 3 2" xfId="45255"/>
    <cellStyle name="Standard 257 5 3 2 6 2 4" xfId="29814"/>
    <cellStyle name="Standard 257 5 3 2 6 3" xfId="6284"/>
    <cellStyle name="Standard 257 5 3 2 6 3 2" xfId="10694"/>
    <cellStyle name="Standard 257 5 3 2 6 3 2 2" xfId="23930"/>
    <cellStyle name="Standard 257 5 3 2 6 3 2 2 2" xfId="50402"/>
    <cellStyle name="Standard 257 5 3 2 6 3 2 3" xfId="37166"/>
    <cellStyle name="Standard 257 5 3 2 6 3 3" xfId="17313"/>
    <cellStyle name="Standard 257 5 3 2 6 3 3 2" xfId="43785"/>
    <cellStyle name="Standard 257 5 3 2 6 3 4" xfId="32756"/>
    <cellStyle name="Standard 257 5 3 2 6 4" xfId="7752"/>
    <cellStyle name="Standard 257 5 3 2 6 4 2" xfId="20988"/>
    <cellStyle name="Standard 257 5 3 2 6 4 2 2" xfId="47460"/>
    <cellStyle name="Standard 257 5 3 2 6 4 3" xfId="34224"/>
    <cellStyle name="Standard 257 5 3 2 6 5" xfId="14371"/>
    <cellStyle name="Standard 257 5 3 2 6 5 2" xfId="40843"/>
    <cellStyle name="Standard 257 5 3 2 6 6" xfId="28344"/>
    <cellStyle name="Standard 257 5 3 2 7" xfId="2608"/>
    <cellStyle name="Standard 257 5 3 2 7 2" xfId="11430"/>
    <cellStyle name="Standard 257 5 3 2 7 2 2" xfId="24666"/>
    <cellStyle name="Standard 257 5 3 2 7 2 2 2" xfId="51138"/>
    <cellStyle name="Standard 257 5 3 2 7 2 3" xfId="37902"/>
    <cellStyle name="Standard 257 5 3 2 7 3" xfId="18049"/>
    <cellStyle name="Standard 257 5 3 2 7 3 2" xfId="44521"/>
    <cellStyle name="Standard 257 5 3 2 7 4" xfId="29080"/>
    <cellStyle name="Standard 257 5 3 2 8" xfId="4813"/>
    <cellStyle name="Standard 257 5 3 2 8 2" xfId="9223"/>
    <cellStyle name="Standard 257 5 3 2 8 2 2" xfId="22459"/>
    <cellStyle name="Standard 257 5 3 2 8 2 2 2" xfId="48931"/>
    <cellStyle name="Standard 257 5 3 2 8 2 3" xfId="35695"/>
    <cellStyle name="Standard 257 5 3 2 8 3" xfId="15842"/>
    <cellStyle name="Standard 257 5 3 2 8 3 2" xfId="42314"/>
    <cellStyle name="Standard 257 5 3 2 8 4" xfId="31285"/>
    <cellStyle name="Standard 257 5 3 2 9" xfId="7018"/>
    <cellStyle name="Standard 257 5 3 2 9 2" xfId="20254"/>
    <cellStyle name="Standard 257 5 3 2 9 2 2" xfId="46726"/>
    <cellStyle name="Standard 257 5 3 2 9 3" xfId="33490"/>
    <cellStyle name="Standard 257 5 3 3" xfId="399"/>
    <cellStyle name="Standard 257 5 3 3 10" xfId="26914"/>
    <cellStyle name="Standard 257 5 3 3 2" xfId="575"/>
    <cellStyle name="Standard 257 5 3 3 2 2" xfId="964"/>
    <cellStyle name="Standard 257 5 3 3 2 2 2" xfId="1713"/>
    <cellStyle name="Standard 257 5 3 3 2 2 2 2" xfId="4656"/>
    <cellStyle name="Standard 257 5 3 3 2 2 2 2 2" xfId="13478"/>
    <cellStyle name="Standard 257 5 3 3 2 2 2 2 2 2" xfId="26714"/>
    <cellStyle name="Standard 257 5 3 3 2 2 2 2 2 2 2" xfId="53186"/>
    <cellStyle name="Standard 257 5 3 3 2 2 2 2 2 3" xfId="39950"/>
    <cellStyle name="Standard 257 5 3 3 2 2 2 2 3" xfId="20097"/>
    <cellStyle name="Standard 257 5 3 3 2 2 2 2 3 2" xfId="46569"/>
    <cellStyle name="Standard 257 5 3 3 2 2 2 2 4" xfId="31128"/>
    <cellStyle name="Standard 257 5 3 3 2 2 2 3" xfId="6127"/>
    <cellStyle name="Standard 257 5 3 3 2 2 2 3 2" xfId="10537"/>
    <cellStyle name="Standard 257 5 3 3 2 2 2 3 2 2" xfId="23773"/>
    <cellStyle name="Standard 257 5 3 3 2 2 2 3 2 2 2" xfId="50245"/>
    <cellStyle name="Standard 257 5 3 3 2 2 2 3 2 3" xfId="37009"/>
    <cellStyle name="Standard 257 5 3 3 2 2 2 3 3" xfId="17156"/>
    <cellStyle name="Standard 257 5 3 3 2 2 2 3 3 2" xfId="43628"/>
    <cellStyle name="Standard 257 5 3 3 2 2 2 3 4" xfId="32599"/>
    <cellStyle name="Standard 257 5 3 3 2 2 2 4" xfId="9066"/>
    <cellStyle name="Standard 257 5 3 3 2 2 2 4 2" xfId="22302"/>
    <cellStyle name="Standard 257 5 3 3 2 2 2 4 2 2" xfId="48774"/>
    <cellStyle name="Standard 257 5 3 3 2 2 2 4 3" xfId="35538"/>
    <cellStyle name="Standard 257 5 3 3 2 2 2 5" xfId="15685"/>
    <cellStyle name="Standard 257 5 3 3 2 2 2 5 2" xfId="42157"/>
    <cellStyle name="Standard 257 5 3 3 2 2 2 6" xfId="28187"/>
    <cellStyle name="Standard 257 5 3 3 2 2 3" xfId="2449"/>
    <cellStyle name="Standard 257 5 3 3 2 2 3 2" xfId="3920"/>
    <cellStyle name="Standard 257 5 3 3 2 2 3 2 2" xfId="12742"/>
    <cellStyle name="Standard 257 5 3 3 2 2 3 2 2 2" xfId="25978"/>
    <cellStyle name="Standard 257 5 3 3 2 2 3 2 2 2 2" xfId="52450"/>
    <cellStyle name="Standard 257 5 3 3 2 2 3 2 2 3" xfId="39214"/>
    <cellStyle name="Standard 257 5 3 3 2 2 3 2 3" xfId="19361"/>
    <cellStyle name="Standard 257 5 3 3 2 2 3 2 3 2" xfId="45833"/>
    <cellStyle name="Standard 257 5 3 3 2 2 3 2 4" xfId="30392"/>
    <cellStyle name="Standard 257 5 3 3 2 2 3 3" xfId="6862"/>
    <cellStyle name="Standard 257 5 3 3 2 2 3 3 2" xfId="11272"/>
    <cellStyle name="Standard 257 5 3 3 2 2 3 3 2 2" xfId="24508"/>
    <cellStyle name="Standard 257 5 3 3 2 2 3 3 2 2 2" xfId="50980"/>
    <cellStyle name="Standard 257 5 3 3 2 2 3 3 2 3" xfId="37744"/>
    <cellStyle name="Standard 257 5 3 3 2 2 3 3 3" xfId="17891"/>
    <cellStyle name="Standard 257 5 3 3 2 2 3 3 3 2" xfId="44363"/>
    <cellStyle name="Standard 257 5 3 3 2 2 3 3 4" xfId="33334"/>
    <cellStyle name="Standard 257 5 3 3 2 2 3 4" xfId="8330"/>
    <cellStyle name="Standard 257 5 3 3 2 2 3 4 2" xfId="21566"/>
    <cellStyle name="Standard 257 5 3 3 2 2 3 4 2 2" xfId="48038"/>
    <cellStyle name="Standard 257 5 3 3 2 2 3 4 3" xfId="34802"/>
    <cellStyle name="Standard 257 5 3 3 2 2 3 5" xfId="14949"/>
    <cellStyle name="Standard 257 5 3 3 2 2 3 5 2" xfId="41421"/>
    <cellStyle name="Standard 257 5 3 3 2 2 3 6" xfId="28922"/>
    <cellStyle name="Standard 257 5 3 3 2 2 4" xfId="3186"/>
    <cellStyle name="Standard 257 5 3 3 2 2 4 2" xfId="12008"/>
    <cellStyle name="Standard 257 5 3 3 2 2 4 2 2" xfId="25244"/>
    <cellStyle name="Standard 257 5 3 3 2 2 4 2 2 2" xfId="51716"/>
    <cellStyle name="Standard 257 5 3 3 2 2 4 2 3" xfId="38480"/>
    <cellStyle name="Standard 257 5 3 3 2 2 4 3" xfId="18627"/>
    <cellStyle name="Standard 257 5 3 3 2 2 4 3 2" xfId="45099"/>
    <cellStyle name="Standard 257 5 3 3 2 2 4 4" xfId="29658"/>
    <cellStyle name="Standard 257 5 3 3 2 2 5" xfId="5391"/>
    <cellStyle name="Standard 257 5 3 3 2 2 5 2" xfId="9801"/>
    <cellStyle name="Standard 257 5 3 3 2 2 5 2 2" xfId="23037"/>
    <cellStyle name="Standard 257 5 3 3 2 2 5 2 2 2" xfId="49509"/>
    <cellStyle name="Standard 257 5 3 3 2 2 5 2 3" xfId="36273"/>
    <cellStyle name="Standard 257 5 3 3 2 2 5 3" xfId="16420"/>
    <cellStyle name="Standard 257 5 3 3 2 2 5 3 2" xfId="42892"/>
    <cellStyle name="Standard 257 5 3 3 2 2 5 4" xfId="31863"/>
    <cellStyle name="Standard 257 5 3 3 2 2 6" xfId="7596"/>
    <cellStyle name="Standard 257 5 3 3 2 2 6 2" xfId="20832"/>
    <cellStyle name="Standard 257 5 3 3 2 2 6 2 2" xfId="47304"/>
    <cellStyle name="Standard 257 5 3 3 2 2 6 3" xfId="34068"/>
    <cellStyle name="Standard 257 5 3 3 2 2 7" xfId="14215"/>
    <cellStyle name="Standard 257 5 3 3 2 2 7 2" xfId="40687"/>
    <cellStyle name="Standard 257 5 3 3 2 2 8" xfId="27451"/>
    <cellStyle name="Standard 257 5 3 3 2 3" xfId="1347"/>
    <cellStyle name="Standard 257 5 3 3 2 3 2" xfId="4290"/>
    <cellStyle name="Standard 257 5 3 3 2 3 2 2" xfId="13112"/>
    <cellStyle name="Standard 257 5 3 3 2 3 2 2 2" xfId="26348"/>
    <cellStyle name="Standard 257 5 3 3 2 3 2 2 2 2" xfId="52820"/>
    <cellStyle name="Standard 257 5 3 3 2 3 2 2 3" xfId="39584"/>
    <cellStyle name="Standard 257 5 3 3 2 3 2 3" xfId="19731"/>
    <cellStyle name="Standard 257 5 3 3 2 3 2 3 2" xfId="46203"/>
    <cellStyle name="Standard 257 5 3 3 2 3 2 4" xfId="30762"/>
    <cellStyle name="Standard 257 5 3 3 2 3 3" xfId="5761"/>
    <cellStyle name="Standard 257 5 3 3 2 3 3 2" xfId="10171"/>
    <cellStyle name="Standard 257 5 3 3 2 3 3 2 2" xfId="23407"/>
    <cellStyle name="Standard 257 5 3 3 2 3 3 2 2 2" xfId="49879"/>
    <cellStyle name="Standard 257 5 3 3 2 3 3 2 3" xfId="36643"/>
    <cellStyle name="Standard 257 5 3 3 2 3 3 3" xfId="16790"/>
    <cellStyle name="Standard 257 5 3 3 2 3 3 3 2" xfId="43262"/>
    <cellStyle name="Standard 257 5 3 3 2 3 3 4" xfId="32233"/>
    <cellStyle name="Standard 257 5 3 3 2 3 4" xfId="8700"/>
    <cellStyle name="Standard 257 5 3 3 2 3 4 2" xfId="21936"/>
    <cellStyle name="Standard 257 5 3 3 2 3 4 2 2" xfId="48408"/>
    <cellStyle name="Standard 257 5 3 3 2 3 4 3" xfId="35172"/>
    <cellStyle name="Standard 257 5 3 3 2 3 5" xfId="15319"/>
    <cellStyle name="Standard 257 5 3 3 2 3 5 2" xfId="41791"/>
    <cellStyle name="Standard 257 5 3 3 2 3 6" xfId="27821"/>
    <cellStyle name="Standard 257 5 3 3 2 4" xfId="2083"/>
    <cellStyle name="Standard 257 5 3 3 2 4 2" xfId="3554"/>
    <cellStyle name="Standard 257 5 3 3 2 4 2 2" xfId="12376"/>
    <cellStyle name="Standard 257 5 3 3 2 4 2 2 2" xfId="25612"/>
    <cellStyle name="Standard 257 5 3 3 2 4 2 2 2 2" xfId="52084"/>
    <cellStyle name="Standard 257 5 3 3 2 4 2 2 3" xfId="38848"/>
    <cellStyle name="Standard 257 5 3 3 2 4 2 3" xfId="18995"/>
    <cellStyle name="Standard 257 5 3 3 2 4 2 3 2" xfId="45467"/>
    <cellStyle name="Standard 257 5 3 3 2 4 2 4" xfId="30026"/>
    <cellStyle name="Standard 257 5 3 3 2 4 3" xfId="6496"/>
    <cellStyle name="Standard 257 5 3 3 2 4 3 2" xfId="10906"/>
    <cellStyle name="Standard 257 5 3 3 2 4 3 2 2" xfId="24142"/>
    <cellStyle name="Standard 257 5 3 3 2 4 3 2 2 2" xfId="50614"/>
    <cellStyle name="Standard 257 5 3 3 2 4 3 2 3" xfId="37378"/>
    <cellStyle name="Standard 257 5 3 3 2 4 3 3" xfId="17525"/>
    <cellStyle name="Standard 257 5 3 3 2 4 3 3 2" xfId="43997"/>
    <cellStyle name="Standard 257 5 3 3 2 4 3 4" xfId="32968"/>
    <cellStyle name="Standard 257 5 3 3 2 4 4" xfId="7964"/>
    <cellStyle name="Standard 257 5 3 3 2 4 4 2" xfId="21200"/>
    <cellStyle name="Standard 257 5 3 3 2 4 4 2 2" xfId="47672"/>
    <cellStyle name="Standard 257 5 3 3 2 4 4 3" xfId="34436"/>
    <cellStyle name="Standard 257 5 3 3 2 4 5" xfId="14583"/>
    <cellStyle name="Standard 257 5 3 3 2 4 5 2" xfId="41055"/>
    <cellStyle name="Standard 257 5 3 3 2 4 6" xfId="28556"/>
    <cellStyle name="Standard 257 5 3 3 2 5" xfId="2820"/>
    <cellStyle name="Standard 257 5 3 3 2 5 2" xfId="11642"/>
    <cellStyle name="Standard 257 5 3 3 2 5 2 2" xfId="24878"/>
    <cellStyle name="Standard 257 5 3 3 2 5 2 2 2" xfId="51350"/>
    <cellStyle name="Standard 257 5 3 3 2 5 2 3" xfId="38114"/>
    <cellStyle name="Standard 257 5 3 3 2 5 3" xfId="18261"/>
    <cellStyle name="Standard 257 5 3 3 2 5 3 2" xfId="44733"/>
    <cellStyle name="Standard 257 5 3 3 2 5 4" xfId="29292"/>
    <cellStyle name="Standard 257 5 3 3 2 6" xfId="5025"/>
    <cellStyle name="Standard 257 5 3 3 2 6 2" xfId="9435"/>
    <cellStyle name="Standard 257 5 3 3 2 6 2 2" xfId="22671"/>
    <cellStyle name="Standard 257 5 3 3 2 6 2 2 2" xfId="49143"/>
    <cellStyle name="Standard 257 5 3 3 2 6 2 3" xfId="35907"/>
    <cellStyle name="Standard 257 5 3 3 2 6 3" xfId="16054"/>
    <cellStyle name="Standard 257 5 3 3 2 6 3 2" xfId="42526"/>
    <cellStyle name="Standard 257 5 3 3 2 6 4" xfId="31497"/>
    <cellStyle name="Standard 257 5 3 3 2 7" xfId="7230"/>
    <cellStyle name="Standard 257 5 3 3 2 7 2" xfId="20466"/>
    <cellStyle name="Standard 257 5 3 3 2 7 2 2" xfId="46938"/>
    <cellStyle name="Standard 257 5 3 3 2 7 3" xfId="33702"/>
    <cellStyle name="Standard 257 5 3 3 2 8" xfId="13849"/>
    <cellStyle name="Standard 257 5 3 3 2 8 2" xfId="40321"/>
    <cellStyle name="Standard 257 5 3 3 2 9" xfId="27085"/>
    <cellStyle name="Standard 257 5 3 3 3" xfId="792"/>
    <cellStyle name="Standard 257 5 3 3 3 2" xfId="1542"/>
    <cellStyle name="Standard 257 5 3 3 3 2 2" xfId="4485"/>
    <cellStyle name="Standard 257 5 3 3 3 2 2 2" xfId="13307"/>
    <cellStyle name="Standard 257 5 3 3 3 2 2 2 2" xfId="26543"/>
    <cellStyle name="Standard 257 5 3 3 3 2 2 2 2 2" xfId="53015"/>
    <cellStyle name="Standard 257 5 3 3 3 2 2 2 3" xfId="39779"/>
    <cellStyle name="Standard 257 5 3 3 3 2 2 3" xfId="19926"/>
    <cellStyle name="Standard 257 5 3 3 3 2 2 3 2" xfId="46398"/>
    <cellStyle name="Standard 257 5 3 3 3 2 2 4" xfId="30957"/>
    <cellStyle name="Standard 257 5 3 3 3 2 3" xfId="5956"/>
    <cellStyle name="Standard 257 5 3 3 3 2 3 2" xfId="10366"/>
    <cellStyle name="Standard 257 5 3 3 3 2 3 2 2" xfId="23602"/>
    <cellStyle name="Standard 257 5 3 3 3 2 3 2 2 2" xfId="50074"/>
    <cellStyle name="Standard 257 5 3 3 3 2 3 2 3" xfId="36838"/>
    <cellStyle name="Standard 257 5 3 3 3 2 3 3" xfId="16985"/>
    <cellStyle name="Standard 257 5 3 3 3 2 3 3 2" xfId="43457"/>
    <cellStyle name="Standard 257 5 3 3 3 2 3 4" xfId="32428"/>
    <cellStyle name="Standard 257 5 3 3 3 2 4" xfId="8895"/>
    <cellStyle name="Standard 257 5 3 3 3 2 4 2" xfId="22131"/>
    <cellStyle name="Standard 257 5 3 3 3 2 4 2 2" xfId="48603"/>
    <cellStyle name="Standard 257 5 3 3 3 2 4 3" xfId="35367"/>
    <cellStyle name="Standard 257 5 3 3 3 2 5" xfId="15514"/>
    <cellStyle name="Standard 257 5 3 3 3 2 5 2" xfId="41986"/>
    <cellStyle name="Standard 257 5 3 3 3 2 6" xfId="28016"/>
    <cellStyle name="Standard 257 5 3 3 3 3" xfId="2278"/>
    <cellStyle name="Standard 257 5 3 3 3 3 2" xfId="3749"/>
    <cellStyle name="Standard 257 5 3 3 3 3 2 2" xfId="12571"/>
    <cellStyle name="Standard 257 5 3 3 3 3 2 2 2" xfId="25807"/>
    <cellStyle name="Standard 257 5 3 3 3 3 2 2 2 2" xfId="52279"/>
    <cellStyle name="Standard 257 5 3 3 3 3 2 2 3" xfId="39043"/>
    <cellStyle name="Standard 257 5 3 3 3 3 2 3" xfId="19190"/>
    <cellStyle name="Standard 257 5 3 3 3 3 2 3 2" xfId="45662"/>
    <cellStyle name="Standard 257 5 3 3 3 3 2 4" xfId="30221"/>
    <cellStyle name="Standard 257 5 3 3 3 3 3" xfId="6691"/>
    <cellStyle name="Standard 257 5 3 3 3 3 3 2" xfId="11101"/>
    <cellStyle name="Standard 257 5 3 3 3 3 3 2 2" xfId="24337"/>
    <cellStyle name="Standard 257 5 3 3 3 3 3 2 2 2" xfId="50809"/>
    <cellStyle name="Standard 257 5 3 3 3 3 3 2 3" xfId="37573"/>
    <cellStyle name="Standard 257 5 3 3 3 3 3 3" xfId="17720"/>
    <cellStyle name="Standard 257 5 3 3 3 3 3 3 2" xfId="44192"/>
    <cellStyle name="Standard 257 5 3 3 3 3 3 4" xfId="33163"/>
    <cellStyle name="Standard 257 5 3 3 3 3 4" xfId="8159"/>
    <cellStyle name="Standard 257 5 3 3 3 3 4 2" xfId="21395"/>
    <cellStyle name="Standard 257 5 3 3 3 3 4 2 2" xfId="47867"/>
    <cellStyle name="Standard 257 5 3 3 3 3 4 3" xfId="34631"/>
    <cellStyle name="Standard 257 5 3 3 3 3 5" xfId="14778"/>
    <cellStyle name="Standard 257 5 3 3 3 3 5 2" xfId="41250"/>
    <cellStyle name="Standard 257 5 3 3 3 3 6" xfId="28751"/>
    <cellStyle name="Standard 257 5 3 3 3 4" xfId="3015"/>
    <cellStyle name="Standard 257 5 3 3 3 4 2" xfId="11837"/>
    <cellStyle name="Standard 257 5 3 3 3 4 2 2" xfId="25073"/>
    <cellStyle name="Standard 257 5 3 3 3 4 2 2 2" xfId="51545"/>
    <cellStyle name="Standard 257 5 3 3 3 4 2 3" xfId="38309"/>
    <cellStyle name="Standard 257 5 3 3 3 4 3" xfId="18456"/>
    <cellStyle name="Standard 257 5 3 3 3 4 3 2" xfId="44928"/>
    <cellStyle name="Standard 257 5 3 3 3 4 4" xfId="29487"/>
    <cellStyle name="Standard 257 5 3 3 3 5" xfId="5220"/>
    <cellStyle name="Standard 257 5 3 3 3 5 2" xfId="9630"/>
    <cellStyle name="Standard 257 5 3 3 3 5 2 2" xfId="22866"/>
    <cellStyle name="Standard 257 5 3 3 3 5 2 2 2" xfId="49338"/>
    <cellStyle name="Standard 257 5 3 3 3 5 2 3" xfId="36102"/>
    <cellStyle name="Standard 257 5 3 3 3 5 3" xfId="16249"/>
    <cellStyle name="Standard 257 5 3 3 3 5 3 2" xfId="42721"/>
    <cellStyle name="Standard 257 5 3 3 3 5 4" xfId="31692"/>
    <cellStyle name="Standard 257 5 3 3 3 6" xfId="7425"/>
    <cellStyle name="Standard 257 5 3 3 3 6 2" xfId="20661"/>
    <cellStyle name="Standard 257 5 3 3 3 6 2 2" xfId="47133"/>
    <cellStyle name="Standard 257 5 3 3 3 6 3" xfId="33897"/>
    <cellStyle name="Standard 257 5 3 3 3 7" xfId="14044"/>
    <cellStyle name="Standard 257 5 3 3 3 7 2" xfId="40516"/>
    <cellStyle name="Standard 257 5 3 3 3 8" xfId="27280"/>
    <cellStyle name="Standard 257 5 3 3 4" xfId="1176"/>
    <cellStyle name="Standard 257 5 3 3 4 2" xfId="4119"/>
    <cellStyle name="Standard 257 5 3 3 4 2 2" xfId="12941"/>
    <cellStyle name="Standard 257 5 3 3 4 2 2 2" xfId="26177"/>
    <cellStyle name="Standard 257 5 3 3 4 2 2 2 2" xfId="52649"/>
    <cellStyle name="Standard 257 5 3 3 4 2 2 3" xfId="39413"/>
    <cellStyle name="Standard 257 5 3 3 4 2 3" xfId="19560"/>
    <cellStyle name="Standard 257 5 3 3 4 2 3 2" xfId="46032"/>
    <cellStyle name="Standard 257 5 3 3 4 2 4" xfId="30591"/>
    <cellStyle name="Standard 257 5 3 3 4 3" xfId="5590"/>
    <cellStyle name="Standard 257 5 3 3 4 3 2" xfId="10000"/>
    <cellStyle name="Standard 257 5 3 3 4 3 2 2" xfId="23236"/>
    <cellStyle name="Standard 257 5 3 3 4 3 2 2 2" xfId="49708"/>
    <cellStyle name="Standard 257 5 3 3 4 3 2 3" xfId="36472"/>
    <cellStyle name="Standard 257 5 3 3 4 3 3" xfId="16619"/>
    <cellStyle name="Standard 257 5 3 3 4 3 3 2" xfId="43091"/>
    <cellStyle name="Standard 257 5 3 3 4 3 4" xfId="32062"/>
    <cellStyle name="Standard 257 5 3 3 4 4" xfId="8529"/>
    <cellStyle name="Standard 257 5 3 3 4 4 2" xfId="21765"/>
    <cellStyle name="Standard 257 5 3 3 4 4 2 2" xfId="48237"/>
    <cellStyle name="Standard 257 5 3 3 4 4 3" xfId="35001"/>
    <cellStyle name="Standard 257 5 3 3 4 5" xfId="15148"/>
    <cellStyle name="Standard 257 5 3 3 4 5 2" xfId="41620"/>
    <cellStyle name="Standard 257 5 3 3 4 6" xfId="27650"/>
    <cellStyle name="Standard 257 5 3 3 5" xfId="1912"/>
    <cellStyle name="Standard 257 5 3 3 5 2" xfId="3383"/>
    <cellStyle name="Standard 257 5 3 3 5 2 2" xfId="12205"/>
    <cellStyle name="Standard 257 5 3 3 5 2 2 2" xfId="25441"/>
    <cellStyle name="Standard 257 5 3 3 5 2 2 2 2" xfId="51913"/>
    <cellStyle name="Standard 257 5 3 3 5 2 2 3" xfId="38677"/>
    <cellStyle name="Standard 257 5 3 3 5 2 3" xfId="18824"/>
    <cellStyle name="Standard 257 5 3 3 5 2 3 2" xfId="45296"/>
    <cellStyle name="Standard 257 5 3 3 5 2 4" xfId="29855"/>
    <cellStyle name="Standard 257 5 3 3 5 3" xfId="6325"/>
    <cellStyle name="Standard 257 5 3 3 5 3 2" xfId="10735"/>
    <cellStyle name="Standard 257 5 3 3 5 3 2 2" xfId="23971"/>
    <cellStyle name="Standard 257 5 3 3 5 3 2 2 2" xfId="50443"/>
    <cellStyle name="Standard 257 5 3 3 5 3 2 3" xfId="37207"/>
    <cellStyle name="Standard 257 5 3 3 5 3 3" xfId="17354"/>
    <cellStyle name="Standard 257 5 3 3 5 3 3 2" xfId="43826"/>
    <cellStyle name="Standard 257 5 3 3 5 3 4" xfId="32797"/>
    <cellStyle name="Standard 257 5 3 3 5 4" xfId="7793"/>
    <cellStyle name="Standard 257 5 3 3 5 4 2" xfId="21029"/>
    <cellStyle name="Standard 257 5 3 3 5 4 2 2" xfId="47501"/>
    <cellStyle name="Standard 257 5 3 3 5 4 3" xfId="34265"/>
    <cellStyle name="Standard 257 5 3 3 5 5" xfId="14412"/>
    <cellStyle name="Standard 257 5 3 3 5 5 2" xfId="40884"/>
    <cellStyle name="Standard 257 5 3 3 5 6" xfId="28385"/>
    <cellStyle name="Standard 257 5 3 3 6" xfId="2649"/>
    <cellStyle name="Standard 257 5 3 3 6 2" xfId="11471"/>
    <cellStyle name="Standard 257 5 3 3 6 2 2" xfId="24707"/>
    <cellStyle name="Standard 257 5 3 3 6 2 2 2" xfId="51179"/>
    <cellStyle name="Standard 257 5 3 3 6 2 3" xfId="37943"/>
    <cellStyle name="Standard 257 5 3 3 6 3" xfId="18090"/>
    <cellStyle name="Standard 257 5 3 3 6 3 2" xfId="44562"/>
    <cellStyle name="Standard 257 5 3 3 6 4" xfId="29121"/>
    <cellStyle name="Standard 257 5 3 3 7" xfId="4854"/>
    <cellStyle name="Standard 257 5 3 3 7 2" xfId="9264"/>
    <cellStyle name="Standard 257 5 3 3 7 2 2" xfId="22500"/>
    <cellStyle name="Standard 257 5 3 3 7 2 2 2" xfId="48972"/>
    <cellStyle name="Standard 257 5 3 3 7 2 3" xfId="35736"/>
    <cellStyle name="Standard 257 5 3 3 7 3" xfId="15883"/>
    <cellStyle name="Standard 257 5 3 3 7 3 2" xfId="42355"/>
    <cellStyle name="Standard 257 5 3 3 7 4" xfId="31326"/>
    <cellStyle name="Standard 257 5 3 3 8" xfId="7059"/>
    <cellStyle name="Standard 257 5 3 3 8 2" xfId="20295"/>
    <cellStyle name="Standard 257 5 3 3 8 2 2" xfId="46767"/>
    <cellStyle name="Standard 257 5 3 3 8 3" xfId="33531"/>
    <cellStyle name="Standard 257 5 3 3 9" xfId="13678"/>
    <cellStyle name="Standard 257 5 3 3 9 2" xfId="40150"/>
    <cellStyle name="Standard 257 5 3 4" xfId="493"/>
    <cellStyle name="Standard 257 5 3 4 2" xfId="882"/>
    <cellStyle name="Standard 257 5 3 4 2 2" xfId="1631"/>
    <cellStyle name="Standard 257 5 3 4 2 2 2" xfId="4574"/>
    <cellStyle name="Standard 257 5 3 4 2 2 2 2" xfId="13396"/>
    <cellStyle name="Standard 257 5 3 4 2 2 2 2 2" xfId="26632"/>
    <cellStyle name="Standard 257 5 3 4 2 2 2 2 2 2" xfId="53104"/>
    <cellStyle name="Standard 257 5 3 4 2 2 2 2 3" xfId="39868"/>
    <cellStyle name="Standard 257 5 3 4 2 2 2 3" xfId="20015"/>
    <cellStyle name="Standard 257 5 3 4 2 2 2 3 2" xfId="46487"/>
    <cellStyle name="Standard 257 5 3 4 2 2 2 4" xfId="31046"/>
    <cellStyle name="Standard 257 5 3 4 2 2 3" xfId="6045"/>
    <cellStyle name="Standard 257 5 3 4 2 2 3 2" xfId="10455"/>
    <cellStyle name="Standard 257 5 3 4 2 2 3 2 2" xfId="23691"/>
    <cellStyle name="Standard 257 5 3 4 2 2 3 2 2 2" xfId="50163"/>
    <cellStyle name="Standard 257 5 3 4 2 2 3 2 3" xfId="36927"/>
    <cellStyle name="Standard 257 5 3 4 2 2 3 3" xfId="17074"/>
    <cellStyle name="Standard 257 5 3 4 2 2 3 3 2" xfId="43546"/>
    <cellStyle name="Standard 257 5 3 4 2 2 3 4" xfId="32517"/>
    <cellStyle name="Standard 257 5 3 4 2 2 4" xfId="8984"/>
    <cellStyle name="Standard 257 5 3 4 2 2 4 2" xfId="22220"/>
    <cellStyle name="Standard 257 5 3 4 2 2 4 2 2" xfId="48692"/>
    <cellStyle name="Standard 257 5 3 4 2 2 4 3" xfId="35456"/>
    <cellStyle name="Standard 257 5 3 4 2 2 5" xfId="15603"/>
    <cellStyle name="Standard 257 5 3 4 2 2 5 2" xfId="42075"/>
    <cellStyle name="Standard 257 5 3 4 2 2 6" xfId="28105"/>
    <cellStyle name="Standard 257 5 3 4 2 3" xfId="2367"/>
    <cellStyle name="Standard 257 5 3 4 2 3 2" xfId="3838"/>
    <cellStyle name="Standard 257 5 3 4 2 3 2 2" xfId="12660"/>
    <cellStyle name="Standard 257 5 3 4 2 3 2 2 2" xfId="25896"/>
    <cellStyle name="Standard 257 5 3 4 2 3 2 2 2 2" xfId="52368"/>
    <cellStyle name="Standard 257 5 3 4 2 3 2 2 3" xfId="39132"/>
    <cellStyle name="Standard 257 5 3 4 2 3 2 3" xfId="19279"/>
    <cellStyle name="Standard 257 5 3 4 2 3 2 3 2" xfId="45751"/>
    <cellStyle name="Standard 257 5 3 4 2 3 2 4" xfId="30310"/>
    <cellStyle name="Standard 257 5 3 4 2 3 3" xfId="6780"/>
    <cellStyle name="Standard 257 5 3 4 2 3 3 2" xfId="11190"/>
    <cellStyle name="Standard 257 5 3 4 2 3 3 2 2" xfId="24426"/>
    <cellStyle name="Standard 257 5 3 4 2 3 3 2 2 2" xfId="50898"/>
    <cellStyle name="Standard 257 5 3 4 2 3 3 2 3" xfId="37662"/>
    <cellStyle name="Standard 257 5 3 4 2 3 3 3" xfId="17809"/>
    <cellStyle name="Standard 257 5 3 4 2 3 3 3 2" xfId="44281"/>
    <cellStyle name="Standard 257 5 3 4 2 3 3 4" xfId="33252"/>
    <cellStyle name="Standard 257 5 3 4 2 3 4" xfId="8248"/>
    <cellStyle name="Standard 257 5 3 4 2 3 4 2" xfId="21484"/>
    <cellStyle name="Standard 257 5 3 4 2 3 4 2 2" xfId="47956"/>
    <cellStyle name="Standard 257 5 3 4 2 3 4 3" xfId="34720"/>
    <cellStyle name="Standard 257 5 3 4 2 3 5" xfId="14867"/>
    <cellStyle name="Standard 257 5 3 4 2 3 5 2" xfId="41339"/>
    <cellStyle name="Standard 257 5 3 4 2 3 6" xfId="28840"/>
    <cellStyle name="Standard 257 5 3 4 2 4" xfId="3104"/>
    <cellStyle name="Standard 257 5 3 4 2 4 2" xfId="11926"/>
    <cellStyle name="Standard 257 5 3 4 2 4 2 2" xfId="25162"/>
    <cellStyle name="Standard 257 5 3 4 2 4 2 2 2" xfId="51634"/>
    <cellStyle name="Standard 257 5 3 4 2 4 2 3" xfId="38398"/>
    <cellStyle name="Standard 257 5 3 4 2 4 3" xfId="18545"/>
    <cellStyle name="Standard 257 5 3 4 2 4 3 2" xfId="45017"/>
    <cellStyle name="Standard 257 5 3 4 2 4 4" xfId="29576"/>
    <cellStyle name="Standard 257 5 3 4 2 5" xfId="5309"/>
    <cellStyle name="Standard 257 5 3 4 2 5 2" xfId="9719"/>
    <cellStyle name="Standard 257 5 3 4 2 5 2 2" xfId="22955"/>
    <cellStyle name="Standard 257 5 3 4 2 5 2 2 2" xfId="49427"/>
    <cellStyle name="Standard 257 5 3 4 2 5 2 3" xfId="36191"/>
    <cellStyle name="Standard 257 5 3 4 2 5 3" xfId="16338"/>
    <cellStyle name="Standard 257 5 3 4 2 5 3 2" xfId="42810"/>
    <cellStyle name="Standard 257 5 3 4 2 5 4" xfId="31781"/>
    <cellStyle name="Standard 257 5 3 4 2 6" xfId="7514"/>
    <cellStyle name="Standard 257 5 3 4 2 6 2" xfId="20750"/>
    <cellStyle name="Standard 257 5 3 4 2 6 2 2" xfId="47222"/>
    <cellStyle name="Standard 257 5 3 4 2 6 3" xfId="33986"/>
    <cellStyle name="Standard 257 5 3 4 2 7" xfId="14133"/>
    <cellStyle name="Standard 257 5 3 4 2 7 2" xfId="40605"/>
    <cellStyle name="Standard 257 5 3 4 2 8" xfId="27369"/>
    <cellStyle name="Standard 257 5 3 4 3" xfId="1265"/>
    <cellStyle name="Standard 257 5 3 4 3 2" xfId="4208"/>
    <cellStyle name="Standard 257 5 3 4 3 2 2" xfId="13030"/>
    <cellStyle name="Standard 257 5 3 4 3 2 2 2" xfId="26266"/>
    <cellStyle name="Standard 257 5 3 4 3 2 2 2 2" xfId="52738"/>
    <cellStyle name="Standard 257 5 3 4 3 2 2 3" xfId="39502"/>
    <cellStyle name="Standard 257 5 3 4 3 2 3" xfId="19649"/>
    <cellStyle name="Standard 257 5 3 4 3 2 3 2" xfId="46121"/>
    <cellStyle name="Standard 257 5 3 4 3 2 4" xfId="30680"/>
    <cellStyle name="Standard 257 5 3 4 3 3" xfId="5679"/>
    <cellStyle name="Standard 257 5 3 4 3 3 2" xfId="10089"/>
    <cellStyle name="Standard 257 5 3 4 3 3 2 2" xfId="23325"/>
    <cellStyle name="Standard 257 5 3 4 3 3 2 2 2" xfId="49797"/>
    <cellStyle name="Standard 257 5 3 4 3 3 2 3" xfId="36561"/>
    <cellStyle name="Standard 257 5 3 4 3 3 3" xfId="16708"/>
    <cellStyle name="Standard 257 5 3 4 3 3 3 2" xfId="43180"/>
    <cellStyle name="Standard 257 5 3 4 3 3 4" xfId="32151"/>
    <cellStyle name="Standard 257 5 3 4 3 4" xfId="8618"/>
    <cellStyle name="Standard 257 5 3 4 3 4 2" xfId="21854"/>
    <cellStyle name="Standard 257 5 3 4 3 4 2 2" xfId="48326"/>
    <cellStyle name="Standard 257 5 3 4 3 4 3" xfId="35090"/>
    <cellStyle name="Standard 257 5 3 4 3 5" xfId="15237"/>
    <cellStyle name="Standard 257 5 3 4 3 5 2" xfId="41709"/>
    <cellStyle name="Standard 257 5 3 4 3 6" xfId="27739"/>
    <cellStyle name="Standard 257 5 3 4 4" xfId="2001"/>
    <cellStyle name="Standard 257 5 3 4 4 2" xfId="3472"/>
    <cellStyle name="Standard 257 5 3 4 4 2 2" xfId="12294"/>
    <cellStyle name="Standard 257 5 3 4 4 2 2 2" xfId="25530"/>
    <cellStyle name="Standard 257 5 3 4 4 2 2 2 2" xfId="52002"/>
    <cellStyle name="Standard 257 5 3 4 4 2 2 3" xfId="38766"/>
    <cellStyle name="Standard 257 5 3 4 4 2 3" xfId="18913"/>
    <cellStyle name="Standard 257 5 3 4 4 2 3 2" xfId="45385"/>
    <cellStyle name="Standard 257 5 3 4 4 2 4" xfId="29944"/>
    <cellStyle name="Standard 257 5 3 4 4 3" xfId="6414"/>
    <cellStyle name="Standard 257 5 3 4 4 3 2" xfId="10824"/>
    <cellStyle name="Standard 257 5 3 4 4 3 2 2" xfId="24060"/>
    <cellStyle name="Standard 257 5 3 4 4 3 2 2 2" xfId="50532"/>
    <cellStyle name="Standard 257 5 3 4 4 3 2 3" xfId="37296"/>
    <cellStyle name="Standard 257 5 3 4 4 3 3" xfId="17443"/>
    <cellStyle name="Standard 257 5 3 4 4 3 3 2" xfId="43915"/>
    <cellStyle name="Standard 257 5 3 4 4 3 4" xfId="32886"/>
    <cellStyle name="Standard 257 5 3 4 4 4" xfId="7882"/>
    <cellStyle name="Standard 257 5 3 4 4 4 2" xfId="21118"/>
    <cellStyle name="Standard 257 5 3 4 4 4 2 2" xfId="47590"/>
    <cellStyle name="Standard 257 5 3 4 4 4 3" xfId="34354"/>
    <cellStyle name="Standard 257 5 3 4 4 5" xfId="14501"/>
    <cellStyle name="Standard 257 5 3 4 4 5 2" xfId="40973"/>
    <cellStyle name="Standard 257 5 3 4 4 6" xfId="28474"/>
    <cellStyle name="Standard 257 5 3 4 5" xfId="2738"/>
    <cellStyle name="Standard 257 5 3 4 5 2" xfId="11560"/>
    <cellStyle name="Standard 257 5 3 4 5 2 2" xfId="24796"/>
    <cellStyle name="Standard 257 5 3 4 5 2 2 2" xfId="51268"/>
    <cellStyle name="Standard 257 5 3 4 5 2 3" xfId="38032"/>
    <cellStyle name="Standard 257 5 3 4 5 3" xfId="18179"/>
    <cellStyle name="Standard 257 5 3 4 5 3 2" xfId="44651"/>
    <cellStyle name="Standard 257 5 3 4 5 4" xfId="29210"/>
    <cellStyle name="Standard 257 5 3 4 6" xfId="4943"/>
    <cellStyle name="Standard 257 5 3 4 6 2" xfId="9353"/>
    <cellStyle name="Standard 257 5 3 4 6 2 2" xfId="22589"/>
    <cellStyle name="Standard 257 5 3 4 6 2 2 2" xfId="49061"/>
    <cellStyle name="Standard 257 5 3 4 6 2 3" xfId="35825"/>
    <cellStyle name="Standard 257 5 3 4 6 3" xfId="15972"/>
    <cellStyle name="Standard 257 5 3 4 6 3 2" xfId="42444"/>
    <cellStyle name="Standard 257 5 3 4 6 4" xfId="31415"/>
    <cellStyle name="Standard 257 5 3 4 7" xfId="7148"/>
    <cellStyle name="Standard 257 5 3 4 7 2" xfId="20384"/>
    <cellStyle name="Standard 257 5 3 4 7 2 2" xfId="46856"/>
    <cellStyle name="Standard 257 5 3 4 7 3" xfId="33620"/>
    <cellStyle name="Standard 257 5 3 4 8" xfId="13767"/>
    <cellStyle name="Standard 257 5 3 4 8 2" xfId="40239"/>
    <cellStyle name="Standard 257 5 3 4 9" xfId="27003"/>
    <cellStyle name="Standard 257 5 3 5" xfId="642"/>
    <cellStyle name="Standard 257 5 3 5 2" xfId="1031"/>
    <cellStyle name="Standard 257 5 3 5 2 2" xfId="1780"/>
    <cellStyle name="Standard 257 5 3 5 2 2 2" xfId="4723"/>
    <cellStyle name="Standard 257 5 3 5 2 2 2 2" xfId="13545"/>
    <cellStyle name="Standard 257 5 3 5 2 2 2 2 2" xfId="26781"/>
    <cellStyle name="Standard 257 5 3 5 2 2 2 2 2 2" xfId="53253"/>
    <cellStyle name="Standard 257 5 3 5 2 2 2 2 3" xfId="40017"/>
    <cellStyle name="Standard 257 5 3 5 2 2 2 3" xfId="20164"/>
    <cellStyle name="Standard 257 5 3 5 2 2 2 3 2" xfId="46636"/>
    <cellStyle name="Standard 257 5 3 5 2 2 2 4" xfId="31195"/>
    <cellStyle name="Standard 257 5 3 5 2 2 3" xfId="6194"/>
    <cellStyle name="Standard 257 5 3 5 2 2 3 2" xfId="10604"/>
    <cellStyle name="Standard 257 5 3 5 2 2 3 2 2" xfId="23840"/>
    <cellStyle name="Standard 257 5 3 5 2 2 3 2 2 2" xfId="50312"/>
    <cellStyle name="Standard 257 5 3 5 2 2 3 2 3" xfId="37076"/>
    <cellStyle name="Standard 257 5 3 5 2 2 3 3" xfId="17223"/>
    <cellStyle name="Standard 257 5 3 5 2 2 3 3 2" xfId="43695"/>
    <cellStyle name="Standard 257 5 3 5 2 2 3 4" xfId="32666"/>
    <cellStyle name="Standard 257 5 3 5 2 2 4" xfId="9133"/>
    <cellStyle name="Standard 257 5 3 5 2 2 4 2" xfId="22369"/>
    <cellStyle name="Standard 257 5 3 5 2 2 4 2 2" xfId="48841"/>
    <cellStyle name="Standard 257 5 3 5 2 2 4 3" xfId="35605"/>
    <cellStyle name="Standard 257 5 3 5 2 2 5" xfId="15752"/>
    <cellStyle name="Standard 257 5 3 5 2 2 5 2" xfId="42224"/>
    <cellStyle name="Standard 257 5 3 5 2 2 6" xfId="28254"/>
    <cellStyle name="Standard 257 5 3 5 2 3" xfId="2516"/>
    <cellStyle name="Standard 257 5 3 5 2 3 2" xfId="3987"/>
    <cellStyle name="Standard 257 5 3 5 2 3 2 2" xfId="12809"/>
    <cellStyle name="Standard 257 5 3 5 2 3 2 2 2" xfId="26045"/>
    <cellStyle name="Standard 257 5 3 5 2 3 2 2 2 2" xfId="52517"/>
    <cellStyle name="Standard 257 5 3 5 2 3 2 2 3" xfId="39281"/>
    <cellStyle name="Standard 257 5 3 5 2 3 2 3" xfId="19428"/>
    <cellStyle name="Standard 257 5 3 5 2 3 2 3 2" xfId="45900"/>
    <cellStyle name="Standard 257 5 3 5 2 3 2 4" xfId="30459"/>
    <cellStyle name="Standard 257 5 3 5 2 3 3" xfId="6929"/>
    <cellStyle name="Standard 257 5 3 5 2 3 3 2" xfId="11339"/>
    <cellStyle name="Standard 257 5 3 5 2 3 3 2 2" xfId="24575"/>
    <cellStyle name="Standard 257 5 3 5 2 3 3 2 2 2" xfId="51047"/>
    <cellStyle name="Standard 257 5 3 5 2 3 3 2 3" xfId="37811"/>
    <cellStyle name="Standard 257 5 3 5 2 3 3 3" xfId="17958"/>
    <cellStyle name="Standard 257 5 3 5 2 3 3 3 2" xfId="44430"/>
    <cellStyle name="Standard 257 5 3 5 2 3 3 4" xfId="33401"/>
    <cellStyle name="Standard 257 5 3 5 2 3 4" xfId="8397"/>
    <cellStyle name="Standard 257 5 3 5 2 3 4 2" xfId="21633"/>
    <cellStyle name="Standard 257 5 3 5 2 3 4 2 2" xfId="48105"/>
    <cellStyle name="Standard 257 5 3 5 2 3 4 3" xfId="34869"/>
    <cellStyle name="Standard 257 5 3 5 2 3 5" xfId="15016"/>
    <cellStyle name="Standard 257 5 3 5 2 3 5 2" xfId="41488"/>
    <cellStyle name="Standard 257 5 3 5 2 3 6" xfId="28989"/>
    <cellStyle name="Standard 257 5 3 5 2 4" xfId="3253"/>
    <cellStyle name="Standard 257 5 3 5 2 4 2" xfId="12075"/>
    <cellStyle name="Standard 257 5 3 5 2 4 2 2" xfId="25311"/>
    <cellStyle name="Standard 257 5 3 5 2 4 2 2 2" xfId="51783"/>
    <cellStyle name="Standard 257 5 3 5 2 4 2 3" xfId="38547"/>
    <cellStyle name="Standard 257 5 3 5 2 4 3" xfId="18694"/>
    <cellStyle name="Standard 257 5 3 5 2 4 3 2" xfId="45166"/>
    <cellStyle name="Standard 257 5 3 5 2 4 4" xfId="29725"/>
    <cellStyle name="Standard 257 5 3 5 2 5" xfId="5458"/>
    <cellStyle name="Standard 257 5 3 5 2 5 2" xfId="9868"/>
    <cellStyle name="Standard 257 5 3 5 2 5 2 2" xfId="23104"/>
    <cellStyle name="Standard 257 5 3 5 2 5 2 2 2" xfId="49576"/>
    <cellStyle name="Standard 257 5 3 5 2 5 2 3" xfId="36340"/>
    <cellStyle name="Standard 257 5 3 5 2 5 3" xfId="16487"/>
    <cellStyle name="Standard 257 5 3 5 2 5 3 2" xfId="42959"/>
    <cellStyle name="Standard 257 5 3 5 2 5 4" xfId="31930"/>
    <cellStyle name="Standard 257 5 3 5 2 6" xfId="7663"/>
    <cellStyle name="Standard 257 5 3 5 2 6 2" xfId="20899"/>
    <cellStyle name="Standard 257 5 3 5 2 6 2 2" xfId="47371"/>
    <cellStyle name="Standard 257 5 3 5 2 6 3" xfId="34135"/>
    <cellStyle name="Standard 257 5 3 5 2 7" xfId="14282"/>
    <cellStyle name="Standard 257 5 3 5 2 7 2" xfId="40754"/>
    <cellStyle name="Standard 257 5 3 5 2 8" xfId="27518"/>
    <cellStyle name="Standard 257 5 3 5 3" xfId="1414"/>
    <cellStyle name="Standard 257 5 3 5 3 2" xfId="4357"/>
    <cellStyle name="Standard 257 5 3 5 3 2 2" xfId="13179"/>
    <cellStyle name="Standard 257 5 3 5 3 2 2 2" xfId="26415"/>
    <cellStyle name="Standard 257 5 3 5 3 2 2 2 2" xfId="52887"/>
    <cellStyle name="Standard 257 5 3 5 3 2 2 3" xfId="39651"/>
    <cellStyle name="Standard 257 5 3 5 3 2 3" xfId="19798"/>
    <cellStyle name="Standard 257 5 3 5 3 2 3 2" xfId="46270"/>
    <cellStyle name="Standard 257 5 3 5 3 2 4" xfId="30829"/>
    <cellStyle name="Standard 257 5 3 5 3 3" xfId="5828"/>
    <cellStyle name="Standard 257 5 3 5 3 3 2" xfId="10238"/>
    <cellStyle name="Standard 257 5 3 5 3 3 2 2" xfId="23474"/>
    <cellStyle name="Standard 257 5 3 5 3 3 2 2 2" xfId="49946"/>
    <cellStyle name="Standard 257 5 3 5 3 3 2 3" xfId="36710"/>
    <cellStyle name="Standard 257 5 3 5 3 3 3" xfId="16857"/>
    <cellStyle name="Standard 257 5 3 5 3 3 3 2" xfId="43329"/>
    <cellStyle name="Standard 257 5 3 5 3 3 4" xfId="32300"/>
    <cellStyle name="Standard 257 5 3 5 3 4" xfId="8767"/>
    <cellStyle name="Standard 257 5 3 5 3 4 2" xfId="22003"/>
    <cellStyle name="Standard 257 5 3 5 3 4 2 2" xfId="48475"/>
    <cellStyle name="Standard 257 5 3 5 3 4 3" xfId="35239"/>
    <cellStyle name="Standard 257 5 3 5 3 5" xfId="15386"/>
    <cellStyle name="Standard 257 5 3 5 3 5 2" xfId="41858"/>
    <cellStyle name="Standard 257 5 3 5 3 6" xfId="27888"/>
    <cellStyle name="Standard 257 5 3 5 4" xfId="2150"/>
    <cellStyle name="Standard 257 5 3 5 4 2" xfId="3621"/>
    <cellStyle name="Standard 257 5 3 5 4 2 2" xfId="12443"/>
    <cellStyle name="Standard 257 5 3 5 4 2 2 2" xfId="25679"/>
    <cellStyle name="Standard 257 5 3 5 4 2 2 2 2" xfId="52151"/>
    <cellStyle name="Standard 257 5 3 5 4 2 2 3" xfId="38915"/>
    <cellStyle name="Standard 257 5 3 5 4 2 3" xfId="19062"/>
    <cellStyle name="Standard 257 5 3 5 4 2 3 2" xfId="45534"/>
    <cellStyle name="Standard 257 5 3 5 4 2 4" xfId="30093"/>
    <cellStyle name="Standard 257 5 3 5 4 3" xfId="6563"/>
    <cellStyle name="Standard 257 5 3 5 4 3 2" xfId="10973"/>
    <cellStyle name="Standard 257 5 3 5 4 3 2 2" xfId="24209"/>
    <cellStyle name="Standard 257 5 3 5 4 3 2 2 2" xfId="50681"/>
    <cellStyle name="Standard 257 5 3 5 4 3 2 3" xfId="37445"/>
    <cellStyle name="Standard 257 5 3 5 4 3 3" xfId="17592"/>
    <cellStyle name="Standard 257 5 3 5 4 3 3 2" xfId="44064"/>
    <cellStyle name="Standard 257 5 3 5 4 3 4" xfId="33035"/>
    <cellStyle name="Standard 257 5 3 5 4 4" xfId="8031"/>
    <cellStyle name="Standard 257 5 3 5 4 4 2" xfId="21267"/>
    <cellStyle name="Standard 257 5 3 5 4 4 2 2" xfId="47739"/>
    <cellStyle name="Standard 257 5 3 5 4 4 3" xfId="34503"/>
    <cellStyle name="Standard 257 5 3 5 4 5" xfId="14650"/>
    <cellStyle name="Standard 257 5 3 5 4 5 2" xfId="41122"/>
    <cellStyle name="Standard 257 5 3 5 4 6" xfId="28623"/>
    <cellStyle name="Standard 257 5 3 5 5" xfId="2887"/>
    <cellStyle name="Standard 257 5 3 5 5 2" xfId="11709"/>
    <cellStyle name="Standard 257 5 3 5 5 2 2" xfId="24945"/>
    <cellStyle name="Standard 257 5 3 5 5 2 2 2" xfId="51417"/>
    <cellStyle name="Standard 257 5 3 5 5 2 3" xfId="38181"/>
    <cellStyle name="Standard 257 5 3 5 5 3" xfId="18328"/>
    <cellStyle name="Standard 257 5 3 5 5 3 2" xfId="44800"/>
    <cellStyle name="Standard 257 5 3 5 5 4" xfId="29359"/>
    <cellStyle name="Standard 257 5 3 5 6" xfId="5092"/>
    <cellStyle name="Standard 257 5 3 5 6 2" xfId="9502"/>
    <cellStyle name="Standard 257 5 3 5 6 2 2" xfId="22738"/>
    <cellStyle name="Standard 257 5 3 5 6 2 2 2" xfId="49210"/>
    <cellStyle name="Standard 257 5 3 5 6 2 3" xfId="35974"/>
    <cellStyle name="Standard 257 5 3 5 6 3" xfId="16121"/>
    <cellStyle name="Standard 257 5 3 5 6 3 2" xfId="42593"/>
    <cellStyle name="Standard 257 5 3 5 6 4" xfId="31564"/>
    <cellStyle name="Standard 257 5 3 5 7" xfId="7297"/>
    <cellStyle name="Standard 257 5 3 5 7 2" xfId="20533"/>
    <cellStyle name="Standard 257 5 3 5 7 2 2" xfId="47005"/>
    <cellStyle name="Standard 257 5 3 5 7 3" xfId="33769"/>
    <cellStyle name="Standard 257 5 3 5 8" xfId="13916"/>
    <cellStyle name="Standard 257 5 3 5 8 2" xfId="40388"/>
    <cellStyle name="Standard 257 5 3 5 9" xfId="27152"/>
    <cellStyle name="Standard 257 5 3 6" xfId="711"/>
    <cellStyle name="Standard 257 5 3 6 2" xfId="1461"/>
    <cellStyle name="Standard 257 5 3 6 2 2" xfId="4404"/>
    <cellStyle name="Standard 257 5 3 6 2 2 2" xfId="13226"/>
    <cellStyle name="Standard 257 5 3 6 2 2 2 2" xfId="26462"/>
    <cellStyle name="Standard 257 5 3 6 2 2 2 2 2" xfId="52934"/>
    <cellStyle name="Standard 257 5 3 6 2 2 2 3" xfId="39698"/>
    <cellStyle name="Standard 257 5 3 6 2 2 3" xfId="19845"/>
    <cellStyle name="Standard 257 5 3 6 2 2 3 2" xfId="46317"/>
    <cellStyle name="Standard 257 5 3 6 2 2 4" xfId="30876"/>
    <cellStyle name="Standard 257 5 3 6 2 3" xfId="5875"/>
    <cellStyle name="Standard 257 5 3 6 2 3 2" xfId="10285"/>
    <cellStyle name="Standard 257 5 3 6 2 3 2 2" xfId="23521"/>
    <cellStyle name="Standard 257 5 3 6 2 3 2 2 2" xfId="49993"/>
    <cellStyle name="Standard 257 5 3 6 2 3 2 3" xfId="36757"/>
    <cellStyle name="Standard 257 5 3 6 2 3 3" xfId="16904"/>
    <cellStyle name="Standard 257 5 3 6 2 3 3 2" xfId="43376"/>
    <cellStyle name="Standard 257 5 3 6 2 3 4" xfId="32347"/>
    <cellStyle name="Standard 257 5 3 6 2 4" xfId="8814"/>
    <cellStyle name="Standard 257 5 3 6 2 4 2" xfId="22050"/>
    <cellStyle name="Standard 257 5 3 6 2 4 2 2" xfId="48522"/>
    <cellStyle name="Standard 257 5 3 6 2 4 3" xfId="35286"/>
    <cellStyle name="Standard 257 5 3 6 2 5" xfId="15433"/>
    <cellStyle name="Standard 257 5 3 6 2 5 2" xfId="41905"/>
    <cellStyle name="Standard 257 5 3 6 2 6" xfId="27935"/>
    <cellStyle name="Standard 257 5 3 6 3" xfId="2197"/>
    <cellStyle name="Standard 257 5 3 6 3 2" xfId="3668"/>
    <cellStyle name="Standard 257 5 3 6 3 2 2" xfId="12490"/>
    <cellStyle name="Standard 257 5 3 6 3 2 2 2" xfId="25726"/>
    <cellStyle name="Standard 257 5 3 6 3 2 2 2 2" xfId="52198"/>
    <cellStyle name="Standard 257 5 3 6 3 2 2 3" xfId="38962"/>
    <cellStyle name="Standard 257 5 3 6 3 2 3" xfId="19109"/>
    <cellStyle name="Standard 257 5 3 6 3 2 3 2" xfId="45581"/>
    <cellStyle name="Standard 257 5 3 6 3 2 4" xfId="30140"/>
    <cellStyle name="Standard 257 5 3 6 3 3" xfId="6610"/>
    <cellStyle name="Standard 257 5 3 6 3 3 2" xfId="11020"/>
    <cellStyle name="Standard 257 5 3 6 3 3 2 2" xfId="24256"/>
    <cellStyle name="Standard 257 5 3 6 3 3 2 2 2" xfId="50728"/>
    <cellStyle name="Standard 257 5 3 6 3 3 2 3" xfId="37492"/>
    <cellStyle name="Standard 257 5 3 6 3 3 3" xfId="17639"/>
    <cellStyle name="Standard 257 5 3 6 3 3 3 2" xfId="44111"/>
    <cellStyle name="Standard 257 5 3 6 3 3 4" xfId="33082"/>
    <cellStyle name="Standard 257 5 3 6 3 4" xfId="8078"/>
    <cellStyle name="Standard 257 5 3 6 3 4 2" xfId="21314"/>
    <cellStyle name="Standard 257 5 3 6 3 4 2 2" xfId="47786"/>
    <cellStyle name="Standard 257 5 3 6 3 4 3" xfId="34550"/>
    <cellStyle name="Standard 257 5 3 6 3 5" xfId="14697"/>
    <cellStyle name="Standard 257 5 3 6 3 5 2" xfId="41169"/>
    <cellStyle name="Standard 257 5 3 6 3 6" xfId="28670"/>
    <cellStyle name="Standard 257 5 3 6 4" xfId="2934"/>
    <cellStyle name="Standard 257 5 3 6 4 2" xfId="11756"/>
    <cellStyle name="Standard 257 5 3 6 4 2 2" xfId="24992"/>
    <cellStyle name="Standard 257 5 3 6 4 2 2 2" xfId="51464"/>
    <cellStyle name="Standard 257 5 3 6 4 2 3" xfId="38228"/>
    <cellStyle name="Standard 257 5 3 6 4 3" xfId="18375"/>
    <cellStyle name="Standard 257 5 3 6 4 3 2" xfId="44847"/>
    <cellStyle name="Standard 257 5 3 6 4 4" xfId="29406"/>
    <cellStyle name="Standard 257 5 3 6 5" xfId="5139"/>
    <cellStyle name="Standard 257 5 3 6 5 2" xfId="9549"/>
    <cellStyle name="Standard 257 5 3 6 5 2 2" xfId="22785"/>
    <cellStyle name="Standard 257 5 3 6 5 2 2 2" xfId="49257"/>
    <cellStyle name="Standard 257 5 3 6 5 2 3" xfId="36021"/>
    <cellStyle name="Standard 257 5 3 6 5 3" xfId="16168"/>
    <cellStyle name="Standard 257 5 3 6 5 3 2" xfId="42640"/>
    <cellStyle name="Standard 257 5 3 6 5 4" xfId="31611"/>
    <cellStyle name="Standard 257 5 3 6 6" xfId="7344"/>
    <cellStyle name="Standard 257 5 3 6 6 2" xfId="20580"/>
    <cellStyle name="Standard 257 5 3 6 6 2 2" xfId="47052"/>
    <cellStyle name="Standard 257 5 3 6 6 3" xfId="33816"/>
    <cellStyle name="Standard 257 5 3 6 7" xfId="13963"/>
    <cellStyle name="Standard 257 5 3 6 7 2" xfId="40435"/>
    <cellStyle name="Standard 257 5 3 6 8" xfId="27199"/>
    <cellStyle name="Standard 257 5 3 7" xfId="1095"/>
    <cellStyle name="Standard 257 5 3 7 2" xfId="4038"/>
    <cellStyle name="Standard 257 5 3 7 2 2" xfId="12860"/>
    <cellStyle name="Standard 257 5 3 7 2 2 2" xfId="26096"/>
    <cellStyle name="Standard 257 5 3 7 2 2 2 2" xfId="52568"/>
    <cellStyle name="Standard 257 5 3 7 2 2 3" xfId="39332"/>
    <cellStyle name="Standard 257 5 3 7 2 3" xfId="19479"/>
    <cellStyle name="Standard 257 5 3 7 2 3 2" xfId="45951"/>
    <cellStyle name="Standard 257 5 3 7 2 4" xfId="30510"/>
    <cellStyle name="Standard 257 5 3 7 3" xfId="5509"/>
    <cellStyle name="Standard 257 5 3 7 3 2" xfId="9919"/>
    <cellStyle name="Standard 257 5 3 7 3 2 2" xfId="23155"/>
    <cellStyle name="Standard 257 5 3 7 3 2 2 2" xfId="49627"/>
    <cellStyle name="Standard 257 5 3 7 3 2 3" xfId="36391"/>
    <cellStyle name="Standard 257 5 3 7 3 3" xfId="16538"/>
    <cellStyle name="Standard 257 5 3 7 3 3 2" xfId="43010"/>
    <cellStyle name="Standard 257 5 3 7 3 4" xfId="31981"/>
    <cellStyle name="Standard 257 5 3 7 4" xfId="8448"/>
    <cellStyle name="Standard 257 5 3 7 4 2" xfId="21684"/>
    <cellStyle name="Standard 257 5 3 7 4 2 2" xfId="48156"/>
    <cellStyle name="Standard 257 5 3 7 4 3" xfId="34920"/>
    <cellStyle name="Standard 257 5 3 7 5" xfId="15067"/>
    <cellStyle name="Standard 257 5 3 7 5 2" xfId="41539"/>
    <cellStyle name="Standard 257 5 3 7 6" xfId="27569"/>
    <cellStyle name="Standard 257 5 3 8" xfId="1831"/>
    <cellStyle name="Standard 257 5 3 8 2" xfId="3302"/>
    <cellStyle name="Standard 257 5 3 8 2 2" xfId="12124"/>
    <cellStyle name="Standard 257 5 3 8 2 2 2" xfId="25360"/>
    <cellStyle name="Standard 257 5 3 8 2 2 2 2" xfId="51832"/>
    <cellStyle name="Standard 257 5 3 8 2 2 3" xfId="38596"/>
    <cellStyle name="Standard 257 5 3 8 2 3" xfId="18743"/>
    <cellStyle name="Standard 257 5 3 8 2 3 2" xfId="45215"/>
    <cellStyle name="Standard 257 5 3 8 2 4" xfId="29774"/>
    <cellStyle name="Standard 257 5 3 8 3" xfId="6244"/>
    <cellStyle name="Standard 257 5 3 8 3 2" xfId="10654"/>
    <cellStyle name="Standard 257 5 3 8 3 2 2" xfId="23890"/>
    <cellStyle name="Standard 257 5 3 8 3 2 2 2" xfId="50362"/>
    <cellStyle name="Standard 257 5 3 8 3 2 3" xfId="37126"/>
    <cellStyle name="Standard 257 5 3 8 3 3" xfId="17273"/>
    <cellStyle name="Standard 257 5 3 8 3 3 2" xfId="43745"/>
    <cellStyle name="Standard 257 5 3 8 3 4" xfId="32716"/>
    <cellStyle name="Standard 257 5 3 8 4" xfId="7712"/>
    <cellStyle name="Standard 257 5 3 8 4 2" xfId="20948"/>
    <cellStyle name="Standard 257 5 3 8 4 2 2" xfId="47420"/>
    <cellStyle name="Standard 257 5 3 8 4 3" xfId="34184"/>
    <cellStyle name="Standard 257 5 3 8 5" xfId="14331"/>
    <cellStyle name="Standard 257 5 3 8 5 2" xfId="40803"/>
    <cellStyle name="Standard 257 5 3 8 6" xfId="28304"/>
    <cellStyle name="Standard 257 5 3 9" xfId="2568"/>
    <cellStyle name="Standard 257 5 3 9 2" xfId="11390"/>
    <cellStyle name="Standard 257 5 3 9 2 2" xfId="24626"/>
    <cellStyle name="Standard 257 5 3 9 2 2 2" xfId="51098"/>
    <cellStyle name="Standard 257 5 3 9 2 3" xfId="37862"/>
    <cellStyle name="Standard 257 5 3 9 3" xfId="18009"/>
    <cellStyle name="Standard 257 5 3 9 3 2" xfId="44481"/>
    <cellStyle name="Standard 257 5 3 9 4" xfId="29040"/>
    <cellStyle name="Standard 257 5 4" xfId="319"/>
    <cellStyle name="Standard 257 5 4 10" xfId="4786"/>
    <cellStyle name="Standard 257 5 4 10 2" xfId="9196"/>
    <cellStyle name="Standard 257 5 4 10 2 2" xfId="22432"/>
    <cellStyle name="Standard 257 5 4 10 2 2 2" xfId="48904"/>
    <cellStyle name="Standard 257 5 4 10 2 3" xfId="35668"/>
    <cellStyle name="Standard 257 5 4 10 3" xfId="15815"/>
    <cellStyle name="Standard 257 5 4 10 3 2" xfId="42287"/>
    <cellStyle name="Standard 257 5 4 10 4" xfId="31258"/>
    <cellStyle name="Standard 257 5 4 11" xfId="6991"/>
    <cellStyle name="Standard 257 5 4 11 2" xfId="20227"/>
    <cellStyle name="Standard 257 5 4 11 2 2" xfId="46699"/>
    <cellStyle name="Standard 257 5 4 11 3" xfId="33463"/>
    <cellStyle name="Standard 257 5 4 12" xfId="13610"/>
    <cellStyle name="Standard 257 5 4 12 2" xfId="40082"/>
    <cellStyle name="Standard 257 5 4 13" xfId="26846"/>
    <cellStyle name="Standard 257 5 4 2" xfId="364"/>
    <cellStyle name="Standard 257 5 4 2 10" xfId="13650"/>
    <cellStyle name="Standard 257 5 4 2 10 2" xfId="40122"/>
    <cellStyle name="Standard 257 5 4 2 11" xfId="26886"/>
    <cellStyle name="Standard 257 5 4 2 2" xfId="452"/>
    <cellStyle name="Standard 257 5 4 2 2 10" xfId="26967"/>
    <cellStyle name="Standard 257 5 4 2 2 2" xfId="628"/>
    <cellStyle name="Standard 257 5 4 2 2 2 2" xfId="1017"/>
    <cellStyle name="Standard 257 5 4 2 2 2 2 2" xfId="1766"/>
    <cellStyle name="Standard 257 5 4 2 2 2 2 2 2" xfId="4709"/>
    <cellStyle name="Standard 257 5 4 2 2 2 2 2 2 2" xfId="13531"/>
    <cellStyle name="Standard 257 5 4 2 2 2 2 2 2 2 2" xfId="26767"/>
    <cellStyle name="Standard 257 5 4 2 2 2 2 2 2 2 2 2" xfId="53239"/>
    <cellStyle name="Standard 257 5 4 2 2 2 2 2 2 2 3" xfId="40003"/>
    <cellStyle name="Standard 257 5 4 2 2 2 2 2 2 3" xfId="20150"/>
    <cellStyle name="Standard 257 5 4 2 2 2 2 2 2 3 2" xfId="46622"/>
    <cellStyle name="Standard 257 5 4 2 2 2 2 2 2 4" xfId="31181"/>
    <cellStyle name="Standard 257 5 4 2 2 2 2 2 3" xfId="6180"/>
    <cellStyle name="Standard 257 5 4 2 2 2 2 2 3 2" xfId="10590"/>
    <cellStyle name="Standard 257 5 4 2 2 2 2 2 3 2 2" xfId="23826"/>
    <cellStyle name="Standard 257 5 4 2 2 2 2 2 3 2 2 2" xfId="50298"/>
    <cellStyle name="Standard 257 5 4 2 2 2 2 2 3 2 3" xfId="37062"/>
    <cellStyle name="Standard 257 5 4 2 2 2 2 2 3 3" xfId="17209"/>
    <cellStyle name="Standard 257 5 4 2 2 2 2 2 3 3 2" xfId="43681"/>
    <cellStyle name="Standard 257 5 4 2 2 2 2 2 3 4" xfId="32652"/>
    <cellStyle name="Standard 257 5 4 2 2 2 2 2 4" xfId="9119"/>
    <cellStyle name="Standard 257 5 4 2 2 2 2 2 4 2" xfId="22355"/>
    <cellStyle name="Standard 257 5 4 2 2 2 2 2 4 2 2" xfId="48827"/>
    <cellStyle name="Standard 257 5 4 2 2 2 2 2 4 3" xfId="35591"/>
    <cellStyle name="Standard 257 5 4 2 2 2 2 2 5" xfId="15738"/>
    <cellStyle name="Standard 257 5 4 2 2 2 2 2 5 2" xfId="42210"/>
    <cellStyle name="Standard 257 5 4 2 2 2 2 2 6" xfId="28240"/>
    <cellStyle name="Standard 257 5 4 2 2 2 2 3" xfId="2502"/>
    <cellStyle name="Standard 257 5 4 2 2 2 2 3 2" xfId="3973"/>
    <cellStyle name="Standard 257 5 4 2 2 2 2 3 2 2" xfId="12795"/>
    <cellStyle name="Standard 257 5 4 2 2 2 2 3 2 2 2" xfId="26031"/>
    <cellStyle name="Standard 257 5 4 2 2 2 2 3 2 2 2 2" xfId="52503"/>
    <cellStyle name="Standard 257 5 4 2 2 2 2 3 2 2 3" xfId="39267"/>
    <cellStyle name="Standard 257 5 4 2 2 2 2 3 2 3" xfId="19414"/>
    <cellStyle name="Standard 257 5 4 2 2 2 2 3 2 3 2" xfId="45886"/>
    <cellStyle name="Standard 257 5 4 2 2 2 2 3 2 4" xfId="30445"/>
    <cellStyle name="Standard 257 5 4 2 2 2 2 3 3" xfId="6915"/>
    <cellStyle name="Standard 257 5 4 2 2 2 2 3 3 2" xfId="11325"/>
    <cellStyle name="Standard 257 5 4 2 2 2 2 3 3 2 2" xfId="24561"/>
    <cellStyle name="Standard 257 5 4 2 2 2 2 3 3 2 2 2" xfId="51033"/>
    <cellStyle name="Standard 257 5 4 2 2 2 2 3 3 2 3" xfId="37797"/>
    <cellStyle name="Standard 257 5 4 2 2 2 2 3 3 3" xfId="17944"/>
    <cellStyle name="Standard 257 5 4 2 2 2 2 3 3 3 2" xfId="44416"/>
    <cellStyle name="Standard 257 5 4 2 2 2 2 3 3 4" xfId="33387"/>
    <cellStyle name="Standard 257 5 4 2 2 2 2 3 4" xfId="8383"/>
    <cellStyle name="Standard 257 5 4 2 2 2 2 3 4 2" xfId="21619"/>
    <cellStyle name="Standard 257 5 4 2 2 2 2 3 4 2 2" xfId="48091"/>
    <cellStyle name="Standard 257 5 4 2 2 2 2 3 4 3" xfId="34855"/>
    <cellStyle name="Standard 257 5 4 2 2 2 2 3 5" xfId="15002"/>
    <cellStyle name="Standard 257 5 4 2 2 2 2 3 5 2" xfId="41474"/>
    <cellStyle name="Standard 257 5 4 2 2 2 2 3 6" xfId="28975"/>
    <cellStyle name="Standard 257 5 4 2 2 2 2 4" xfId="3239"/>
    <cellStyle name="Standard 257 5 4 2 2 2 2 4 2" xfId="12061"/>
    <cellStyle name="Standard 257 5 4 2 2 2 2 4 2 2" xfId="25297"/>
    <cellStyle name="Standard 257 5 4 2 2 2 2 4 2 2 2" xfId="51769"/>
    <cellStyle name="Standard 257 5 4 2 2 2 2 4 2 3" xfId="38533"/>
    <cellStyle name="Standard 257 5 4 2 2 2 2 4 3" xfId="18680"/>
    <cellStyle name="Standard 257 5 4 2 2 2 2 4 3 2" xfId="45152"/>
    <cellStyle name="Standard 257 5 4 2 2 2 2 4 4" xfId="29711"/>
    <cellStyle name="Standard 257 5 4 2 2 2 2 5" xfId="5444"/>
    <cellStyle name="Standard 257 5 4 2 2 2 2 5 2" xfId="9854"/>
    <cellStyle name="Standard 257 5 4 2 2 2 2 5 2 2" xfId="23090"/>
    <cellStyle name="Standard 257 5 4 2 2 2 2 5 2 2 2" xfId="49562"/>
    <cellStyle name="Standard 257 5 4 2 2 2 2 5 2 3" xfId="36326"/>
    <cellStyle name="Standard 257 5 4 2 2 2 2 5 3" xfId="16473"/>
    <cellStyle name="Standard 257 5 4 2 2 2 2 5 3 2" xfId="42945"/>
    <cellStyle name="Standard 257 5 4 2 2 2 2 5 4" xfId="31916"/>
    <cellStyle name="Standard 257 5 4 2 2 2 2 6" xfId="7649"/>
    <cellStyle name="Standard 257 5 4 2 2 2 2 6 2" xfId="20885"/>
    <cellStyle name="Standard 257 5 4 2 2 2 2 6 2 2" xfId="47357"/>
    <cellStyle name="Standard 257 5 4 2 2 2 2 6 3" xfId="34121"/>
    <cellStyle name="Standard 257 5 4 2 2 2 2 7" xfId="14268"/>
    <cellStyle name="Standard 257 5 4 2 2 2 2 7 2" xfId="40740"/>
    <cellStyle name="Standard 257 5 4 2 2 2 2 8" xfId="27504"/>
    <cellStyle name="Standard 257 5 4 2 2 2 3" xfId="1400"/>
    <cellStyle name="Standard 257 5 4 2 2 2 3 2" xfId="4343"/>
    <cellStyle name="Standard 257 5 4 2 2 2 3 2 2" xfId="13165"/>
    <cellStyle name="Standard 257 5 4 2 2 2 3 2 2 2" xfId="26401"/>
    <cellStyle name="Standard 257 5 4 2 2 2 3 2 2 2 2" xfId="52873"/>
    <cellStyle name="Standard 257 5 4 2 2 2 3 2 2 3" xfId="39637"/>
    <cellStyle name="Standard 257 5 4 2 2 2 3 2 3" xfId="19784"/>
    <cellStyle name="Standard 257 5 4 2 2 2 3 2 3 2" xfId="46256"/>
    <cellStyle name="Standard 257 5 4 2 2 2 3 2 4" xfId="30815"/>
    <cellStyle name="Standard 257 5 4 2 2 2 3 3" xfId="5814"/>
    <cellStyle name="Standard 257 5 4 2 2 2 3 3 2" xfId="10224"/>
    <cellStyle name="Standard 257 5 4 2 2 2 3 3 2 2" xfId="23460"/>
    <cellStyle name="Standard 257 5 4 2 2 2 3 3 2 2 2" xfId="49932"/>
    <cellStyle name="Standard 257 5 4 2 2 2 3 3 2 3" xfId="36696"/>
    <cellStyle name="Standard 257 5 4 2 2 2 3 3 3" xfId="16843"/>
    <cellStyle name="Standard 257 5 4 2 2 2 3 3 3 2" xfId="43315"/>
    <cellStyle name="Standard 257 5 4 2 2 2 3 3 4" xfId="32286"/>
    <cellStyle name="Standard 257 5 4 2 2 2 3 4" xfId="8753"/>
    <cellStyle name="Standard 257 5 4 2 2 2 3 4 2" xfId="21989"/>
    <cellStyle name="Standard 257 5 4 2 2 2 3 4 2 2" xfId="48461"/>
    <cellStyle name="Standard 257 5 4 2 2 2 3 4 3" xfId="35225"/>
    <cellStyle name="Standard 257 5 4 2 2 2 3 5" xfId="15372"/>
    <cellStyle name="Standard 257 5 4 2 2 2 3 5 2" xfId="41844"/>
    <cellStyle name="Standard 257 5 4 2 2 2 3 6" xfId="27874"/>
    <cellStyle name="Standard 257 5 4 2 2 2 4" xfId="2136"/>
    <cellStyle name="Standard 257 5 4 2 2 2 4 2" xfId="3607"/>
    <cellStyle name="Standard 257 5 4 2 2 2 4 2 2" xfId="12429"/>
    <cellStyle name="Standard 257 5 4 2 2 2 4 2 2 2" xfId="25665"/>
    <cellStyle name="Standard 257 5 4 2 2 2 4 2 2 2 2" xfId="52137"/>
    <cellStyle name="Standard 257 5 4 2 2 2 4 2 2 3" xfId="38901"/>
    <cellStyle name="Standard 257 5 4 2 2 2 4 2 3" xfId="19048"/>
    <cellStyle name="Standard 257 5 4 2 2 2 4 2 3 2" xfId="45520"/>
    <cellStyle name="Standard 257 5 4 2 2 2 4 2 4" xfId="30079"/>
    <cellStyle name="Standard 257 5 4 2 2 2 4 3" xfId="6549"/>
    <cellStyle name="Standard 257 5 4 2 2 2 4 3 2" xfId="10959"/>
    <cellStyle name="Standard 257 5 4 2 2 2 4 3 2 2" xfId="24195"/>
    <cellStyle name="Standard 257 5 4 2 2 2 4 3 2 2 2" xfId="50667"/>
    <cellStyle name="Standard 257 5 4 2 2 2 4 3 2 3" xfId="37431"/>
    <cellStyle name="Standard 257 5 4 2 2 2 4 3 3" xfId="17578"/>
    <cellStyle name="Standard 257 5 4 2 2 2 4 3 3 2" xfId="44050"/>
    <cellStyle name="Standard 257 5 4 2 2 2 4 3 4" xfId="33021"/>
    <cellStyle name="Standard 257 5 4 2 2 2 4 4" xfId="8017"/>
    <cellStyle name="Standard 257 5 4 2 2 2 4 4 2" xfId="21253"/>
    <cellStyle name="Standard 257 5 4 2 2 2 4 4 2 2" xfId="47725"/>
    <cellStyle name="Standard 257 5 4 2 2 2 4 4 3" xfId="34489"/>
    <cellStyle name="Standard 257 5 4 2 2 2 4 5" xfId="14636"/>
    <cellStyle name="Standard 257 5 4 2 2 2 4 5 2" xfId="41108"/>
    <cellStyle name="Standard 257 5 4 2 2 2 4 6" xfId="28609"/>
    <cellStyle name="Standard 257 5 4 2 2 2 5" xfId="2873"/>
    <cellStyle name="Standard 257 5 4 2 2 2 5 2" xfId="11695"/>
    <cellStyle name="Standard 257 5 4 2 2 2 5 2 2" xfId="24931"/>
    <cellStyle name="Standard 257 5 4 2 2 2 5 2 2 2" xfId="51403"/>
    <cellStyle name="Standard 257 5 4 2 2 2 5 2 3" xfId="38167"/>
    <cellStyle name="Standard 257 5 4 2 2 2 5 3" xfId="18314"/>
    <cellStyle name="Standard 257 5 4 2 2 2 5 3 2" xfId="44786"/>
    <cellStyle name="Standard 257 5 4 2 2 2 5 4" xfId="29345"/>
    <cellStyle name="Standard 257 5 4 2 2 2 6" xfId="5078"/>
    <cellStyle name="Standard 257 5 4 2 2 2 6 2" xfId="9488"/>
    <cellStyle name="Standard 257 5 4 2 2 2 6 2 2" xfId="22724"/>
    <cellStyle name="Standard 257 5 4 2 2 2 6 2 2 2" xfId="49196"/>
    <cellStyle name="Standard 257 5 4 2 2 2 6 2 3" xfId="35960"/>
    <cellStyle name="Standard 257 5 4 2 2 2 6 3" xfId="16107"/>
    <cellStyle name="Standard 257 5 4 2 2 2 6 3 2" xfId="42579"/>
    <cellStyle name="Standard 257 5 4 2 2 2 6 4" xfId="31550"/>
    <cellStyle name="Standard 257 5 4 2 2 2 7" xfId="7283"/>
    <cellStyle name="Standard 257 5 4 2 2 2 7 2" xfId="20519"/>
    <cellStyle name="Standard 257 5 4 2 2 2 7 2 2" xfId="46991"/>
    <cellStyle name="Standard 257 5 4 2 2 2 7 3" xfId="33755"/>
    <cellStyle name="Standard 257 5 4 2 2 2 8" xfId="13902"/>
    <cellStyle name="Standard 257 5 4 2 2 2 8 2" xfId="40374"/>
    <cellStyle name="Standard 257 5 4 2 2 2 9" xfId="27138"/>
    <cellStyle name="Standard 257 5 4 2 2 3" xfId="845"/>
    <cellStyle name="Standard 257 5 4 2 2 3 2" xfId="1595"/>
    <cellStyle name="Standard 257 5 4 2 2 3 2 2" xfId="4538"/>
    <cellStyle name="Standard 257 5 4 2 2 3 2 2 2" xfId="13360"/>
    <cellStyle name="Standard 257 5 4 2 2 3 2 2 2 2" xfId="26596"/>
    <cellStyle name="Standard 257 5 4 2 2 3 2 2 2 2 2" xfId="53068"/>
    <cellStyle name="Standard 257 5 4 2 2 3 2 2 2 3" xfId="39832"/>
    <cellStyle name="Standard 257 5 4 2 2 3 2 2 3" xfId="19979"/>
    <cellStyle name="Standard 257 5 4 2 2 3 2 2 3 2" xfId="46451"/>
    <cellStyle name="Standard 257 5 4 2 2 3 2 2 4" xfId="31010"/>
    <cellStyle name="Standard 257 5 4 2 2 3 2 3" xfId="6009"/>
    <cellStyle name="Standard 257 5 4 2 2 3 2 3 2" xfId="10419"/>
    <cellStyle name="Standard 257 5 4 2 2 3 2 3 2 2" xfId="23655"/>
    <cellStyle name="Standard 257 5 4 2 2 3 2 3 2 2 2" xfId="50127"/>
    <cellStyle name="Standard 257 5 4 2 2 3 2 3 2 3" xfId="36891"/>
    <cellStyle name="Standard 257 5 4 2 2 3 2 3 3" xfId="17038"/>
    <cellStyle name="Standard 257 5 4 2 2 3 2 3 3 2" xfId="43510"/>
    <cellStyle name="Standard 257 5 4 2 2 3 2 3 4" xfId="32481"/>
    <cellStyle name="Standard 257 5 4 2 2 3 2 4" xfId="8948"/>
    <cellStyle name="Standard 257 5 4 2 2 3 2 4 2" xfId="22184"/>
    <cellStyle name="Standard 257 5 4 2 2 3 2 4 2 2" xfId="48656"/>
    <cellStyle name="Standard 257 5 4 2 2 3 2 4 3" xfId="35420"/>
    <cellStyle name="Standard 257 5 4 2 2 3 2 5" xfId="15567"/>
    <cellStyle name="Standard 257 5 4 2 2 3 2 5 2" xfId="42039"/>
    <cellStyle name="Standard 257 5 4 2 2 3 2 6" xfId="28069"/>
    <cellStyle name="Standard 257 5 4 2 2 3 3" xfId="2331"/>
    <cellStyle name="Standard 257 5 4 2 2 3 3 2" xfId="3802"/>
    <cellStyle name="Standard 257 5 4 2 2 3 3 2 2" xfId="12624"/>
    <cellStyle name="Standard 257 5 4 2 2 3 3 2 2 2" xfId="25860"/>
    <cellStyle name="Standard 257 5 4 2 2 3 3 2 2 2 2" xfId="52332"/>
    <cellStyle name="Standard 257 5 4 2 2 3 3 2 2 3" xfId="39096"/>
    <cellStyle name="Standard 257 5 4 2 2 3 3 2 3" xfId="19243"/>
    <cellStyle name="Standard 257 5 4 2 2 3 3 2 3 2" xfId="45715"/>
    <cellStyle name="Standard 257 5 4 2 2 3 3 2 4" xfId="30274"/>
    <cellStyle name="Standard 257 5 4 2 2 3 3 3" xfId="6744"/>
    <cellStyle name="Standard 257 5 4 2 2 3 3 3 2" xfId="11154"/>
    <cellStyle name="Standard 257 5 4 2 2 3 3 3 2 2" xfId="24390"/>
    <cellStyle name="Standard 257 5 4 2 2 3 3 3 2 2 2" xfId="50862"/>
    <cellStyle name="Standard 257 5 4 2 2 3 3 3 2 3" xfId="37626"/>
    <cellStyle name="Standard 257 5 4 2 2 3 3 3 3" xfId="17773"/>
    <cellStyle name="Standard 257 5 4 2 2 3 3 3 3 2" xfId="44245"/>
    <cellStyle name="Standard 257 5 4 2 2 3 3 3 4" xfId="33216"/>
    <cellStyle name="Standard 257 5 4 2 2 3 3 4" xfId="8212"/>
    <cellStyle name="Standard 257 5 4 2 2 3 3 4 2" xfId="21448"/>
    <cellStyle name="Standard 257 5 4 2 2 3 3 4 2 2" xfId="47920"/>
    <cellStyle name="Standard 257 5 4 2 2 3 3 4 3" xfId="34684"/>
    <cellStyle name="Standard 257 5 4 2 2 3 3 5" xfId="14831"/>
    <cellStyle name="Standard 257 5 4 2 2 3 3 5 2" xfId="41303"/>
    <cellStyle name="Standard 257 5 4 2 2 3 3 6" xfId="28804"/>
    <cellStyle name="Standard 257 5 4 2 2 3 4" xfId="3068"/>
    <cellStyle name="Standard 257 5 4 2 2 3 4 2" xfId="11890"/>
    <cellStyle name="Standard 257 5 4 2 2 3 4 2 2" xfId="25126"/>
    <cellStyle name="Standard 257 5 4 2 2 3 4 2 2 2" xfId="51598"/>
    <cellStyle name="Standard 257 5 4 2 2 3 4 2 3" xfId="38362"/>
    <cellStyle name="Standard 257 5 4 2 2 3 4 3" xfId="18509"/>
    <cellStyle name="Standard 257 5 4 2 2 3 4 3 2" xfId="44981"/>
    <cellStyle name="Standard 257 5 4 2 2 3 4 4" xfId="29540"/>
    <cellStyle name="Standard 257 5 4 2 2 3 5" xfId="5273"/>
    <cellStyle name="Standard 257 5 4 2 2 3 5 2" xfId="9683"/>
    <cellStyle name="Standard 257 5 4 2 2 3 5 2 2" xfId="22919"/>
    <cellStyle name="Standard 257 5 4 2 2 3 5 2 2 2" xfId="49391"/>
    <cellStyle name="Standard 257 5 4 2 2 3 5 2 3" xfId="36155"/>
    <cellStyle name="Standard 257 5 4 2 2 3 5 3" xfId="16302"/>
    <cellStyle name="Standard 257 5 4 2 2 3 5 3 2" xfId="42774"/>
    <cellStyle name="Standard 257 5 4 2 2 3 5 4" xfId="31745"/>
    <cellStyle name="Standard 257 5 4 2 2 3 6" xfId="7478"/>
    <cellStyle name="Standard 257 5 4 2 2 3 6 2" xfId="20714"/>
    <cellStyle name="Standard 257 5 4 2 2 3 6 2 2" xfId="47186"/>
    <cellStyle name="Standard 257 5 4 2 2 3 6 3" xfId="33950"/>
    <cellStyle name="Standard 257 5 4 2 2 3 7" xfId="14097"/>
    <cellStyle name="Standard 257 5 4 2 2 3 7 2" xfId="40569"/>
    <cellStyle name="Standard 257 5 4 2 2 3 8" xfId="27333"/>
    <cellStyle name="Standard 257 5 4 2 2 4" xfId="1229"/>
    <cellStyle name="Standard 257 5 4 2 2 4 2" xfId="4172"/>
    <cellStyle name="Standard 257 5 4 2 2 4 2 2" xfId="12994"/>
    <cellStyle name="Standard 257 5 4 2 2 4 2 2 2" xfId="26230"/>
    <cellStyle name="Standard 257 5 4 2 2 4 2 2 2 2" xfId="52702"/>
    <cellStyle name="Standard 257 5 4 2 2 4 2 2 3" xfId="39466"/>
    <cellStyle name="Standard 257 5 4 2 2 4 2 3" xfId="19613"/>
    <cellStyle name="Standard 257 5 4 2 2 4 2 3 2" xfId="46085"/>
    <cellStyle name="Standard 257 5 4 2 2 4 2 4" xfId="30644"/>
    <cellStyle name="Standard 257 5 4 2 2 4 3" xfId="5643"/>
    <cellStyle name="Standard 257 5 4 2 2 4 3 2" xfId="10053"/>
    <cellStyle name="Standard 257 5 4 2 2 4 3 2 2" xfId="23289"/>
    <cellStyle name="Standard 257 5 4 2 2 4 3 2 2 2" xfId="49761"/>
    <cellStyle name="Standard 257 5 4 2 2 4 3 2 3" xfId="36525"/>
    <cellStyle name="Standard 257 5 4 2 2 4 3 3" xfId="16672"/>
    <cellStyle name="Standard 257 5 4 2 2 4 3 3 2" xfId="43144"/>
    <cellStyle name="Standard 257 5 4 2 2 4 3 4" xfId="32115"/>
    <cellStyle name="Standard 257 5 4 2 2 4 4" xfId="8582"/>
    <cellStyle name="Standard 257 5 4 2 2 4 4 2" xfId="21818"/>
    <cellStyle name="Standard 257 5 4 2 2 4 4 2 2" xfId="48290"/>
    <cellStyle name="Standard 257 5 4 2 2 4 4 3" xfId="35054"/>
    <cellStyle name="Standard 257 5 4 2 2 4 5" xfId="15201"/>
    <cellStyle name="Standard 257 5 4 2 2 4 5 2" xfId="41673"/>
    <cellStyle name="Standard 257 5 4 2 2 4 6" xfId="27703"/>
    <cellStyle name="Standard 257 5 4 2 2 5" xfId="1965"/>
    <cellStyle name="Standard 257 5 4 2 2 5 2" xfId="3436"/>
    <cellStyle name="Standard 257 5 4 2 2 5 2 2" xfId="12258"/>
    <cellStyle name="Standard 257 5 4 2 2 5 2 2 2" xfId="25494"/>
    <cellStyle name="Standard 257 5 4 2 2 5 2 2 2 2" xfId="51966"/>
    <cellStyle name="Standard 257 5 4 2 2 5 2 2 3" xfId="38730"/>
    <cellStyle name="Standard 257 5 4 2 2 5 2 3" xfId="18877"/>
    <cellStyle name="Standard 257 5 4 2 2 5 2 3 2" xfId="45349"/>
    <cellStyle name="Standard 257 5 4 2 2 5 2 4" xfId="29908"/>
    <cellStyle name="Standard 257 5 4 2 2 5 3" xfId="6378"/>
    <cellStyle name="Standard 257 5 4 2 2 5 3 2" xfId="10788"/>
    <cellStyle name="Standard 257 5 4 2 2 5 3 2 2" xfId="24024"/>
    <cellStyle name="Standard 257 5 4 2 2 5 3 2 2 2" xfId="50496"/>
    <cellStyle name="Standard 257 5 4 2 2 5 3 2 3" xfId="37260"/>
    <cellStyle name="Standard 257 5 4 2 2 5 3 3" xfId="17407"/>
    <cellStyle name="Standard 257 5 4 2 2 5 3 3 2" xfId="43879"/>
    <cellStyle name="Standard 257 5 4 2 2 5 3 4" xfId="32850"/>
    <cellStyle name="Standard 257 5 4 2 2 5 4" xfId="7846"/>
    <cellStyle name="Standard 257 5 4 2 2 5 4 2" xfId="21082"/>
    <cellStyle name="Standard 257 5 4 2 2 5 4 2 2" xfId="47554"/>
    <cellStyle name="Standard 257 5 4 2 2 5 4 3" xfId="34318"/>
    <cellStyle name="Standard 257 5 4 2 2 5 5" xfId="14465"/>
    <cellStyle name="Standard 257 5 4 2 2 5 5 2" xfId="40937"/>
    <cellStyle name="Standard 257 5 4 2 2 5 6" xfId="28438"/>
    <cellStyle name="Standard 257 5 4 2 2 6" xfId="2702"/>
    <cellStyle name="Standard 257 5 4 2 2 6 2" xfId="11524"/>
    <cellStyle name="Standard 257 5 4 2 2 6 2 2" xfId="24760"/>
    <cellStyle name="Standard 257 5 4 2 2 6 2 2 2" xfId="51232"/>
    <cellStyle name="Standard 257 5 4 2 2 6 2 3" xfId="37996"/>
    <cellStyle name="Standard 257 5 4 2 2 6 3" xfId="18143"/>
    <cellStyle name="Standard 257 5 4 2 2 6 3 2" xfId="44615"/>
    <cellStyle name="Standard 257 5 4 2 2 6 4" xfId="29174"/>
    <cellStyle name="Standard 257 5 4 2 2 7" xfId="4907"/>
    <cellStyle name="Standard 257 5 4 2 2 7 2" xfId="9317"/>
    <cellStyle name="Standard 257 5 4 2 2 7 2 2" xfId="22553"/>
    <cellStyle name="Standard 257 5 4 2 2 7 2 2 2" xfId="49025"/>
    <cellStyle name="Standard 257 5 4 2 2 7 2 3" xfId="35789"/>
    <cellStyle name="Standard 257 5 4 2 2 7 3" xfId="15936"/>
    <cellStyle name="Standard 257 5 4 2 2 7 3 2" xfId="42408"/>
    <cellStyle name="Standard 257 5 4 2 2 7 4" xfId="31379"/>
    <cellStyle name="Standard 257 5 4 2 2 8" xfId="7112"/>
    <cellStyle name="Standard 257 5 4 2 2 8 2" xfId="20348"/>
    <cellStyle name="Standard 257 5 4 2 2 8 2 2" xfId="46820"/>
    <cellStyle name="Standard 257 5 4 2 2 8 3" xfId="33584"/>
    <cellStyle name="Standard 257 5 4 2 2 9" xfId="13731"/>
    <cellStyle name="Standard 257 5 4 2 2 9 2" xfId="40203"/>
    <cellStyle name="Standard 257 5 4 2 3" xfId="547"/>
    <cellStyle name="Standard 257 5 4 2 3 2" xfId="936"/>
    <cellStyle name="Standard 257 5 4 2 3 2 2" xfId="1685"/>
    <cellStyle name="Standard 257 5 4 2 3 2 2 2" xfId="4628"/>
    <cellStyle name="Standard 257 5 4 2 3 2 2 2 2" xfId="13450"/>
    <cellStyle name="Standard 257 5 4 2 3 2 2 2 2 2" xfId="26686"/>
    <cellStyle name="Standard 257 5 4 2 3 2 2 2 2 2 2" xfId="53158"/>
    <cellStyle name="Standard 257 5 4 2 3 2 2 2 2 3" xfId="39922"/>
    <cellStyle name="Standard 257 5 4 2 3 2 2 2 3" xfId="20069"/>
    <cellStyle name="Standard 257 5 4 2 3 2 2 2 3 2" xfId="46541"/>
    <cellStyle name="Standard 257 5 4 2 3 2 2 2 4" xfId="31100"/>
    <cellStyle name="Standard 257 5 4 2 3 2 2 3" xfId="6099"/>
    <cellStyle name="Standard 257 5 4 2 3 2 2 3 2" xfId="10509"/>
    <cellStyle name="Standard 257 5 4 2 3 2 2 3 2 2" xfId="23745"/>
    <cellStyle name="Standard 257 5 4 2 3 2 2 3 2 2 2" xfId="50217"/>
    <cellStyle name="Standard 257 5 4 2 3 2 2 3 2 3" xfId="36981"/>
    <cellStyle name="Standard 257 5 4 2 3 2 2 3 3" xfId="17128"/>
    <cellStyle name="Standard 257 5 4 2 3 2 2 3 3 2" xfId="43600"/>
    <cellStyle name="Standard 257 5 4 2 3 2 2 3 4" xfId="32571"/>
    <cellStyle name="Standard 257 5 4 2 3 2 2 4" xfId="9038"/>
    <cellStyle name="Standard 257 5 4 2 3 2 2 4 2" xfId="22274"/>
    <cellStyle name="Standard 257 5 4 2 3 2 2 4 2 2" xfId="48746"/>
    <cellStyle name="Standard 257 5 4 2 3 2 2 4 3" xfId="35510"/>
    <cellStyle name="Standard 257 5 4 2 3 2 2 5" xfId="15657"/>
    <cellStyle name="Standard 257 5 4 2 3 2 2 5 2" xfId="42129"/>
    <cellStyle name="Standard 257 5 4 2 3 2 2 6" xfId="28159"/>
    <cellStyle name="Standard 257 5 4 2 3 2 3" xfId="2421"/>
    <cellStyle name="Standard 257 5 4 2 3 2 3 2" xfId="3892"/>
    <cellStyle name="Standard 257 5 4 2 3 2 3 2 2" xfId="12714"/>
    <cellStyle name="Standard 257 5 4 2 3 2 3 2 2 2" xfId="25950"/>
    <cellStyle name="Standard 257 5 4 2 3 2 3 2 2 2 2" xfId="52422"/>
    <cellStyle name="Standard 257 5 4 2 3 2 3 2 2 3" xfId="39186"/>
    <cellStyle name="Standard 257 5 4 2 3 2 3 2 3" xfId="19333"/>
    <cellStyle name="Standard 257 5 4 2 3 2 3 2 3 2" xfId="45805"/>
    <cellStyle name="Standard 257 5 4 2 3 2 3 2 4" xfId="30364"/>
    <cellStyle name="Standard 257 5 4 2 3 2 3 3" xfId="6834"/>
    <cellStyle name="Standard 257 5 4 2 3 2 3 3 2" xfId="11244"/>
    <cellStyle name="Standard 257 5 4 2 3 2 3 3 2 2" xfId="24480"/>
    <cellStyle name="Standard 257 5 4 2 3 2 3 3 2 2 2" xfId="50952"/>
    <cellStyle name="Standard 257 5 4 2 3 2 3 3 2 3" xfId="37716"/>
    <cellStyle name="Standard 257 5 4 2 3 2 3 3 3" xfId="17863"/>
    <cellStyle name="Standard 257 5 4 2 3 2 3 3 3 2" xfId="44335"/>
    <cellStyle name="Standard 257 5 4 2 3 2 3 3 4" xfId="33306"/>
    <cellStyle name="Standard 257 5 4 2 3 2 3 4" xfId="8302"/>
    <cellStyle name="Standard 257 5 4 2 3 2 3 4 2" xfId="21538"/>
    <cellStyle name="Standard 257 5 4 2 3 2 3 4 2 2" xfId="48010"/>
    <cellStyle name="Standard 257 5 4 2 3 2 3 4 3" xfId="34774"/>
    <cellStyle name="Standard 257 5 4 2 3 2 3 5" xfId="14921"/>
    <cellStyle name="Standard 257 5 4 2 3 2 3 5 2" xfId="41393"/>
    <cellStyle name="Standard 257 5 4 2 3 2 3 6" xfId="28894"/>
    <cellStyle name="Standard 257 5 4 2 3 2 4" xfId="3158"/>
    <cellStyle name="Standard 257 5 4 2 3 2 4 2" xfId="11980"/>
    <cellStyle name="Standard 257 5 4 2 3 2 4 2 2" xfId="25216"/>
    <cellStyle name="Standard 257 5 4 2 3 2 4 2 2 2" xfId="51688"/>
    <cellStyle name="Standard 257 5 4 2 3 2 4 2 3" xfId="38452"/>
    <cellStyle name="Standard 257 5 4 2 3 2 4 3" xfId="18599"/>
    <cellStyle name="Standard 257 5 4 2 3 2 4 3 2" xfId="45071"/>
    <cellStyle name="Standard 257 5 4 2 3 2 4 4" xfId="29630"/>
    <cellStyle name="Standard 257 5 4 2 3 2 5" xfId="5363"/>
    <cellStyle name="Standard 257 5 4 2 3 2 5 2" xfId="9773"/>
    <cellStyle name="Standard 257 5 4 2 3 2 5 2 2" xfId="23009"/>
    <cellStyle name="Standard 257 5 4 2 3 2 5 2 2 2" xfId="49481"/>
    <cellStyle name="Standard 257 5 4 2 3 2 5 2 3" xfId="36245"/>
    <cellStyle name="Standard 257 5 4 2 3 2 5 3" xfId="16392"/>
    <cellStyle name="Standard 257 5 4 2 3 2 5 3 2" xfId="42864"/>
    <cellStyle name="Standard 257 5 4 2 3 2 5 4" xfId="31835"/>
    <cellStyle name="Standard 257 5 4 2 3 2 6" xfId="7568"/>
    <cellStyle name="Standard 257 5 4 2 3 2 6 2" xfId="20804"/>
    <cellStyle name="Standard 257 5 4 2 3 2 6 2 2" xfId="47276"/>
    <cellStyle name="Standard 257 5 4 2 3 2 6 3" xfId="34040"/>
    <cellStyle name="Standard 257 5 4 2 3 2 7" xfId="14187"/>
    <cellStyle name="Standard 257 5 4 2 3 2 7 2" xfId="40659"/>
    <cellStyle name="Standard 257 5 4 2 3 2 8" xfId="27423"/>
    <cellStyle name="Standard 257 5 4 2 3 3" xfId="1319"/>
    <cellStyle name="Standard 257 5 4 2 3 3 2" xfId="4262"/>
    <cellStyle name="Standard 257 5 4 2 3 3 2 2" xfId="13084"/>
    <cellStyle name="Standard 257 5 4 2 3 3 2 2 2" xfId="26320"/>
    <cellStyle name="Standard 257 5 4 2 3 3 2 2 2 2" xfId="52792"/>
    <cellStyle name="Standard 257 5 4 2 3 3 2 2 3" xfId="39556"/>
    <cellStyle name="Standard 257 5 4 2 3 3 2 3" xfId="19703"/>
    <cellStyle name="Standard 257 5 4 2 3 3 2 3 2" xfId="46175"/>
    <cellStyle name="Standard 257 5 4 2 3 3 2 4" xfId="30734"/>
    <cellStyle name="Standard 257 5 4 2 3 3 3" xfId="5733"/>
    <cellStyle name="Standard 257 5 4 2 3 3 3 2" xfId="10143"/>
    <cellStyle name="Standard 257 5 4 2 3 3 3 2 2" xfId="23379"/>
    <cellStyle name="Standard 257 5 4 2 3 3 3 2 2 2" xfId="49851"/>
    <cellStyle name="Standard 257 5 4 2 3 3 3 2 3" xfId="36615"/>
    <cellStyle name="Standard 257 5 4 2 3 3 3 3" xfId="16762"/>
    <cellStyle name="Standard 257 5 4 2 3 3 3 3 2" xfId="43234"/>
    <cellStyle name="Standard 257 5 4 2 3 3 3 4" xfId="32205"/>
    <cellStyle name="Standard 257 5 4 2 3 3 4" xfId="8672"/>
    <cellStyle name="Standard 257 5 4 2 3 3 4 2" xfId="21908"/>
    <cellStyle name="Standard 257 5 4 2 3 3 4 2 2" xfId="48380"/>
    <cellStyle name="Standard 257 5 4 2 3 3 4 3" xfId="35144"/>
    <cellStyle name="Standard 257 5 4 2 3 3 5" xfId="15291"/>
    <cellStyle name="Standard 257 5 4 2 3 3 5 2" xfId="41763"/>
    <cellStyle name="Standard 257 5 4 2 3 3 6" xfId="27793"/>
    <cellStyle name="Standard 257 5 4 2 3 4" xfId="2055"/>
    <cellStyle name="Standard 257 5 4 2 3 4 2" xfId="3526"/>
    <cellStyle name="Standard 257 5 4 2 3 4 2 2" xfId="12348"/>
    <cellStyle name="Standard 257 5 4 2 3 4 2 2 2" xfId="25584"/>
    <cellStyle name="Standard 257 5 4 2 3 4 2 2 2 2" xfId="52056"/>
    <cellStyle name="Standard 257 5 4 2 3 4 2 2 3" xfId="38820"/>
    <cellStyle name="Standard 257 5 4 2 3 4 2 3" xfId="18967"/>
    <cellStyle name="Standard 257 5 4 2 3 4 2 3 2" xfId="45439"/>
    <cellStyle name="Standard 257 5 4 2 3 4 2 4" xfId="29998"/>
    <cellStyle name="Standard 257 5 4 2 3 4 3" xfId="6468"/>
    <cellStyle name="Standard 257 5 4 2 3 4 3 2" xfId="10878"/>
    <cellStyle name="Standard 257 5 4 2 3 4 3 2 2" xfId="24114"/>
    <cellStyle name="Standard 257 5 4 2 3 4 3 2 2 2" xfId="50586"/>
    <cellStyle name="Standard 257 5 4 2 3 4 3 2 3" xfId="37350"/>
    <cellStyle name="Standard 257 5 4 2 3 4 3 3" xfId="17497"/>
    <cellStyle name="Standard 257 5 4 2 3 4 3 3 2" xfId="43969"/>
    <cellStyle name="Standard 257 5 4 2 3 4 3 4" xfId="32940"/>
    <cellStyle name="Standard 257 5 4 2 3 4 4" xfId="7936"/>
    <cellStyle name="Standard 257 5 4 2 3 4 4 2" xfId="21172"/>
    <cellStyle name="Standard 257 5 4 2 3 4 4 2 2" xfId="47644"/>
    <cellStyle name="Standard 257 5 4 2 3 4 4 3" xfId="34408"/>
    <cellStyle name="Standard 257 5 4 2 3 4 5" xfId="14555"/>
    <cellStyle name="Standard 257 5 4 2 3 4 5 2" xfId="41027"/>
    <cellStyle name="Standard 257 5 4 2 3 4 6" xfId="28528"/>
    <cellStyle name="Standard 257 5 4 2 3 5" xfId="2792"/>
    <cellStyle name="Standard 257 5 4 2 3 5 2" xfId="11614"/>
    <cellStyle name="Standard 257 5 4 2 3 5 2 2" xfId="24850"/>
    <cellStyle name="Standard 257 5 4 2 3 5 2 2 2" xfId="51322"/>
    <cellStyle name="Standard 257 5 4 2 3 5 2 3" xfId="38086"/>
    <cellStyle name="Standard 257 5 4 2 3 5 3" xfId="18233"/>
    <cellStyle name="Standard 257 5 4 2 3 5 3 2" xfId="44705"/>
    <cellStyle name="Standard 257 5 4 2 3 5 4" xfId="29264"/>
    <cellStyle name="Standard 257 5 4 2 3 6" xfId="4997"/>
    <cellStyle name="Standard 257 5 4 2 3 6 2" xfId="9407"/>
    <cellStyle name="Standard 257 5 4 2 3 6 2 2" xfId="22643"/>
    <cellStyle name="Standard 257 5 4 2 3 6 2 2 2" xfId="49115"/>
    <cellStyle name="Standard 257 5 4 2 3 6 2 3" xfId="35879"/>
    <cellStyle name="Standard 257 5 4 2 3 6 3" xfId="16026"/>
    <cellStyle name="Standard 257 5 4 2 3 6 3 2" xfId="42498"/>
    <cellStyle name="Standard 257 5 4 2 3 6 4" xfId="31469"/>
    <cellStyle name="Standard 257 5 4 2 3 7" xfId="7202"/>
    <cellStyle name="Standard 257 5 4 2 3 7 2" xfId="20438"/>
    <cellStyle name="Standard 257 5 4 2 3 7 2 2" xfId="46910"/>
    <cellStyle name="Standard 257 5 4 2 3 7 3" xfId="33674"/>
    <cellStyle name="Standard 257 5 4 2 3 8" xfId="13821"/>
    <cellStyle name="Standard 257 5 4 2 3 8 2" xfId="40293"/>
    <cellStyle name="Standard 257 5 4 2 3 9" xfId="27057"/>
    <cellStyle name="Standard 257 5 4 2 4" xfId="764"/>
    <cellStyle name="Standard 257 5 4 2 4 2" xfId="1514"/>
    <cellStyle name="Standard 257 5 4 2 4 2 2" xfId="4457"/>
    <cellStyle name="Standard 257 5 4 2 4 2 2 2" xfId="13279"/>
    <cellStyle name="Standard 257 5 4 2 4 2 2 2 2" xfId="26515"/>
    <cellStyle name="Standard 257 5 4 2 4 2 2 2 2 2" xfId="52987"/>
    <cellStyle name="Standard 257 5 4 2 4 2 2 2 3" xfId="39751"/>
    <cellStyle name="Standard 257 5 4 2 4 2 2 3" xfId="19898"/>
    <cellStyle name="Standard 257 5 4 2 4 2 2 3 2" xfId="46370"/>
    <cellStyle name="Standard 257 5 4 2 4 2 2 4" xfId="30929"/>
    <cellStyle name="Standard 257 5 4 2 4 2 3" xfId="5928"/>
    <cellStyle name="Standard 257 5 4 2 4 2 3 2" xfId="10338"/>
    <cellStyle name="Standard 257 5 4 2 4 2 3 2 2" xfId="23574"/>
    <cellStyle name="Standard 257 5 4 2 4 2 3 2 2 2" xfId="50046"/>
    <cellStyle name="Standard 257 5 4 2 4 2 3 2 3" xfId="36810"/>
    <cellStyle name="Standard 257 5 4 2 4 2 3 3" xfId="16957"/>
    <cellStyle name="Standard 257 5 4 2 4 2 3 3 2" xfId="43429"/>
    <cellStyle name="Standard 257 5 4 2 4 2 3 4" xfId="32400"/>
    <cellStyle name="Standard 257 5 4 2 4 2 4" xfId="8867"/>
    <cellStyle name="Standard 257 5 4 2 4 2 4 2" xfId="22103"/>
    <cellStyle name="Standard 257 5 4 2 4 2 4 2 2" xfId="48575"/>
    <cellStyle name="Standard 257 5 4 2 4 2 4 3" xfId="35339"/>
    <cellStyle name="Standard 257 5 4 2 4 2 5" xfId="15486"/>
    <cellStyle name="Standard 257 5 4 2 4 2 5 2" xfId="41958"/>
    <cellStyle name="Standard 257 5 4 2 4 2 6" xfId="27988"/>
    <cellStyle name="Standard 257 5 4 2 4 3" xfId="2250"/>
    <cellStyle name="Standard 257 5 4 2 4 3 2" xfId="3721"/>
    <cellStyle name="Standard 257 5 4 2 4 3 2 2" xfId="12543"/>
    <cellStyle name="Standard 257 5 4 2 4 3 2 2 2" xfId="25779"/>
    <cellStyle name="Standard 257 5 4 2 4 3 2 2 2 2" xfId="52251"/>
    <cellStyle name="Standard 257 5 4 2 4 3 2 2 3" xfId="39015"/>
    <cellStyle name="Standard 257 5 4 2 4 3 2 3" xfId="19162"/>
    <cellStyle name="Standard 257 5 4 2 4 3 2 3 2" xfId="45634"/>
    <cellStyle name="Standard 257 5 4 2 4 3 2 4" xfId="30193"/>
    <cellStyle name="Standard 257 5 4 2 4 3 3" xfId="6663"/>
    <cellStyle name="Standard 257 5 4 2 4 3 3 2" xfId="11073"/>
    <cellStyle name="Standard 257 5 4 2 4 3 3 2 2" xfId="24309"/>
    <cellStyle name="Standard 257 5 4 2 4 3 3 2 2 2" xfId="50781"/>
    <cellStyle name="Standard 257 5 4 2 4 3 3 2 3" xfId="37545"/>
    <cellStyle name="Standard 257 5 4 2 4 3 3 3" xfId="17692"/>
    <cellStyle name="Standard 257 5 4 2 4 3 3 3 2" xfId="44164"/>
    <cellStyle name="Standard 257 5 4 2 4 3 3 4" xfId="33135"/>
    <cellStyle name="Standard 257 5 4 2 4 3 4" xfId="8131"/>
    <cellStyle name="Standard 257 5 4 2 4 3 4 2" xfId="21367"/>
    <cellStyle name="Standard 257 5 4 2 4 3 4 2 2" xfId="47839"/>
    <cellStyle name="Standard 257 5 4 2 4 3 4 3" xfId="34603"/>
    <cellStyle name="Standard 257 5 4 2 4 3 5" xfId="14750"/>
    <cellStyle name="Standard 257 5 4 2 4 3 5 2" xfId="41222"/>
    <cellStyle name="Standard 257 5 4 2 4 3 6" xfId="28723"/>
    <cellStyle name="Standard 257 5 4 2 4 4" xfId="2987"/>
    <cellStyle name="Standard 257 5 4 2 4 4 2" xfId="11809"/>
    <cellStyle name="Standard 257 5 4 2 4 4 2 2" xfId="25045"/>
    <cellStyle name="Standard 257 5 4 2 4 4 2 2 2" xfId="51517"/>
    <cellStyle name="Standard 257 5 4 2 4 4 2 3" xfId="38281"/>
    <cellStyle name="Standard 257 5 4 2 4 4 3" xfId="18428"/>
    <cellStyle name="Standard 257 5 4 2 4 4 3 2" xfId="44900"/>
    <cellStyle name="Standard 257 5 4 2 4 4 4" xfId="29459"/>
    <cellStyle name="Standard 257 5 4 2 4 5" xfId="5192"/>
    <cellStyle name="Standard 257 5 4 2 4 5 2" xfId="9602"/>
    <cellStyle name="Standard 257 5 4 2 4 5 2 2" xfId="22838"/>
    <cellStyle name="Standard 257 5 4 2 4 5 2 2 2" xfId="49310"/>
    <cellStyle name="Standard 257 5 4 2 4 5 2 3" xfId="36074"/>
    <cellStyle name="Standard 257 5 4 2 4 5 3" xfId="16221"/>
    <cellStyle name="Standard 257 5 4 2 4 5 3 2" xfId="42693"/>
    <cellStyle name="Standard 257 5 4 2 4 5 4" xfId="31664"/>
    <cellStyle name="Standard 257 5 4 2 4 6" xfId="7397"/>
    <cellStyle name="Standard 257 5 4 2 4 6 2" xfId="20633"/>
    <cellStyle name="Standard 257 5 4 2 4 6 2 2" xfId="47105"/>
    <cellStyle name="Standard 257 5 4 2 4 6 3" xfId="33869"/>
    <cellStyle name="Standard 257 5 4 2 4 7" xfId="14016"/>
    <cellStyle name="Standard 257 5 4 2 4 7 2" xfId="40488"/>
    <cellStyle name="Standard 257 5 4 2 4 8" xfId="27252"/>
    <cellStyle name="Standard 257 5 4 2 5" xfId="1148"/>
    <cellStyle name="Standard 257 5 4 2 5 2" xfId="4091"/>
    <cellStyle name="Standard 257 5 4 2 5 2 2" xfId="12913"/>
    <cellStyle name="Standard 257 5 4 2 5 2 2 2" xfId="26149"/>
    <cellStyle name="Standard 257 5 4 2 5 2 2 2 2" xfId="52621"/>
    <cellStyle name="Standard 257 5 4 2 5 2 2 3" xfId="39385"/>
    <cellStyle name="Standard 257 5 4 2 5 2 3" xfId="19532"/>
    <cellStyle name="Standard 257 5 4 2 5 2 3 2" xfId="46004"/>
    <cellStyle name="Standard 257 5 4 2 5 2 4" xfId="30563"/>
    <cellStyle name="Standard 257 5 4 2 5 3" xfId="5562"/>
    <cellStyle name="Standard 257 5 4 2 5 3 2" xfId="9972"/>
    <cellStyle name="Standard 257 5 4 2 5 3 2 2" xfId="23208"/>
    <cellStyle name="Standard 257 5 4 2 5 3 2 2 2" xfId="49680"/>
    <cellStyle name="Standard 257 5 4 2 5 3 2 3" xfId="36444"/>
    <cellStyle name="Standard 257 5 4 2 5 3 3" xfId="16591"/>
    <cellStyle name="Standard 257 5 4 2 5 3 3 2" xfId="43063"/>
    <cellStyle name="Standard 257 5 4 2 5 3 4" xfId="32034"/>
    <cellStyle name="Standard 257 5 4 2 5 4" xfId="8501"/>
    <cellStyle name="Standard 257 5 4 2 5 4 2" xfId="21737"/>
    <cellStyle name="Standard 257 5 4 2 5 4 2 2" xfId="48209"/>
    <cellStyle name="Standard 257 5 4 2 5 4 3" xfId="34973"/>
    <cellStyle name="Standard 257 5 4 2 5 5" xfId="15120"/>
    <cellStyle name="Standard 257 5 4 2 5 5 2" xfId="41592"/>
    <cellStyle name="Standard 257 5 4 2 5 6" xfId="27622"/>
    <cellStyle name="Standard 257 5 4 2 6" xfId="1884"/>
    <cellStyle name="Standard 257 5 4 2 6 2" xfId="3355"/>
    <cellStyle name="Standard 257 5 4 2 6 2 2" xfId="12177"/>
    <cellStyle name="Standard 257 5 4 2 6 2 2 2" xfId="25413"/>
    <cellStyle name="Standard 257 5 4 2 6 2 2 2 2" xfId="51885"/>
    <cellStyle name="Standard 257 5 4 2 6 2 2 3" xfId="38649"/>
    <cellStyle name="Standard 257 5 4 2 6 2 3" xfId="18796"/>
    <cellStyle name="Standard 257 5 4 2 6 2 3 2" xfId="45268"/>
    <cellStyle name="Standard 257 5 4 2 6 2 4" xfId="29827"/>
    <cellStyle name="Standard 257 5 4 2 6 3" xfId="6297"/>
    <cellStyle name="Standard 257 5 4 2 6 3 2" xfId="10707"/>
    <cellStyle name="Standard 257 5 4 2 6 3 2 2" xfId="23943"/>
    <cellStyle name="Standard 257 5 4 2 6 3 2 2 2" xfId="50415"/>
    <cellStyle name="Standard 257 5 4 2 6 3 2 3" xfId="37179"/>
    <cellStyle name="Standard 257 5 4 2 6 3 3" xfId="17326"/>
    <cellStyle name="Standard 257 5 4 2 6 3 3 2" xfId="43798"/>
    <cellStyle name="Standard 257 5 4 2 6 3 4" xfId="32769"/>
    <cellStyle name="Standard 257 5 4 2 6 4" xfId="7765"/>
    <cellStyle name="Standard 257 5 4 2 6 4 2" xfId="21001"/>
    <cellStyle name="Standard 257 5 4 2 6 4 2 2" xfId="47473"/>
    <cellStyle name="Standard 257 5 4 2 6 4 3" xfId="34237"/>
    <cellStyle name="Standard 257 5 4 2 6 5" xfId="14384"/>
    <cellStyle name="Standard 257 5 4 2 6 5 2" xfId="40856"/>
    <cellStyle name="Standard 257 5 4 2 6 6" xfId="28357"/>
    <cellStyle name="Standard 257 5 4 2 7" xfId="2621"/>
    <cellStyle name="Standard 257 5 4 2 7 2" xfId="11443"/>
    <cellStyle name="Standard 257 5 4 2 7 2 2" xfId="24679"/>
    <cellStyle name="Standard 257 5 4 2 7 2 2 2" xfId="51151"/>
    <cellStyle name="Standard 257 5 4 2 7 2 3" xfId="37915"/>
    <cellStyle name="Standard 257 5 4 2 7 3" xfId="18062"/>
    <cellStyle name="Standard 257 5 4 2 7 3 2" xfId="44534"/>
    <cellStyle name="Standard 257 5 4 2 7 4" xfId="29093"/>
    <cellStyle name="Standard 257 5 4 2 8" xfId="4826"/>
    <cellStyle name="Standard 257 5 4 2 8 2" xfId="9236"/>
    <cellStyle name="Standard 257 5 4 2 8 2 2" xfId="22472"/>
    <cellStyle name="Standard 257 5 4 2 8 2 2 2" xfId="48944"/>
    <cellStyle name="Standard 257 5 4 2 8 2 3" xfId="35708"/>
    <cellStyle name="Standard 257 5 4 2 8 3" xfId="15855"/>
    <cellStyle name="Standard 257 5 4 2 8 3 2" xfId="42327"/>
    <cellStyle name="Standard 257 5 4 2 8 4" xfId="31298"/>
    <cellStyle name="Standard 257 5 4 2 9" xfId="7031"/>
    <cellStyle name="Standard 257 5 4 2 9 2" xfId="20267"/>
    <cellStyle name="Standard 257 5 4 2 9 2 2" xfId="46739"/>
    <cellStyle name="Standard 257 5 4 2 9 3" xfId="33503"/>
    <cellStyle name="Standard 257 5 4 3" xfId="412"/>
    <cellStyle name="Standard 257 5 4 3 10" xfId="26927"/>
    <cellStyle name="Standard 257 5 4 3 2" xfId="588"/>
    <cellStyle name="Standard 257 5 4 3 2 2" xfId="977"/>
    <cellStyle name="Standard 257 5 4 3 2 2 2" xfId="1726"/>
    <cellStyle name="Standard 257 5 4 3 2 2 2 2" xfId="4669"/>
    <cellStyle name="Standard 257 5 4 3 2 2 2 2 2" xfId="13491"/>
    <cellStyle name="Standard 257 5 4 3 2 2 2 2 2 2" xfId="26727"/>
    <cellStyle name="Standard 257 5 4 3 2 2 2 2 2 2 2" xfId="53199"/>
    <cellStyle name="Standard 257 5 4 3 2 2 2 2 2 3" xfId="39963"/>
    <cellStyle name="Standard 257 5 4 3 2 2 2 2 3" xfId="20110"/>
    <cellStyle name="Standard 257 5 4 3 2 2 2 2 3 2" xfId="46582"/>
    <cellStyle name="Standard 257 5 4 3 2 2 2 2 4" xfId="31141"/>
    <cellStyle name="Standard 257 5 4 3 2 2 2 3" xfId="6140"/>
    <cellStyle name="Standard 257 5 4 3 2 2 2 3 2" xfId="10550"/>
    <cellStyle name="Standard 257 5 4 3 2 2 2 3 2 2" xfId="23786"/>
    <cellStyle name="Standard 257 5 4 3 2 2 2 3 2 2 2" xfId="50258"/>
    <cellStyle name="Standard 257 5 4 3 2 2 2 3 2 3" xfId="37022"/>
    <cellStyle name="Standard 257 5 4 3 2 2 2 3 3" xfId="17169"/>
    <cellStyle name="Standard 257 5 4 3 2 2 2 3 3 2" xfId="43641"/>
    <cellStyle name="Standard 257 5 4 3 2 2 2 3 4" xfId="32612"/>
    <cellStyle name="Standard 257 5 4 3 2 2 2 4" xfId="9079"/>
    <cellStyle name="Standard 257 5 4 3 2 2 2 4 2" xfId="22315"/>
    <cellStyle name="Standard 257 5 4 3 2 2 2 4 2 2" xfId="48787"/>
    <cellStyle name="Standard 257 5 4 3 2 2 2 4 3" xfId="35551"/>
    <cellStyle name="Standard 257 5 4 3 2 2 2 5" xfId="15698"/>
    <cellStyle name="Standard 257 5 4 3 2 2 2 5 2" xfId="42170"/>
    <cellStyle name="Standard 257 5 4 3 2 2 2 6" xfId="28200"/>
    <cellStyle name="Standard 257 5 4 3 2 2 3" xfId="2462"/>
    <cellStyle name="Standard 257 5 4 3 2 2 3 2" xfId="3933"/>
    <cellStyle name="Standard 257 5 4 3 2 2 3 2 2" xfId="12755"/>
    <cellStyle name="Standard 257 5 4 3 2 2 3 2 2 2" xfId="25991"/>
    <cellStyle name="Standard 257 5 4 3 2 2 3 2 2 2 2" xfId="52463"/>
    <cellStyle name="Standard 257 5 4 3 2 2 3 2 2 3" xfId="39227"/>
    <cellStyle name="Standard 257 5 4 3 2 2 3 2 3" xfId="19374"/>
    <cellStyle name="Standard 257 5 4 3 2 2 3 2 3 2" xfId="45846"/>
    <cellStyle name="Standard 257 5 4 3 2 2 3 2 4" xfId="30405"/>
    <cellStyle name="Standard 257 5 4 3 2 2 3 3" xfId="6875"/>
    <cellStyle name="Standard 257 5 4 3 2 2 3 3 2" xfId="11285"/>
    <cellStyle name="Standard 257 5 4 3 2 2 3 3 2 2" xfId="24521"/>
    <cellStyle name="Standard 257 5 4 3 2 2 3 3 2 2 2" xfId="50993"/>
    <cellStyle name="Standard 257 5 4 3 2 2 3 3 2 3" xfId="37757"/>
    <cellStyle name="Standard 257 5 4 3 2 2 3 3 3" xfId="17904"/>
    <cellStyle name="Standard 257 5 4 3 2 2 3 3 3 2" xfId="44376"/>
    <cellStyle name="Standard 257 5 4 3 2 2 3 3 4" xfId="33347"/>
    <cellStyle name="Standard 257 5 4 3 2 2 3 4" xfId="8343"/>
    <cellStyle name="Standard 257 5 4 3 2 2 3 4 2" xfId="21579"/>
    <cellStyle name="Standard 257 5 4 3 2 2 3 4 2 2" xfId="48051"/>
    <cellStyle name="Standard 257 5 4 3 2 2 3 4 3" xfId="34815"/>
    <cellStyle name="Standard 257 5 4 3 2 2 3 5" xfId="14962"/>
    <cellStyle name="Standard 257 5 4 3 2 2 3 5 2" xfId="41434"/>
    <cellStyle name="Standard 257 5 4 3 2 2 3 6" xfId="28935"/>
    <cellStyle name="Standard 257 5 4 3 2 2 4" xfId="3199"/>
    <cellStyle name="Standard 257 5 4 3 2 2 4 2" xfId="12021"/>
    <cellStyle name="Standard 257 5 4 3 2 2 4 2 2" xfId="25257"/>
    <cellStyle name="Standard 257 5 4 3 2 2 4 2 2 2" xfId="51729"/>
    <cellStyle name="Standard 257 5 4 3 2 2 4 2 3" xfId="38493"/>
    <cellStyle name="Standard 257 5 4 3 2 2 4 3" xfId="18640"/>
    <cellStyle name="Standard 257 5 4 3 2 2 4 3 2" xfId="45112"/>
    <cellStyle name="Standard 257 5 4 3 2 2 4 4" xfId="29671"/>
    <cellStyle name="Standard 257 5 4 3 2 2 5" xfId="5404"/>
    <cellStyle name="Standard 257 5 4 3 2 2 5 2" xfId="9814"/>
    <cellStyle name="Standard 257 5 4 3 2 2 5 2 2" xfId="23050"/>
    <cellStyle name="Standard 257 5 4 3 2 2 5 2 2 2" xfId="49522"/>
    <cellStyle name="Standard 257 5 4 3 2 2 5 2 3" xfId="36286"/>
    <cellStyle name="Standard 257 5 4 3 2 2 5 3" xfId="16433"/>
    <cellStyle name="Standard 257 5 4 3 2 2 5 3 2" xfId="42905"/>
    <cellStyle name="Standard 257 5 4 3 2 2 5 4" xfId="31876"/>
    <cellStyle name="Standard 257 5 4 3 2 2 6" xfId="7609"/>
    <cellStyle name="Standard 257 5 4 3 2 2 6 2" xfId="20845"/>
    <cellStyle name="Standard 257 5 4 3 2 2 6 2 2" xfId="47317"/>
    <cellStyle name="Standard 257 5 4 3 2 2 6 3" xfId="34081"/>
    <cellStyle name="Standard 257 5 4 3 2 2 7" xfId="14228"/>
    <cellStyle name="Standard 257 5 4 3 2 2 7 2" xfId="40700"/>
    <cellStyle name="Standard 257 5 4 3 2 2 8" xfId="27464"/>
    <cellStyle name="Standard 257 5 4 3 2 3" xfId="1360"/>
    <cellStyle name="Standard 257 5 4 3 2 3 2" xfId="4303"/>
    <cellStyle name="Standard 257 5 4 3 2 3 2 2" xfId="13125"/>
    <cellStyle name="Standard 257 5 4 3 2 3 2 2 2" xfId="26361"/>
    <cellStyle name="Standard 257 5 4 3 2 3 2 2 2 2" xfId="52833"/>
    <cellStyle name="Standard 257 5 4 3 2 3 2 2 3" xfId="39597"/>
    <cellStyle name="Standard 257 5 4 3 2 3 2 3" xfId="19744"/>
    <cellStyle name="Standard 257 5 4 3 2 3 2 3 2" xfId="46216"/>
    <cellStyle name="Standard 257 5 4 3 2 3 2 4" xfId="30775"/>
    <cellStyle name="Standard 257 5 4 3 2 3 3" xfId="5774"/>
    <cellStyle name="Standard 257 5 4 3 2 3 3 2" xfId="10184"/>
    <cellStyle name="Standard 257 5 4 3 2 3 3 2 2" xfId="23420"/>
    <cellStyle name="Standard 257 5 4 3 2 3 3 2 2 2" xfId="49892"/>
    <cellStyle name="Standard 257 5 4 3 2 3 3 2 3" xfId="36656"/>
    <cellStyle name="Standard 257 5 4 3 2 3 3 3" xfId="16803"/>
    <cellStyle name="Standard 257 5 4 3 2 3 3 3 2" xfId="43275"/>
    <cellStyle name="Standard 257 5 4 3 2 3 3 4" xfId="32246"/>
    <cellStyle name="Standard 257 5 4 3 2 3 4" xfId="8713"/>
    <cellStyle name="Standard 257 5 4 3 2 3 4 2" xfId="21949"/>
    <cellStyle name="Standard 257 5 4 3 2 3 4 2 2" xfId="48421"/>
    <cellStyle name="Standard 257 5 4 3 2 3 4 3" xfId="35185"/>
    <cellStyle name="Standard 257 5 4 3 2 3 5" xfId="15332"/>
    <cellStyle name="Standard 257 5 4 3 2 3 5 2" xfId="41804"/>
    <cellStyle name="Standard 257 5 4 3 2 3 6" xfId="27834"/>
    <cellStyle name="Standard 257 5 4 3 2 4" xfId="2096"/>
    <cellStyle name="Standard 257 5 4 3 2 4 2" xfId="3567"/>
    <cellStyle name="Standard 257 5 4 3 2 4 2 2" xfId="12389"/>
    <cellStyle name="Standard 257 5 4 3 2 4 2 2 2" xfId="25625"/>
    <cellStyle name="Standard 257 5 4 3 2 4 2 2 2 2" xfId="52097"/>
    <cellStyle name="Standard 257 5 4 3 2 4 2 2 3" xfId="38861"/>
    <cellStyle name="Standard 257 5 4 3 2 4 2 3" xfId="19008"/>
    <cellStyle name="Standard 257 5 4 3 2 4 2 3 2" xfId="45480"/>
    <cellStyle name="Standard 257 5 4 3 2 4 2 4" xfId="30039"/>
    <cellStyle name="Standard 257 5 4 3 2 4 3" xfId="6509"/>
    <cellStyle name="Standard 257 5 4 3 2 4 3 2" xfId="10919"/>
    <cellStyle name="Standard 257 5 4 3 2 4 3 2 2" xfId="24155"/>
    <cellStyle name="Standard 257 5 4 3 2 4 3 2 2 2" xfId="50627"/>
    <cellStyle name="Standard 257 5 4 3 2 4 3 2 3" xfId="37391"/>
    <cellStyle name="Standard 257 5 4 3 2 4 3 3" xfId="17538"/>
    <cellStyle name="Standard 257 5 4 3 2 4 3 3 2" xfId="44010"/>
    <cellStyle name="Standard 257 5 4 3 2 4 3 4" xfId="32981"/>
    <cellStyle name="Standard 257 5 4 3 2 4 4" xfId="7977"/>
    <cellStyle name="Standard 257 5 4 3 2 4 4 2" xfId="21213"/>
    <cellStyle name="Standard 257 5 4 3 2 4 4 2 2" xfId="47685"/>
    <cellStyle name="Standard 257 5 4 3 2 4 4 3" xfId="34449"/>
    <cellStyle name="Standard 257 5 4 3 2 4 5" xfId="14596"/>
    <cellStyle name="Standard 257 5 4 3 2 4 5 2" xfId="41068"/>
    <cellStyle name="Standard 257 5 4 3 2 4 6" xfId="28569"/>
    <cellStyle name="Standard 257 5 4 3 2 5" xfId="2833"/>
    <cellStyle name="Standard 257 5 4 3 2 5 2" xfId="11655"/>
    <cellStyle name="Standard 257 5 4 3 2 5 2 2" xfId="24891"/>
    <cellStyle name="Standard 257 5 4 3 2 5 2 2 2" xfId="51363"/>
    <cellStyle name="Standard 257 5 4 3 2 5 2 3" xfId="38127"/>
    <cellStyle name="Standard 257 5 4 3 2 5 3" xfId="18274"/>
    <cellStyle name="Standard 257 5 4 3 2 5 3 2" xfId="44746"/>
    <cellStyle name="Standard 257 5 4 3 2 5 4" xfId="29305"/>
    <cellStyle name="Standard 257 5 4 3 2 6" xfId="5038"/>
    <cellStyle name="Standard 257 5 4 3 2 6 2" xfId="9448"/>
    <cellStyle name="Standard 257 5 4 3 2 6 2 2" xfId="22684"/>
    <cellStyle name="Standard 257 5 4 3 2 6 2 2 2" xfId="49156"/>
    <cellStyle name="Standard 257 5 4 3 2 6 2 3" xfId="35920"/>
    <cellStyle name="Standard 257 5 4 3 2 6 3" xfId="16067"/>
    <cellStyle name="Standard 257 5 4 3 2 6 3 2" xfId="42539"/>
    <cellStyle name="Standard 257 5 4 3 2 6 4" xfId="31510"/>
    <cellStyle name="Standard 257 5 4 3 2 7" xfId="7243"/>
    <cellStyle name="Standard 257 5 4 3 2 7 2" xfId="20479"/>
    <cellStyle name="Standard 257 5 4 3 2 7 2 2" xfId="46951"/>
    <cellStyle name="Standard 257 5 4 3 2 7 3" xfId="33715"/>
    <cellStyle name="Standard 257 5 4 3 2 8" xfId="13862"/>
    <cellStyle name="Standard 257 5 4 3 2 8 2" xfId="40334"/>
    <cellStyle name="Standard 257 5 4 3 2 9" xfId="27098"/>
    <cellStyle name="Standard 257 5 4 3 3" xfId="805"/>
    <cellStyle name="Standard 257 5 4 3 3 2" xfId="1555"/>
    <cellStyle name="Standard 257 5 4 3 3 2 2" xfId="4498"/>
    <cellStyle name="Standard 257 5 4 3 3 2 2 2" xfId="13320"/>
    <cellStyle name="Standard 257 5 4 3 3 2 2 2 2" xfId="26556"/>
    <cellStyle name="Standard 257 5 4 3 3 2 2 2 2 2" xfId="53028"/>
    <cellStyle name="Standard 257 5 4 3 3 2 2 2 3" xfId="39792"/>
    <cellStyle name="Standard 257 5 4 3 3 2 2 3" xfId="19939"/>
    <cellStyle name="Standard 257 5 4 3 3 2 2 3 2" xfId="46411"/>
    <cellStyle name="Standard 257 5 4 3 3 2 2 4" xfId="30970"/>
    <cellStyle name="Standard 257 5 4 3 3 2 3" xfId="5969"/>
    <cellStyle name="Standard 257 5 4 3 3 2 3 2" xfId="10379"/>
    <cellStyle name="Standard 257 5 4 3 3 2 3 2 2" xfId="23615"/>
    <cellStyle name="Standard 257 5 4 3 3 2 3 2 2 2" xfId="50087"/>
    <cellStyle name="Standard 257 5 4 3 3 2 3 2 3" xfId="36851"/>
    <cellStyle name="Standard 257 5 4 3 3 2 3 3" xfId="16998"/>
    <cellStyle name="Standard 257 5 4 3 3 2 3 3 2" xfId="43470"/>
    <cellStyle name="Standard 257 5 4 3 3 2 3 4" xfId="32441"/>
    <cellStyle name="Standard 257 5 4 3 3 2 4" xfId="8908"/>
    <cellStyle name="Standard 257 5 4 3 3 2 4 2" xfId="22144"/>
    <cellStyle name="Standard 257 5 4 3 3 2 4 2 2" xfId="48616"/>
    <cellStyle name="Standard 257 5 4 3 3 2 4 3" xfId="35380"/>
    <cellStyle name="Standard 257 5 4 3 3 2 5" xfId="15527"/>
    <cellStyle name="Standard 257 5 4 3 3 2 5 2" xfId="41999"/>
    <cellStyle name="Standard 257 5 4 3 3 2 6" xfId="28029"/>
    <cellStyle name="Standard 257 5 4 3 3 3" xfId="2291"/>
    <cellStyle name="Standard 257 5 4 3 3 3 2" xfId="3762"/>
    <cellStyle name="Standard 257 5 4 3 3 3 2 2" xfId="12584"/>
    <cellStyle name="Standard 257 5 4 3 3 3 2 2 2" xfId="25820"/>
    <cellStyle name="Standard 257 5 4 3 3 3 2 2 2 2" xfId="52292"/>
    <cellStyle name="Standard 257 5 4 3 3 3 2 2 3" xfId="39056"/>
    <cellStyle name="Standard 257 5 4 3 3 3 2 3" xfId="19203"/>
    <cellStyle name="Standard 257 5 4 3 3 3 2 3 2" xfId="45675"/>
    <cellStyle name="Standard 257 5 4 3 3 3 2 4" xfId="30234"/>
    <cellStyle name="Standard 257 5 4 3 3 3 3" xfId="6704"/>
    <cellStyle name="Standard 257 5 4 3 3 3 3 2" xfId="11114"/>
    <cellStyle name="Standard 257 5 4 3 3 3 3 2 2" xfId="24350"/>
    <cellStyle name="Standard 257 5 4 3 3 3 3 2 2 2" xfId="50822"/>
    <cellStyle name="Standard 257 5 4 3 3 3 3 2 3" xfId="37586"/>
    <cellStyle name="Standard 257 5 4 3 3 3 3 3" xfId="17733"/>
    <cellStyle name="Standard 257 5 4 3 3 3 3 3 2" xfId="44205"/>
    <cellStyle name="Standard 257 5 4 3 3 3 3 4" xfId="33176"/>
    <cellStyle name="Standard 257 5 4 3 3 3 4" xfId="8172"/>
    <cellStyle name="Standard 257 5 4 3 3 3 4 2" xfId="21408"/>
    <cellStyle name="Standard 257 5 4 3 3 3 4 2 2" xfId="47880"/>
    <cellStyle name="Standard 257 5 4 3 3 3 4 3" xfId="34644"/>
    <cellStyle name="Standard 257 5 4 3 3 3 5" xfId="14791"/>
    <cellStyle name="Standard 257 5 4 3 3 3 5 2" xfId="41263"/>
    <cellStyle name="Standard 257 5 4 3 3 3 6" xfId="28764"/>
    <cellStyle name="Standard 257 5 4 3 3 4" xfId="3028"/>
    <cellStyle name="Standard 257 5 4 3 3 4 2" xfId="11850"/>
    <cellStyle name="Standard 257 5 4 3 3 4 2 2" xfId="25086"/>
    <cellStyle name="Standard 257 5 4 3 3 4 2 2 2" xfId="51558"/>
    <cellStyle name="Standard 257 5 4 3 3 4 2 3" xfId="38322"/>
    <cellStyle name="Standard 257 5 4 3 3 4 3" xfId="18469"/>
    <cellStyle name="Standard 257 5 4 3 3 4 3 2" xfId="44941"/>
    <cellStyle name="Standard 257 5 4 3 3 4 4" xfId="29500"/>
    <cellStyle name="Standard 257 5 4 3 3 5" xfId="5233"/>
    <cellStyle name="Standard 257 5 4 3 3 5 2" xfId="9643"/>
    <cellStyle name="Standard 257 5 4 3 3 5 2 2" xfId="22879"/>
    <cellStyle name="Standard 257 5 4 3 3 5 2 2 2" xfId="49351"/>
    <cellStyle name="Standard 257 5 4 3 3 5 2 3" xfId="36115"/>
    <cellStyle name="Standard 257 5 4 3 3 5 3" xfId="16262"/>
    <cellStyle name="Standard 257 5 4 3 3 5 3 2" xfId="42734"/>
    <cellStyle name="Standard 257 5 4 3 3 5 4" xfId="31705"/>
    <cellStyle name="Standard 257 5 4 3 3 6" xfId="7438"/>
    <cellStyle name="Standard 257 5 4 3 3 6 2" xfId="20674"/>
    <cellStyle name="Standard 257 5 4 3 3 6 2 2" xfId="47146"/>
    <cellStyle name="Standard 257 5 4 3 3 6 3" xfId="33910"/>
    <cellStyle name="Standard 257 5 4 3 3 7" xfId="14057"/>
    <cellStyle name="Standard 257 5 4 3 3 7 2" xfId="40529"/>
    <cellStyle name="Standard 257 5 4 3 3 8" xfId="27293"/>
    <cellStyle name="Standard 257 5 4 3 4" xfId="1189"/>
    <cellStyle name="Standard 257 5 4 3 4 2" xfId="4132"/>
    <cellStyle name="Standard 257 5 4 3 4 2 2" xfId="12954"/>
    <cellStyle name="Standard 257 5 4 3 4 2 2 2" xfId="26190"/>
    <cellStyle name="Standard 257 5 4 3 4 2 2 2 2" xfId="52662"/>
    <cellStyle name="Standard 257 5 4 3 4 2 2 3" xfId="39426"/>
    <cellStyle name="Standard 257 5 4 3 4 2 3" xfId="19573"/>
    <cellStyle name="Standard 257 5 4 3 4 2 3 2" xfId="46045"/>
    <cellStyle name="Standard 257 5 4 3 4 2 4" xfId="30604"/>
    <cellStyle name="Standard 257 5 4 3 4 3" xfId="5603"/>
    <cellStyle name="Standard 257 5 4 3 4 3 2" xfId="10013"/>
    <cellStyle name="Standard 257 5 4 3 4 3 2 2" xfId="23249"/>
    <cellStyle name="Standard 257 5 4 3 4 3 2 2 2" xfId="49721"/>
    <cellStyle name="Standard 257 5 4 3 4 3 2 3" xfId="36485"/>
    <cellStyle name="Standard 257 5 4 3 4 3 3" xfId="16632"/>
    <cellStyle name="Standard 257 5 4 3 4 3 3 2" xfId="43104"/>
    <cellStyle name="Standard 257 5 4 3 4 3 4" xfId="32075"/>
    <cellStyle name="Standard 257 5 4 3 4 4" xfId="8542"/>
    <cellStyle name="Standard 257 5 4 3 4 4 2" xfId="21778"/>
    <cellStyle name="Standard 257 5 4 3 4 4 2 2" xfId="48250"/>
    <cellStyle name="Standard 257 5 4 3 4 4 3" xfId="35014"/>
    <cellStyle name="Standard 257 5 4 3 4 5" xfId="15161"/>
    <cellStyle name="Standard 257 5 4 3 4 5 2" xfId="41633"/>
    <cellStyle name="Standard 257 5 4 3 4 6" xfId="27663"/>
    <cellStyle name="Standard 257 5 4 3 5" xfId="1925"/>
    <cellStyle name="Standard 257 5 4 3 5 2" xfId="3396"/>
    <cellStyle name="Standard 257 5 4 3 5 2 2" xfId="12218"/>
    <cellStyle name="Standard 257 5 4 3 5 2 2 2" xfId="25454"/>
    <cellStyle name="Standard 257 5 4 3 5 2 2 2 2" xfId="51926"/>
    <cellStyle name="Standard 257 5 4 3 5 2 2 3" xfId="38690"/>
    <cellStyle name="Standard 257 5 4 3 5 2 3" xfId="18837"/>
    <cellStyle name="Standard 257 5 4 3 5 2 3 2" xfId="45309"/>
    <cellStyle name="Standard 257 5 4 3 5 2 4" xfId="29868"/>
    <cellStyle name="Standard 257 5 4 3 5 3" xfId="6338"/>
    <cellStyle name="Standard 257 5 4 3 5 3 2" xfId="10748"/>
    <cellStyle name="Standard 257 5 4 3 5 3 2 2" xfId="23984"/>
    <cellStyle name="Standard 257 5 4 3 5 3 2 2 2" xfId="50456"/>
    <cellStyle name="Standard 257 5 4 3 5 3 2 3" xfId="37220"/>
    <cellStyle name="Standard 257 5 4 3 5 3 3" xfId="17367"/>
    <cellStyle name="Standard 257 5 4 3 5 3 3 2" xfId="43839"/>
    <cellStyle name="Standard 257 5 4 3 5 3 4" xfId="32810"/>
    <cellStyle name="Standard 257 5 4 3 5 4" xfId="7806"/>
    <cellStyle name="Standard 257 5 4 3 5 4 2" xfId="21042"/>
    <cellStyle name="Standard 257 5 4 3 5 4 2 2" xfId="47514"/>
    <cellStyle name="Standard 257 5 4 3 5 4 3" xfId="34278"/>
    <cellStyle name="Standard 257 5 4 3 5 5" xfId="14425"/>
    <cellStyle name="Standard 257 5 4 3 5 5 2" xfId="40897"/>
    <cellStyle name="Standard 257 5 4 3 5 6" xfId="28398"/>
    <cellStyle name="Standard 257 5 4 3 6" xfId="2662"/>
    <cellStyle name="Standard 257 5 4 3 6 2" xfId="11484"/>
    <cellStyle name="Standard 257 5 4 3 6 2 2" xfId="24720"/>
    <cellStyle name="Standard 257 5 4 3 6 2 2 2" xfId="51192"/>
    <cellStyle name="Standard 257 5 4 3 6 2 3" xfId="37956"/>
    <cellStyle name="Standard 257 5 4 3 6 3" xfId="18103"/>
    <cellStyle name="Standard 257 5 4 3 6 3 2" xfId="44575"/>
    <cellStyle name="Standard 257 5 4 3 6 4" xfId="29134"/>
    <cellStyle name="Standard 257 5 4 3 7" xfId="4867"/>
    <cellStyle name="Standard 257 5 4 3 7 2" xfId="9277"/>
    <cellStyle name="Standard 257 5 4 3 7 2 2" xfId="22513"/>
    <cellStyle name="Standard 257 5 4 3 7 2 2 2" xfId="48985"/>
    <cellStyle name="Standard 257 5 4 3 7 2 3" xfId="35749"/>
    <cellStyle name="Standard 257 5 4 3 7 3" xfId="15896"/>
    <cellStyle name="Standard 257 5 4 3 7 3 2" xfId="42368"/>
    <cellStyle name="Standard 257 5 4 3 7 4" xfId="31339"/>
    <cellStyle name="Standard 257 5 4 3 8" xfId="7072"/>
    <cellStyle name="Standard 257 5 4 3 8 2" xfId="20308"/>
    <cellStyle name="Standard 257 5 4 3 8 2 2" xfId="46780"/>
    <cellStyle name="Standard 257 5 4 3 8 3" xfId="33544"/>
    <cellStyle name="Standard 257 5 4 3 9" xfId="13691"/>
    <cellStyle name="Standard 257 5 4 3 9 2" xfId="40163"/>
    <cellStyle name="Standard 257 5 4 4" xfId="506"/>
    <cellStyle name="Standard 257 5 4 4 2" xfId="895"/>
    <cellStyle name="Standard 257 5 4 4 2 2" xfId="1644"/>
    <cellStyle name="Standard 257 5 4 4 2 2 2" xfId="4587"/>
    <cellStyle name="Standard 257 5 4 4 2 2 2 2" xfId="13409"/>
    <cellStyle name="Standard 257 5 4 4 2 2 2 2 2" xfId="26645"/>
    <cellStyle name="Standard 257 5 4 4 2 2 2 2 2 2" xfId="53117"/>
    <cellStyle name="Standard 257 5 4 4 2 2 2 2 3" xfId="39881"/>
    <cellStyle name="Standard 257 5 4 4 2 2 2 3" xfId="20028"/>
    <cellStyle name="Standard 257 5 4 4 2 2 2 3 2" xfId="46500"/>
    <cellStyle name="Standard 257 5 4 4 2 2 2 4" xfId="31059"/>
    <cellStyle name="Standard 257 5 4 4 2 2 3" xfId="6058"/>
    <cellStyle name="Standard 257 5 4 4 2 2 3 2" xfId="10468"/>
    <cellStyle name="Standard 257 5 4 4 2 2 3 2 2" xfId="23704"/>
    <cellStyle name="Standard 257 5 4 4 2 2 3 2 2 2" xfId="50176"/>
    <cellStyle name="Standard 257 5 4 4 2 2 3 2 3" xfId="36940"/>
    <cellStyle name="Standard 257 5 4 4 2 2 3 3" xfId="17087"/>
    <cellStyle name="Standard 257 5 4 4 2 2 3 3 2" xfId="43559"/>
    <cellStyle name="Standard 257 5 4 4 2 2 3 4" xfId="32530"/>
    <cellStyle name="Standard 257 5 4 4 2 2 4" xfId="8997"/>
    <cellStyle name="Standard 257 5 4 4 2 2 4 2" xfId="22233"/>
    <cellStyle name="Standard 257 5 4 4 2 2 4 2 2" xfId="48705"/>
    <cellStyle name="Standard 257 5 4 4 2 2 4 3" xfId="35469"/>
    <cellStyle name="Standard 257 5 4 4 2 2 5" xfId="15616"/>
    <cellStyle name="Standard 257 5 4 4 2 2 5 2" xfId="42088"/>
    <cellStyle name="Standard 257 5 4 4 2 2 6" xfId="28118"/>
    <cellStyle name="Standard 257 5 4 4 2 3" xfId="2380"/>
    <cellStyle name="Standard 257 5 4 4 2 3 2" xfId="3851"/>
    <cellStyle name="Standard 257 5 4 4 2 3 2 2" xfId="12673"/>
    <cellStyle name="Standard 257 5 4 4 2 3 2 2 2" xfId="25909"/>
    <cellStyle name="Standard 257 5 4 4 2 3 2 2 2 2" xfId="52381"/>
    <cellStyle name="Standard 257 5 4 4 2 3 2 2 3" xfId="39145"/>
    <cellStyle name="Standard 257 5 4 4 2 3 2 3" xfId="19292"/>
    <cellStyle name="Standard 257 5 4 4 2 3 2 3 2" xfId="45764"/>
    <cellStyle name="Standard 257 5 4 4 2 3 2 4" xfId="30323"/>
    <cellStyle name="Standard 257 5 4 4 2 3 3" xfId="6793"/>
    <cellStyle name="Standard 257 5 4 4 2 3 3 2" xfId="11203"/>
    <cellStyle name="Standard 257 5 4 4 2 3 3 2 2" xfId="24439"/>
    <cellStyle name="Standard 257 5 4 4 2 3 3 2 2 2" xfId="50911"/>
    <cellStyle name="Standard 257 5 4 4 2 3 3 2 3" xfId="37675"/>
    <cellStyle name="Standard 257 5 4 4 2 3 3 3" xfId="17822"/>
    <cellStyle name="Standard 257 5 4 4 2 3 3 3 2" xfId="44294"/>
    <cellStyle name="Standard 257 5 4 4 2 3 3 4" xfId="33265"/>
    <cellStyle name="Standard 257 5 4 4 2 3 4" xfId="8261"/>
    <cellStyle name="Standard 257 5 4 4 2 3 4 2" xfId="21497"/>
    <cellStyle name="Standard 257 5 4 4 2 3 4 2 2" xfId="47969"/>
    <cellStyle name="Standard 257 5 4 4 2 3 4 3" xfId="34733"/>
    <cellStyle name="Standard 257 5 4 4 2 3 5" xfId="14880"/>
    <cellStyle name="Standard 257 5 4 4 2 3 5 2" xfId="41352"/>
    <cellStyle name="Standard 257 5 4 4 2 3 6" xfId="28853"/>
    <cellStyle name="Standard 257 5 4 4 2 4" xfId="3117"/>
    <cellStyle name="Standard 257 5 4 4 2 4 2" xfId="11939"/>
    <cellStyle name="Standard 257 5 4 4 2 4 2 2" xfId="25175"/>
    <cellStyle name="Standard 257 5 4 4 2 4 2 2 2" xfId="51647"/>
    <cellStyle name="Standard 257 5 4 4 2 4 2 3" xfId="38411"/>
    <cellStyle name="Standard 257 5 4 4 2 4 3" xfId="18558"/>
    <cellStyle name="Standard 257 5 4 4 2 4 3 2" xfId="45030"/>
    <cellStyle name="Standard 257 5 4 4 2 4 4" xfId="29589"/>
    <cellStyle name="Standard 257 5 4 4 2 5" xfId="5322"/>
    <cellStyle name="Standard 257 5 4 4 2 5 2" xfId="9732"/>
    <cellStyle name="Standard 257 5 4 4 2 5 2 2" xfId="22968"/>
    <cellStyle name="Standard 257 5 4 4 2 5 2 2 2" xfId="49440"/>
    <cellStyle name="Standard 257 5 4 4 2 5 2 3" xfId="36204"/>
    <cellStyle name="Standard 257 5 4 4 2 5 3" xfId="16351"/>
    <cellStyle name="Standard 257 5 4 4 2 5 3 2" xfId="42823"/>
    <cellStyle name="Standard 257 5 4 4 2 5 4" xfId="31794"/>
    <cellStyle name="Standard 257 5 4 4 2 6" xfId="7527"/>
    <cellStyle name="Standard 257 5 4 4 2 6 2" xfId="20763"/>
    <cellStyle name="Standard 257 5 4 4 2 6 2 2" xfId="47235"/>
    <cellStyle name="Standard 257 5 4 4 2 6 3" xfId="33999"/>
    <cellStyle name="Standard 257 5 4 4 2 7" xfId="14146"/>
    <cellStyle name="Standard 257 5 4 4 2 7 2" xfId="40618"/>
    <cellStyle name="Standard 257 5 4 4 2 8" xfId="27382"/>
    <cellStyle name="Standard 257 5 4 4 3" xfId="1278"/>
    <cellStyle name="Standard 257 5 4 4 3 2" xfId="4221"/>
    <cellStyle name="Standard 257 5 4 4 3 2 2" xfId="13043"/>
    <cellStyle name="Standard 257 5 4 4 3 2 2 2" xfId="26279"/>
    <cellStyle name="Standard 257 5 4 4 3 2 2 2 2" xfId="52751"/>
    <cellStyle name="Standard 257 5 4 4 3 2 2 3" xfId="39515"/>
    <cellStyle name="Standard 257 5 4 4 3 2 3" xfId="19662"/>
    <cellStyle name="Standard 257 5 4 4 3 2 3 2" xfId="46134"/>
    <cellStyle name="Standard 257 5 4 4 3 2 4" xfId="30693"/>
    <cellStyle name="Standard 257 5 4 4 3 3" xfId="5692"/>
    <cellStyle name="Standard 257 5 4 4 3 3 2" xfId="10102"/>
    <cellStyle name="Standard 257 5 4 4 3 3 2 2" xfId="23338"/>
    <cellStyle name="Standard 257 5 4 4 3 3 2 2 2" xfId="49810"/>
    <cellStyle name="Standard 257 5 4 4 3 3 2 3" xfId="36574"/>
    <cellStyle name="Standard 257 5 4 4 3 3 3" xfId="16721"/>
    <cellStyle name="Standard 257 5 4 4 3 3 3 2" xfId="43193"/>
    <cellStyle name="Standard 257 5 4 4 3 3 4" xfId="32164"/>
    <cellStyle name="Standard 257 5 4 4 3 4" xfId="8631"/>
    <cellStyle name="Standard 257 5 4 4 3 4 2" xfId="21867"/>
    <cellStyle name="Standard 257 5 4 4 3 4 2 2" xfId="48339"/>
    <cellStyle name="Standard 257 5 4 4 3 4 3" xfId="35103"/>
    <cellStyle name="Standard 257 5 4 4 3 5" xfId="15250"/>
    <cellStyle name="Standard 257 5 4 4 3 5 2" xfId="41722"/>
    <cellStyle name="Standard 257 5 4 4 3 6" xfId="27752"/>
    <cellStyle name="Standard 257 5 4 4 4" xfId="2014"/>
    <cellStyle name="Standard 257 5 4 4 4 2" xfId="3485"/>
    <cellStyle name="Standard 257 5 4 4 4 2 2" xfId="12307"/>
    <cellStyle name="Standard 257 5 4 4 4 2 2 2" xfId="25543"/>
    <cellStyle name="Standard 257 5 4 4 4 2 2 2 2" xfId="52015"/>
    <cellStyle name="Standard 257 5 4 4 4 2 2 3" xfId="38779"/>
    <cellStyle name="Standard 257 5 4 4 4 2 3" xfId="18926"/>
    <cellStyle name="Standard 257 5 4 4 4 2 3 2" xfId="45398"/>
    <cellStyle name="Standard 257 5 4 4 4 2 4" xfId="29957"/>
    <cellStyle name="Standard 257 5 4 4 4 3" xfId="6427"/>
    <cellStyle name="Standard 257 5 4 4 4 3 2" xfId="10837"/>
    <cellStyle name="Standard 257 5 4 4 4 3 2 2" xfId="24073"/>
    <cellStyle name="Standard 257 5 4 4 4 3 2 2 2" xfId="50545"/>
    <cellStyle name="Standard 257 5 4 4 4 3 2 3" xfId="37309"/>
    <cellStyle name="Standard 257 5 4 4 4 3 3" xfId="17456"/>
    <cellStyle name="Standard 257 5 4 4 4 3 3 2" xfId="43928"/>
    <cellStyle name="Standard 257 5 4 4 4 3 4" xfId="32899"/>
    <cellStyle name="Standard 257 5 4 4 4 4" xfId="7895"/>
    <cellStyle name="Standard 257 5 4 4 4 4 2" xfId="21131"/>
    <cellStyle name="Standard 257 5 4 4 4 4 2 2" xfId="47603"/>
    <cellStyle name="Standard 257 5 4 4 4 4 3" xfId="34367"/>
    <cellStyle name="Standard 257 5 4 4 4 5" xfId="14514"/>
    <cellStyle name="Standard 257 5 4 4 4 5 2" xfId="40986"/>
    <cellStyle name="Standard 257 5 4 4 4 6" xfId="28487"/>
    <cellStyle name="Standard 257 5 4 4 5" xfId="2751"/>
    <cellStyle name="Standard 257 5 4 4 5 2" xfId="11573"/>
    <cellStyle name="Standard 257 5 4 4 5 2 2" xfId="24809"/>
    <cellStyle name="Standard 257 5 4 4 5 2 2 2" xfId="51281"/>
    <cellStyle name="Standard 257 5 4 4 5 2 3" xfId="38045"/>
    <cellStyle name="Standard 257 5 4 4 5 3" xfId="18192"/>
    <cellStyle name="Standard 257 5 4 4 5 3 2" xfId="44664"/>
    <cellStyle name="Standard 257 5 4 4 5 4" xfId="29223"/>
    <cellStyle name="Standard 257 5 4 4 6" xfId="4956"/>
    <cellStyle name="Standard 257 5 4 4 6 2" xfId="9366"/>
    <cellStyle name="Standard 257 5 4 4 6 2 2" xfId="22602"/>
    <cellStyle name="Standard 257 5 4 4 6 2 2 2" xfId="49074"/>
    <cellStyle name="Standard 257 5 4 4 6 2 3" xfId="35838"/>
    <cellStyle name="Standard 257 5 4 4 6 3" xfId="15985"/>
    <cellStyle name="Standard 257 5 4 4 6 3 2" xfId="42457"/>
    <cellStyle name="Standard 257 5 4 4 6 4" xfId="31428"/>
    <cellStyle name="Standard 257 5 4 4 7" xfId="7161"/>
    <cellStyle name="Standard 257 5 4 4 7 2" xfId="20397"/>
    <cellStyle name="Standard 257 5 4 4 7 2 2" xfId="46869"/>
    <cellStyle name="Standard 257 5 4 4 7 3" xfId="33633"/>
    <cellStyle name="Standard 257 5 4 4 8" xfId="13780"/>
    <cellStyle name="Standard 257 5 4 4 8 2" xfId="40252"/>
    <cellStyle name="Standard 257 5 4 4 9" xfId="27016"/>
    <cellStyle name="Standard 257 5 4 5" xfId="635"/>
    <cellStyle name="Standard 257 5 4 5 2" xfId="1024"/>
    <cellStyle name="Standard 257 5 4 5 2 2" xfId="1773"/>
    <cellStyle name="Standard 257 5 4 5 2 2 2" xfId="4716"/>
    <cellStyle name="Standard 257 5 4 5 2 2 2 2" xfId="13538"/>
    <cellStyle name="Standard 257 5 4 5 2 2 2 2 2" xfId="26774"/>
    <cellStyle name="Standard 257 5 4 5 2 2 2 2 2 2" xfId="53246"/>
    <cellStyle name="Standard 257 5 4 5 2 2 2 2 3" xfId="40010"/>
    <cellStyle name="Standard 257 5 4 5 2 2 2 3" xfId="20157"/>
    <cellStyle name="Standard 257 5 4 5 2 2 2 3 2" xfId="46629"/>
    <cellStyle name="Standard 257 5 4 5 2 2 2 4" xfId="31188"/>
    <cellStyle name="Standard 257 5 4 5 2 2 3" xfId="6187"/>
    <cellStyle name="Standard 257 5 4 5 2 2 3 2" xfId="10597"/>
    <cellStyle name="Standard 257 5 4 5 2 2 3 2 2" xfId="23833"/>
    <cellStyle name="Standard 257 5 4 5 2 2 3 2 2 2" xfId="50305"/>
    <cellStyle name="Standard 257 5 4 5 2 2 3 2 3" xfId="37069"/>
    <cellStyle name="Standard 257 5 4 5 2 2 3 3" xfId="17216"/>
    <cellStyle name="Standard 257 5 4 5 2 2 3 3 2" xfId="43688"/>
    <cellStyle name="Standard 257 5 4 5 2 2 3 4" xfId="32659"/>
    <cellStyle name="Standard 257 5 4 5 2 2 4" xfId="9126"/>
    <cellStyle name="Standard 257 5 4 5 2 2 4 2" xfId="22362"/>
    <cellStyle name="Standard 257 5 4 5 2 2 4 2 2" xfId="48834"/>
    <cellStyle name="Standard 257 5 4 5 2 2 4 3" xfId="35598"/>
    <cellStyle name="Standard 257 5 4 5 2 2 5" xfId="15745"/>
    <cellStyle name="Standard 257 5 4 5 2 2 5 2" xfId="42217"/>
    <cellStyle name="Standard 257 5 4 5 2 2 6" xfId="28247"/>
    <cellStyle name="Standard 257 5 4 5 2 3" xfId="2509"/>
    <cellStyle name="Standard 257 5 4 5 2 3 2" xfId="3980"/>
    <cellStyle name="Standard 257 5 4 5 2 3 2 2" xfId="12802"/>
    <cellStyle name="Standard 257 5 4 5 2 3 2 2 2" xfId="26038"/>
    <cellStyle name="Standard 257 5 4 5 2 3 2 2 2 2" xfId="52510"/>
    <cellStyle name="Standard 257 5 4 5 2 3 2 2 3" xfId="39274"/>
    <cellStyle name="Standard 257 5 4 5 2 3 2 3" xfId="19421"/>
    <cellStyle name="Standard 257 5 4 5 2 3 2 3 2" xfId="45893"/>
    <cellStyle name="Standard 257 5 4 5 2 3 2 4" xfId="30452"/>
    <cellStyle name="Standard 257 5 4 5 2 3 3" xfId="6922"/>
    <cellStyle name="Standard 257 5 4 5 2 3 3 2" xfId="11332"/>
    <cellStyle name="Standard 257 5 4 5 2 3 3 2 2" xfId="24568"/>
    <cellStyle name="Standard 257 5 4 5 2 3 3 2 2 2" xfId="51040"/>
    <cellStyle name="Standard 257 5 4 5 2 3 3 2 3" xfId="37804"/>
    <cellStyle name="Standard 257 5 4 5 2 3 3 3" xfId="17951"/>
    <cellStyle name="Standard 257 5 4 5 2 3 3 3 2" xfId="44423"/>
    <cellStyle name="Standard 257 5 4 5 2 3 3 4" xfId="33394"/>
    <cellStyle name="Standard 257 5 4 5 2 3 4" xfId="8390"/>
    <cellStyle name="Standard 257 5 4 5 2 3 4 2" xfId="21626"/>
    <cellStyle name="Standard 257 5 4 5 2 3 4 2 2" xfId="48098"/>
    <cellStyle name="Standard 257 5 4 5 2 3 4 3" xfId="34862"/>
    <cellStyle name="Standard 257 5 4 5 2 3 5" xfId="15009"/>
    <cellStyle name="Standard 257 5 4 5 2 3 5 2" xfId="41481"/>
    <cellStyle name="Standard 257 5 4 5 2 3 6" xfId="28982"/>
    <cellStyle name="Standard 257 5 4 5 2 4" xfId="3246"/>
    <cellStyle name="Standard 257 5 4 5 2 4 2" xfId="12068"/>
    <cellStyle name="Standard 257 5 4 5 2 4 2 2" xfId="25304"/>
    <cellStyle name="Standard 257 5 4 5 2 4 2 2 2" xfId="51776"/>
    <cellStyle name="Standard 257 5 4 5 2 4 2 3" xfId="38540"/>
    <cellStyle name="Standard 257 5 4 5 2 4 3" xfId="18687"/>
    <cellStyle name="Standard 257 5 4 5 2 4 3 2" xfId="45159"/>
    <cellStyle name="Standard 257 5 4 5 2 4 4" xfId="29718"/>
    <cellStyle name="Standard 257 5 4 5 2 5" xfId="5451"/>
    <cellStyle name="Standard 257 5 4 5 2 5 2" xfId="9861"/>
    <cellStyle name="Standard 257 5 4 5 2 5 2 2" xfId="23097"/>
    <cellStyle name="Standard 257 5 4 5 2 5 2 2 2" xfId="49569"/>
    <cellStyle name="Standard 257 5 4 5 2 5 2 3" xfId="36333"/>
    <cellStyle name="Standard 257 5 4 5 2 5 3" xfId="16480"/>
    <cellStyle name="Standard 257 5 4 5 2 5 3 2" xfId="42952"/>
    <cellStyle name="Standard 257 5 4 5 2 5 4" xfId="31923"/>
    <cellStyle name="Standard 257 5 4 5 2 6" xfId="7656"/>
    <cellStyle name="Standard 257 5 4 5 2 6 2" xfId="20892"/>
    <cellStyle name="Standard 257 5 4 5 2 6 2 2" xfId="47364"/>
    <cellStyle name="Standard 257 5 4 5 2 6 3" xfId="34128"/>
    <cellStyle name="Standard 257 5 4 5 2 7" xfId="14275"/>
    <cellStyle name="Standard 257 5 4 5 2 7 2" xfId="40747"/>
    <cellStyle name="Standard 257 5 4 5 2 8" xfId="27511"/>
    <cellStyle name="Standard 257 5 4 5 3" xfId="1407"/>
    <cellStyle name="Standard 257 5 4 5 3 2" xfId="4350"/>
    <cellStyle name="Standard 257 5 4 5 3 2 2" xfId="13172"/>
    <cellStyle name="Standard 257 5 4 5 3 2 2 2" xfId="26408"/>
    <cellStyle name="Standard 257 5 4 5 3 2 2 2 2" xfId="52880"/>
    <cellStyle name="Standard 257 5 4 5 3 2 2 3" xfId="39644"/>
    <cellStyle name="Standard 257 5 4 5 3 2 3" xfId="19791"/>
    <cellStyle name="Standard 257 5 4 5 3 2 3 2" xfId="46263"/>
    <cellStyle name="Standard 257 5 4 5 3 2 4" xfId="30822"/>
    <cellStyle name="Standard 257 5 4 5 3 3" xfId="5821"/>
    <cellStyle name="Standard 257 5 4 5 3 3 2" xfId="10231"/>
    <cellStyle name="Standard 257 5 4 5 3 3 2 2" xfId="23467"/>
    <cellStyle name="Standard 257 5 4 5 3 3 2 2 2" xfId="49939"/>
    <cellStyle name="Standard 257 5 4 5 3 3 2 3" xfId="36703"/>
    <cellStyle name="Standard 257 5 4 5 3 3 3" xfId="16850"/>
    <cellStyle name="Standard 257 5 4 5 3 3 3 2" xfId="43322"/>
    <cellStyle name="Standard 257 5 4 5 3 3 4" xfId="32293"/>
    <cellStyle name="Standard 257 5 4 5 3 4" xfId="8760"/>
    <cellStyle name="Standard 257 5 4 5 3 4 2" xfId="21996"/>
    <cellStyle name="Standard 257 5 4 5 3 4 2 2" xfId="48468"/>
    <cellStyle name="Standard 257 5 4 5 3 4 3" xfId="35232"/>
    <cellStyle name="Standard 257 5 4 5 3 5" xfId="15379"/>
    <cellStyle name="Standard 257 5 4 5 3 5 2" xfId="41851"/>
    <cellStyle name="Standard 257 5 4 5 3 6" xfId="27881"/>
    <cellStyle name="Standard 257 5 4 5 4" xfId="2143"/>
    <cellStyle name="Standard 257 5 4 5 4 2" xfId="3614"/>
    <cellStyle name="Standard 257 5 4 5 4 2 2" xfId="12436"/>
    <cellStyle name="Standard 257 5 4 5 4 2 2 2" xfId="25672"/>
    <cellStyle name="Standard 257 5 4 5 4 2 2 2 2" xfId="52144"/>
    <cellStyle name="Standard 257 5 4 5 4 2 2 3" xfId="38908"/>
    <cellStyle name="Standard 257 5 4 5 4 2 3" xfId="19055"/>
    <cellStyle name="Standard 257 5 4 5 4 2 3 2" xfId="45527"/>
    <cellStyle name="Standard 257 5 4 5 4 2 4" xfId="30086"/>
    <cellStyle name="Standard 257 5 4 5 4 3" xfId="6556"/>
    <cellStyle name="Standard 257 5 4 5 4 3 2" xfId="10966"/>
    <cellStyle name="Standard 257 5 4 5 4 3 2 2" xfId="24202"/>
    <cellStyle name="Standard 257 5 4 5 4 3 2 2 2" xfId="50674"/>
    <cellStyle name="Standard 257 5 4 5 4 3 2 3" xfId="37438"/>
    <cellStyle name="Standard 257 5 4 5 4 3 3" xfId="17585"/>
    <cellStyle name="Standard 257 5 4 5 4 3 3 2" xfId="44057"/>
    <cellStyle name="Standard 257 5 4 5 4 3 4" xfId="33028"/>
    <cellStyle name="Standard 257 5 4 5 4 4" xfId="8024"/>
    <cellStyle name="Standard 257 5 4 5 4 4 2" xfId="21260"/>
    <cellStyle name="Standard 257 5 4 5 4 4 2 2" xfId="47732"/>
    <cellStyle name="Standard 257 5 4 5 4 4 3" xfId="34496"/>
    <cellStyle name="Standard 257 5 4 5 4 5" xfId="14643"/>
    <cellStyle name="Standard 257 5 4 5 4 5 2" xfId="41115"/>
    <cellStyle name="Standard 257 5 4 5 4 6" xfId="28616"/>
    <cellStyle name="Standard 257 5 4 5 5" xfId="2880"/>
    <cellStyle name="Standard 257 5 4 5 5 2" xfId="11702"/>
    <cellStyle name="Standard 257 5 4 5 5 2 2" xfId="24938"/>
    <cellStyle name="Standard 257 5 4 5 5 2 2 2" xfId="51410"/>
    <cellStyle name="Standard 257 5 4 5 5 2 3" xfId="38174"/>
    <cellStyle name="Standard 257 5 4 5 5 3" xfId="18321"/>
    <cellStyle name="Standard 257 5 4 5 5 3 2" xfId="44793"/>
    <cellStyle name="Standard 257 5 4 5 5 4" xfId="29352"/>
    <cellStyle name="Standard 257 5 4 5 6" xfId="5085"/>
    <cellStyle name="Standard 257 5 4 5 6 2" xfId="9495"/>
    <cellStyle name="Standard 257 5 4 5 6 2 2" xfId="22731"/>
    <cellStyle name="Standard 257 5 4 5 6 2 2 2" xfId="49203"/>
    <cellStyle name="Standard 257 5 4 5 6 2 3" xfId="35967"/>
    <cellStyle name="Standard 257 5 4 5 6 3" xfId="16114"/>
    <cellStyle name="Standard 257 5 4 5 6 3 2" xfId="42586"/>
    <cellStyle name="Standard 257 5 4 5 6 4" xfId="31557"/>
    <cellStyle name="Standard 257 5 4 5 7" xfId="7290"/>
    <cellStyle name="Standard 257 5 4 5 7 2" xfId="20526"/>
    <cellStyle name="Standard 257 5 4 5 7 2 2" xfId="46998"/>
    <cellStyle name="Standard 257 5 4 5 7 3" xfId="33762"/>
    <cellStyle name="Standard 257 5 4 5 8" xfId="13909"/>
    <cellStyle name="Standard 257 5 4 5 8 2" xfId="40381"/>
    <cellStyle name="Standard 257 5 4 5 9" xfId="27145"/>
    <cellStyle name="Standard 257 5 4 6" xfId="724"/>
    <cellStyle name="Standard 257 5 4 6 2" xfId="1474"/>
    <cellStyle name="Standard 257 5 4 6 2 2" xfId="4417"/>
    <cellStyle name="Standard 257 5 4 6 2 2 2" xfId="13239"/>
    <cellStyle name="Standard 257 5 4 6 2 2 2 2" xfId="26475"/>
    <cellStyle name="Standard 257 5 4 6 2 2 2 2 2" xfId="52947"/>
    <cellStyle name="Standard 257 5 4 6 2 2 2 3" xfId="39711"/>
    <cellStyle name="Standard 257 5 4 6 2 2 3" xfId="19858"/>
    <cellStyle name="Standard 257 5 4 6 2 2 3 2" xfId="46330"/>
    <cellStyle name="Standard 257 5 4 6 2 2 4" xfId="30889"/>
    <cellStyle name="Standard 257 5 4 6 2 3" xfId="5888"/>
    <cellStyle name="Standard 257 5 4 6 2 3 2" xfId="10298"/>
    <cellStyle name="Standard 257 5 4 6 2 3 2 2" xfId="23534"/>
    <cellStyle name="Standard 257 5 4 6 2 3 2 2 2" xfId="50006"/>
    <cellStyle name="Standard 257 5 4 6 2 3 2 3" xfId="36770"/>
    <cellStyle name="Standard 257 5 4 6 2 3 3" xfId="16917"/>
    <cellStyle name="Standard 257 5 4 6 2 3 3 2" xfId="43389"/>
    <cellStyle name="Standard 257 5 4 6 2 3 4" xfId="32360"/>
    <cellStyle name="Standard 257 5 4 6 2 4" xfId="8827"/>
    <cellStyle name="Standard 257 5 4 6 2 4 2" xfId="22063"/>
    <cellStyle name="Standard 257 5 4 6 2 4 2 2" xfId="48535"/>
    <cellStyle name="Standard 257 5 4 6 2 4 3" xfId="35299"/>
    <cellStyle name="Standard 257 5 4 6 2 5" xfId="15446"/>
    <cellStyle name="Standard 257 5 4 6 2 5 2" xfId="41918"/>
    <cellStyle name="Standard 257 5 4 6 2 6" xfId="27948"/>
    <cellStyle name="Standard 257 5 4 6 3" xfId="2210"/>
    <cellStyle name="Standard 257 5 4 6 3 2" xfId="3681"/>
    <cellStyle name="Standard 257 5 4 6 3 2 2" xfId="12503"/>
    <cellStyle name="Standard 257 5 4 6 3 2 2 2" xfId="25739"/>
    <cellStyle name="Standard 257 5 4 6 3 2 2 2 2" xfId="52211"/>
    <cellStyle name="Standard 257 5 4 6 3 2 2 3" xfId="38975"/>
    <cellStyle name="Standard 257 5 4 6 3 2 3" xfId="19122"/>
    <cellStyle name="Standard 257 5 4 6 3 2 3 2" xfId="45594"/>
    <cellStyle name="Standard 257 5 4 6 3 2 4" xfId="30153"/>
    <cellStyle name="Standard 257 5 4 6 3 3" xfId="6623"/>
    <cellStyle name="Standard 257 5 4 6 3 3 2" xfId="11033"/>
    <cellStyle name="Standard 257 5 4 6 3 3 2 2" xfId="24269"/>
    <cellStyle name="Standard 257 5 4 6 3 3 2 2 2" xfId="50741"/>
    <cellStyle name="Standard 257 5 4 6 3 3 2 3" xfId="37505"/>
    <cellStyle name="Standard 257 5 4 6 3 3 3" xfId="17652"/>
    <cellStyle name="Standard 257 5 4 6 3 3 3 2" xfId="44124"/>
    <cellStyle name="Standard 257 5 4 6 3 3 4" xfId="33095"/>
    <cellStyle name="Standard 257 5 4 6 3 4" xfId="8091"/>
    <cellStyle name="Standard 257 5 4 6 3 4 2" xfId="21327"/>
    <cellStyle name="Standard 257 5 4 6 3 4 2 2" xfId="47799"/>
    <cellStyle name="Standard 257 5 4 6 3 4 3" xfId="34563"/>
    <cellStyle name="Standard 257 5 4 6 3 5" xfId="14710"/>
    <cellStyle name="Standard 257 5 4 6 3 5 2" xfId="41182"/>
    <cellStyle name="Standard 257 5 4 6 3 6" xfId="28683"/>
    <cellStyle name="Standard 257 5 4 6 4" xfId="2947"/>
    <cellStyle name="Standard 257 5 4 6 4 2" xfId="11769"/>
    <cellStyle name="Standard 257 5 4 6 4 2 2" xfId="25005"/>
    <cellStyle name="Standard 257 5 4 6 4 2 2 2" xfId="51477"/>
    <cellStyle name="Standard 257 5 4 6 4 2 3" xfId="38241"/>
    <cellStyle name="Standard 257 5 4 6 4 3" xfId="18388"/>
    <cellStyle name="Standard 257 5 4 6 4 3 2" xfId="44860"/>
    <cellStyle name="Standard 257 5 4 6 4 4" xfId="29419"/>
    <cellStyle name="Standard 257 5 4 6 5" xfId="5152"/>
    <cellStyle name="Standard 257 5 4 6 5 2" xfId="9562"/>
    <cellStyle name="Standard 257 5 4 6 5 2 2" xfId="22798"/>
    <cellStyle name="Standard 257 5 4 6 5 2 2 2" xfId="49270"/>
    <cellStyle name="Standard 257 5 4 6 5 2 3" xfId="36034"/>
    <cellStyle name="Standard 257 5 4 6 5 3" xfId="16181"/>
    <cellStyle name="Standard 257 5 4 6 5 3 2" xfId="42653"/>
    <cellStyle name="Standard 257 5 4 6 5 4" xfId="31624"/>
    <cellStyle name="Standard 257 5 4 6 6" xfId="7357"/>
    <cellStyle name="Standard 257 5 4 6 6 2" xfId="20593"/>
    <cellStyle name="Standard 257 5 4 6 6 2 2" xfId="47065"/>
    <cellStyle name="Standard 257 5 4 6 6 3" xfId="33829"/>
    <cellStyle name="Standard 257 5 4 6 7" xfId="13976"/>
    <cellStyle name="Standard 257 5 4 6 7 2" xfId="40448"/>
    <cellStyle name="Standard 257 5 4 6 8" xfId="27212"/>
    <cellStyle name="Standard 257 5 4 7" xfId="1108"/>
    <cellStyle name="Standard 257 5 4 7 2" xfId="4051"/>
    <cellStyle name="Standard 257 5 4 7 2 2" xfId="12873"/>
    <cellStyle name="Standard 257 5 4 7 2 2 2" xfId="26109"/>
    <cellStyle name="Standard 257 5 4 7 2 2 2 2" xfId="52581"/>
    <cellStyle name="Standard 257 5 4 7 2 2 3" xfId="39345"/>
    <cellStyle name="Standard 257 5 4 7 2 3" xfId="19492"/>
    <cellStyle name="Standard 257 5 4 7 2 3 2" xfId="45964"/>
    <cellStyle name="Standard 257 5 4 7 2 4" xfId="30523"/>
    <cellStyle name="Standard 257 5 4 7 3" xfId="5522"/>
    <cellStyle name="Standard 257 5 4 7 3 2" xfId="9932"/>
    <cellStyle name="Standard 257 5 4 7 3 2 2" xfId="23168"/>
    <cellStyle name="Standard 257 5 4 7 3 2 2 2" xfId="49640"/>
    <cellStyle name="Standard 257 5 4 7 3 2 3" xfId="36404"/>
    <cellStyle name="Standard 257 5 4 7 3 3" xfId="16551"/>
    <cellStyle name="Standard 257 5 4 7 3 3 2" xfId="43023"/>
    <cellStyle name="Standard 257 5 4 7 3 4" xfId="31994"/>
    <cellStyle name="Standard 257 5 4 7 4" xfId="8461"/>
    <cellStyle name="Standard 257 5 4 7 4 2" xfId="21697"/>
    <cellStyle name="Standard 257 5 4 7 4 2 2" xfId="48169"/>
    <cellStyle name="Standard 257 5 4 7 4 3" xfId="34933"/>
    <cellStyle name="Standard 257 5 4 7 5" xfId="15080"/>
    <cellStyle name="Standard 257 5 4 7 5 2" xfId="41552"/>
    <cellStyle name="Standard 257 5 4 7 6" xfId="27582"/>
    <cellStyle name="Standard 257 5 4 8" xfId="1844"/>
    <cellStyle name="Standard 257 5 4 8 2" xfId="3315"/>
    <cellStyle name="Standard 257 5 4 8 2 2" xfId="12137"/>
    <cellStyle name="Standard 257 5 4 8 2 2 2" xfId="25373"/>
    <cellStyle name="Standard 257 5 4 8 2 2 2 2" xfId="51845"/>
    <cellStyle name="Standard 257 5 4 8 2 2 3" xfId="38609"/>
    <cellStyle name="Standard 257 5 4 8 2 3" xfId="18756"/>
    <cellStyle name="Standard 257 5 4 8 2 3 2" xfId="45228"/>
    <cellStyle name="Standard 257 5 4 8 2 4" xfId="29787"/>
    <cellStyle name="Standard 257 5 4 8 3" xfId="6257"/>
    <cellStyle name="Standard 257 5 4 8 3 2" xfId="10667"/>
    <cellStyle name="Standard 257 5 4 8 3 2 2" xfId="23903"/>
    <cellStyle name="Standard 257 5 4 8 3 2 2 2" xfId="50375"/>
    <cellStyle name="Standard 257 5 4 8 3 2 3" xfId="37139"/>
    <cellStyle name="Standard 257 5 4 8 3 3" xfId="17286"/>
    <cellStyle name="Standard 257 5 4 8 3 3 2" xfId="43758"/>
    <cellStyle name="Standard 257 5 4 8 3 4" xfId="32729"/>
    <cellStyle name="Standard 257 5 4 8 4" xfId="7725"/>
    <cellStyle name="Standard 257 5 4 8 4 2" xfId="20961"/>
    <cellStyle name="Standard 257 5 4 8 4 2 2" xfId="47433"/>
    <cellStyle name="Standard 257 5 4 8 4 3" xfId="34197"/>
    <cellStyle name="Standard 257 5 4 8 5" xfId="14344"/>
    <cellStyle name="Standard 257 5 4 8 5 2" xfId="40816"/>
    <cellStyle name="Standard 257 5 4 8 6" xfId="28317"/>
    <cellStyle name="Standard 257 5 4 9" xfId="2581"/>
    <cellStyle name="Standard 257 5 4 9 2" xfId="11403"/>
    <cellStyle name="Standard 257 5 4 9 2 2" xfId="24639"/>
    <cellStyle name="Standard 257 5 4 9 2 2 2" xfId="51111"/>
    <cellStyle name="Standard 257 5 4 9 2 3" xfId="37875"/>
    <cellStyle name="Standard 257 5 4 9 3" xfId="18022"/>
    <cellStyle name="Standard 257 5 4 9 3 2" xfId="44494"/>
    <cellStyle name="Standard 257 5 4 9 4" xfId="29053"/>
    <cellStyle name="Standard 257 5 5" xfId="269"/>
    <cellStyle name="Standard 257 5 5 10" xfId="4758"/>
    <cellStyle name="Standard 257 5 5 10 2" xfId="9168"/>
    <cellStyle name="Standard 257 5 5 10 2 2" xfId="22404"/>
    <cellStyle name="Standard 257 5 5 10 2 2 2" xfId="48876"/>
    <cellStyle name="Standard 257 5 5 10 2 3" xfId="35640"/>
    <cellStyle name="Standard 257 5 5 10 3" xfId="15787"/>
    <cellStyle name="Standard 257 5 5 10 3 2" xfId="42259"/>
    <cellStyle name="Standard 257 5 5 10 4" xfId="31230"/>
    <cellStyle name="Standard 257 5 5 11" xfId="6963"/>
    <cellStyle name="Standard 257 5 5 11 2" xfId="20199"/>
    <cellStyle name="Standard 257 5 5 11 2 2" xfId="46671"/>
    <cellStyle name="Standard 257 5 5 11 3" xfId="33435"/>
    <cellStyle name="Standard 257 5 5 12" xfId="13582"/>
    <cellStyle name="Standard 257 5 5 12 2" xfId="40054"/>
    <cellStyle name="Standard 257 5 5 13" xfId="26818"/>
    <cellStyle name="Standard 257 5 5 2" xfId="336"/>
    <cellStyle name="Standard 257 5 5 2 10" xfId="13622"/>
    <cellStyle name="Standard 257 5 5 2 10 2" xfId="40094"/>
    <cellStyle name="Standard 257 5 5 2 11" xfId="26858"/>
    <cellStyle name="Standard 257 5 5 2 2" xfId="424"/>
    <cellStyle name="Standard 257 5 5 2 2 10" xfId="26939"/>
    <cellStyle name="Standard 257 5 5 2 2 2" xfId="600"/>
    <cellStyle name="Standard 257 5 5 2 2 2 2" xfId="989"/>
    <cellStyle name="Standard 257 5 5 2 2 2 2 2" xfId="1738"/>
    <cellStyle name="Standard 257 5 5 2 2 2 2 2 2" xfId="4681"/>
    <cellStyle name="Standard 257 5 5 2 2 2 2 2 2 2" xfId="13503"/>
    <cellStyle name="Standard 257 5 5 2 2 2 2 2 2 2 2" xfId="26739"/>
    <cellStyle name="Standard 257 5 5 2 2 2 2 2 2 2 2 2" xfId="53211"/>
    <cellStyle name="Standard 257 5 5 2 2 2 2 2 2 2 3" xfId="39975"/>
    <cellStyle name="Standard 257 5 5 2 2 2 2 2 2 3" xfId="20122"/>
    <cellStyle name="Standard 257 5 5 2 2 2 2 2 2 3 2" xfId="46594"/>
    <cellStyle name="Standard 257 5 5 2 2 2 2 2 2 4" xfId="31153"/>
    <cellStyle name="Standard 257 5 5 2 2 2 2 2 3" xfId="6152"/>
    <cellStyle name="Standard 257 5 5 2 2 2 2 2 3 2" xfId="10562"/>
    <cellStyle name="Standard 257 5 5 2 2 2 2 2 3 2 2" xfId="23798"/>
    <cellStyle name="Standard 257 5 5 2 2 2 2 2 3 2 2 2" xfId="50270"/>
    <cellStyle name="Standard 257 5 5 2 2 2 2 2 3 2 3" xfId="37034"/>
    <cellStyle name="Standard 257 5 5 2 2 2 2 2 3 3" xfId="17181"/>
    <cellStyle name="Standard 257 5 5 2 2 2 2 2 3 3 2" xfId="43653"/>
    <cellStyle name="Standard 257 5 5 2 2 2 2 2 3 4" xfId="32624"/>
    <cellStyle name="Standard 257 5 5 2 2 2 2 2 4" xfId="9091"/>
    <cellStyle name="Standard 257 5 5 2 2 2 2 2 4 2" xfId="22327"/>
    <cellStyle name="Standard 257 5 5 2 2 2 2 2 4 2 2" xfId="48799"/>
    <cellStyle name="Standard 257 5 5 2 2 2 2 2 4 3" xfId="35563"/>
    <cellStyle name="Standard 257 5 5 2 2 2 2 2 5" xfId="15710"/>
    <cellStyle name="Standard 257 5 5 2 2 2 2 2 5 2" xfId="42182"/>
    <cellStyle name="Standard 257 5 5 2 2 2 2 2 6" xfId="28212"/>
    <cellStyle name="Standard 257 5 5 2 2 2 2 3" xfId="2474"/>
    <cellStyle name="Standard 257 5 5 2 2 2 2 3 2" xfId="3945"/>
    <cellStyle name="Standard 257 5 5 2 2 2 2 3 2 2" xfId="12767"/>
    <cellStyle name="Standard 257 5 5 2 2 2 2 3 2 2 2" xfId="26003"/>
    <cellStyle name="Standard 257 5 5 2 2 2 2 3 2 2 2 2" xfId="52475"/>
    <cellStyle name="Standard 257 5 5 2 2 2 2 3 2 2 3" xfId="39239"/>
    <cellStyle name="Standard 257 5 5 2 2 2 2 3 2 3" xfId="19386"/>
    <cellStyle name="Standard 257 5 5 2 2 2 2 3 2 3 2" xfId="45858"/>
    <cellStyle name="Standard 257 5 5 2 2 2 2 3 2 4" xfId="30417"/>
    <cellStyle name="Standard 257 5 5 2 2 2 2 3 3" xfId="6887"/>
    <cellStyle name="Standard 257 5 5 2 2 2 2 3 3 2" xfId="11297"/>
    <cellStyle name="Standard 257 5 5 2 2 2 2 3 3 2 2" xfId="24533"/>
    <cellStyle name="Standard 257 5 5 2 2 2 2 3 3 2 2 2" xfId="51005"/>
    <cellStyle name="Standard 257 5 5 2 2 2 2 3 3 2 3" xfId="37769"/>
    <cellStyle name="Standard 257 5 5 2 2 2 2 3 3 3" xfId="17916"/>
    <cellStyle name="Standard 257 5 5 2 2 2 2 3 3 3 2" xfId="44388"/>
    <cellStyle name="Standard 257 5 5 2 2 2 2 3 3 4" xfId="33359"/>
    <cellStyle name="Standard 257 5 5 2 2 2 2 3 4" xfId="8355"/>
    <cellStyle name="Standard 257 5 5 2 2 2 2 3 4 2" xfId="21591"/>
    <cellStyle name="Standard 257 5 5 2 2 2 2 3 4 2 2" xfId="48063"/>
    <cellStyle name="Standard 257 5 5 2 2 2 2 3 4 3" xfId="34827"/>
    <cellStyle name="Standard 257 5 5 2 2 2 2 3 5" xfId="14974"/>
    <cellStyle name="Standard 257 5 5 2 2 2 2 3 5 2" xfId="41446"/>
    <cellStyle name="Standard 257 5 5 2 2 2 2 3 6" xfId="28947"/>
    <cellStyle name="Standard 257 5 5 2 2 2 2 4" xfId="3211"/>
    <cellStyle name="Standard 257 5 5 2 2 2 2 4 2" xfId="12033"/>
    <cellStyle name="Standard 257 5 5 2 2 2 2 4 2 2" xfId="25269"/>
    <cellStyle name="Standard 257 5 5 2 2 2 2 4 2 2 2" xfId="51741"/>
    <cellStyle name="Standard 257 5 5 2 2 2 2 4 2 3" xfId="38505"/>
    <cellStyle name="Standard 257 5 5 2 2 2 2 4 3" xfId="18652"/>
    <cellStyle name="Standard 257 5 5 2 2 2 2 4 3 2" xfId="45124"/>
    <cellStyle name="Standard 257 5 5 2 2 2 2 4 4" xfId="29683"/>
    <cellStyle name="Standard 257 5 5 2 2 2 2 5" xfId="5416"/>
    <cellStyle name="Standard 257 5 5 2 2 2 2 5 2" xfId="9826"/>
    <cellStyle name="Standard 257 5 5 2 2 2 2 5 2 2" xfId="23062"/>
    <cellStyle name="Standard 257 5 5 2 2 2 2 5 2 2 2" xfId="49534"/>
    <cellStyle name="Standard 257 5 5 2 2 2 2 5 2 3" xfId="36298"/>
    <cellStyle name="Standard 257 5 5 2 2 2 2 5 3" xfId="16445"/>
    <cellStyle name="Standard 257 5 5 2 2 2 2 5 3 2" xfId="42917"/>
    <cellStyle name="Standard 257 5 5 2 2 2 2 5 4" xfId="31888"/>
    <cellStyle name="Standard 257 5 5 2 2 2 2 6" xfId="7621"/>
    <cellStyle name="Standard 257 5 5 2 2 2 2 6 2" xfId="20857"/>
    <cellStyle name="Standard 257 5 5 2 2 2 2 6 2 2" xfId="47329"/>
    <cellStyle name="Standard 257 5 5 2 2 2 2 6 3" xfId="34093"/>
    <cellStyle name="Standard 257 5 5 2 2 2 2 7" xfId="14240"/>
    <cellStyle name="Standard 257 5 5 2 2 2 2 7 2" xfId="40712"/>
    <cellStyle name="Standard 257 5 5 2 2 2 2 8" xfId="27476"/>
    <cellStyle name="Standard 257 5 5 2 2 2 3" xfId="1372"/>
    <cellStyle name="Standard 257 5 5 2 2 2 3 2" xfId="4315"/>
    <cellStyle name="Standard 257 5 5 2 2 2 3 2 2" xfId="13137"/>
    <cellStyle name="Standard 257 5 5 2 2 2 3 2 2 2" xfId="26373"/>
    <cellStyle name="Standard 257 5 5 2 2 2 3 2 2 2 2" xfId="52845"/>
    <cellStyle name="Standard 257 5 5 2 2 2 3 2 2 3" xfId="39609"/>
    <cellStyle name="Standard 257 5 5 2 2 2 3 2 3" xfId="19756"/>
    <cellStyle name="Standard 257 5 5 2 2 2 3 2 3 2" xfId="46228"/>
    <cellStyle name="Standard 257 5 5 2 2 2 3 2 4" xfId="30787"/>
    <cellStyle name="Standard 257 5 5 2 2 2 3 3" xfId="5786"/>
    <cellStyle name="Standard 257 5 5 2 2 2 3 3 2" xfId="10196"/>
    <cellStyle name="Standard 257 5 5 2 2 2 3 3 2 2" xfId="23432"/>
    <cellStyle name="Standard 257 5 5 2 2 2 3 3 2 2 2" xfId="49904"/>
    <cellStyle name="Standard 257 5 5 2 2 2 3 3 2 3" xfId="36668"/>
    <cellStyle name="Standard 257 5 5 2 2 2 3 3 3" xfId="16815"/>
    <cellStyle name="Standard 257 5 5 2 2 2 3 3 3 2" xfId="43287"/>
    <cellStyle name="Standard 257 5 5 2 2 2 3 3 4" xfId="32258"/>
    <cellStyle name="Standard 257 5 5 2 2 2 3 4" xfId="8725"/>
    <cellStyle name="Standard 257 5 5 2 2 2 3 4 2" xfId="21961"/>
    <cellStyle name="Standard 257 5 5 2 2 2 3 4 2 2" xfId="48433"/>
    <cellStyle name="Standard 257 5 5 2 2 2 3 4 3" xfId="35197"/>
    <cellStyle name="Standard 257 5 5 2 2 2 3 5" xfId="15344"/>
    <cellStyle name="Standard 257 5 5 2 2 2 3 5 2" xfId="41816"/>
    <cellStyle name="Standard 257 5 5 2 2 2 3 6" xfId="27846"/>
    <cellStyle name="Standard 257 5 5 2 2 2 4" xfId="2108"/>
    <cellStyle name="Standard 257 5 5 2 2 2 4 2" xfId="3579"/>
    <cellStyle name="Standard 257 5 5 2 2 2 4 2 2" xfId="12401"/>
    <cellStyle name="Standard 257 5 5 2 2 2 4 2 2 2" xfId="25637"/>
    <cellStyle name="Standard 257 5 5 2 2 2 4 2 2 2 2" xfId="52109"/>
    <cellStyle name="Standard 257 5 5 2 2 2 4 2 2 3" xfId="38873"/>
    <cellStyle name="Standard 257 5 5 2 2 2 4 2 3" xfId="19020"/>
    <cellStyle name="Standard 257 5 5 2 2 2 4 2 3 2" xfId="45492"/>
    <cellStyle name="Standard 257 5 5 2 2 2 4 2 4" xfId="30051"/>
    <cellStyle name="Standard 257 5 5 2 2 2 4 3" xfId="6521"/>
    <cellStyle name="Standard 257 5 5 2 2 2 4 3 2" xfId="10931"/>
    <cellStyle name="Standard 257 5 5 2 2 2 4 3 2 2" xfId="24167"/>
    <cellStyle name="Standard 257 5 5 2 2 2 4 3 2 2 2" xfId="50639"/>
    <cellStyle name="Standard 257 5 5 2 2 2 4 3 2 3" xfId="37403"/>
    <cellStyle name="Standard 257 5 5 2 2 2 4 3 3" xfId="17550"/>
    <cellStyle name="Standard 257 5 5 2 2 2 4 3 3 2" xfId="44022"/>
    <cellStyle name="Standard 257 5 5 2 2 2 4 3 4" xfId="32993"/>
    <cellStyle name="Standard 257 5 5 2 2 2 4 4" xfId="7989"/>
    <cellStyle name="Standard 257 5 5 2 2 2 4 4 2" xfId="21225"/>
    <cellStyle name="Standard 257 5 5 2 2 2 4 4 2 2" xfId="47697"/>
    <cellStyle name="Standard 257 5 5 2 2 2 4 4 3" xfId="34461"/>
    <cellStyle name="Standard 257 5 5 2 2 2 4 5" xfId="14608"/>
    <cellStyle name="Standard 257 5 5 2 2 2 4 5 2" xfId="41080"/>
    <cellStyle name="Standard 257 5 5 2 2 2 4 6" xfId="28581"/>
    <cellStyle name="Standard 257 5 5 2 2 2 5" xfId="2845"/>
    <cellStyle name="Standard 257 5 5 2 2 2 5 2" xfId="11667"/>
    <cellStyle name="Standard 257 5 5 2 2 2 5 2 2" xfId="24903"/>
    <cellStyle name="Standard 257 5 5 2 2 2 5 2 2 2" xfId="51375"/>
    <cellStyle name="Standard 257 5 5 2 2 2 5 2 3" xfId="38139"/>
    <cellStyle name="Standard 257 5 5 2 2 2 5 3" xfId="18286"/>
    <cellStyle name="Standard 257 5 5 2 2 2 5 3 2" xfId="44758"/>
    <cellStyle name="Standard 257 5 5 2 2 2 5 4" xfId="29317"/>
    <cellStyle name="Standard 257 5 5 2 2 2 6" xfId="5050"/>
    <cellStyle name="Standard 257 5 5 2 2 2 6 2" xfId="9460"/>
    <cellStyle name="Standard 257 5 5 2 2 2 6 2 2" xfId="22696"/>
    <cellStyle name="Standard 257 5 5 2 2 2 6 2 2 2" xfId="49168"/>
    <cellStyle name="Standard 257 5 5 2 2 2 6 2 3" xfId="35932"/>
    <cellStyle name="Standard 257 5 5 2 2 2 6 3" xfId="16079"/>
    <cellStyle name="Standard 257 5 5 2 2 2 6 3 2" xfId="42551"/>
    <cellStyle name="Standard 257 5 5 2 2 2 6 4" xfId="31522"/>
    <cellStyle name="Standard 257 5 5 2 2 2 7" xfId="7255"/>
    <cellStyle name="Standard 257 5 5 2 2 2 7 2" xfId="20491"/>
    <cellStyle name="Standard 257 5 5 2 2 2 7 2 2" xfId="46963"/>
    <cellStyle name="Standard 257 5 5 2 2 2 7 3" xfId="33727"/>
    <cellStyle name="Standard 257 5 5 2 2 2 8" xfId="13874"/>
    <cellStyle name="Standard 257 5 5 2 2 2 8 2" xfId="40346"/>
    <cellStyle name="Standard 257 5 5 2 2 2 9" xfId="27110"/>
    <cellStyle name="Standard 257 5 5 2 2 3" xfId="817"/>
    <cellStyle name="Standard 257 5 5 2 2 3 2" xfId="1567"/>
    <cellStyle name="Standard 257 5 5 2 2 3 2 2" xfId="4510"/>
    <cellStyle name="Standard 257 5 5 2 2 3 2 2 2" xfId="13332"/>
    <cellStyle name="Standard 257 5 5 2 2 3 2 2 2 2" xfId="26568"/>
    <cellStyle name="Standard 257 5 5 2 2 3 2 2 2 2 2" xfId="53040"/>
    <cellStyle name="Standard 257 5 5 2 2 3 2 2 2 3" xfId="39804"/>
    <cellStyle name="Standard 257 5 5 2 2 3 2 2 3" xfId="19951"/>
    <cellStyle name="Standard 257 5 5 2 2 3 2 2 3 2" xfId="46423"/>
    <cellStyle name="Standard 257 5 5 2 2 3 2 2 4" xfId="30982"/>
    <cellStyle name="Standard 257 5 5 2 2 3 2 3" xfId="5981"/>
    <cellStyle name="Standard 257 5 5 2 2 3 2 3 2" xfId="10391"/>
    <cellStyle name="Standard 257 5 5 2 2 3 2 3 2 2" xfId="23627"/>
    <cellStyle name="Standard 257 5 5 2 2 3 2 3 2 2 2" xfId="50099"/>
    <cellStyle name="Standard 257 5 5 2 2 3 2 3 2 3" xfId="36863"/>
    <cellStyle name="Standard 257 5 5 2 2 3 2 3 3" xfId="17010"/>
    <cellStyle name="Standard 257 5 5 2 2 3 2 3 3 2" xfId="43482"/>
    <cellStyle name="Standard 257 5 5 2 2 3 2 3 4" xfId="32453"/>
    <cellStyle name="Standard 257 5 5 2 2 3 2 4" xfId="8920"/>
    <cellStyle name="Standard 257 5 5 2 2 3 2 4 2" xfId="22156"/>
    <cellStyle name="Standard 257 5 5 2 2 3 2 4 2 2" xfId="48628"/>
    <cellStyle name="Standard 257 5 5 2 2 3 2 4 3" xfId="35392"/>
    <cellStyle name="Standard 257 5 5 2 2 3 2 5" xfId="15539"/>
    <cellStyle name="Standard 257 5 5 2 2 3 2 5 2" xfId="42011"/>
    <cellStyle name="Standard 257 5 5 2 2 3 2 6" xfId="28041"/>
    <cellStyle name="Standard 257 5 5 2 2 3 3" xfId="2303"/>
    <cellStyle name="Standard 257 5 5 2 2 3 3 2" xfId="3774"/>
    <cellStyle name="Standard 257 5 5 2 2 3 3 2 2" xfId="12596"/>
    <cellStyle name="Standard 257 5 5 2 2 3 3 2 2 2" xfId="25832"/>
    <cellStyle name="Standard 257 5 5 2 2 3 3 2 2 2 2" xfId="52304"/>
    <cellStyle name="Standard 257 5 5 2 2 3 3 2 2 3" xfId="39068"/>
    <cellStyle name="Standard 257 5 5 2 2 3 3 2 3" xfId="19215"/>
    <cellStyle name="Standard 257 5 5 2 2 3 3 2 3 2" xfId="45687"/>
    <cellStyle name="Standard 257 5 5 2 2 3 3 2 4" xfId="30246"/>
    <cellStyle name="Standard 257 5 5 2 2 3 3 3" xfId="6716"/>
    <cellStyle name="Standard 257 5 5 2 2 3 3 3 2" xfId="11126"/>
    <cellStyle name="Standard 257 5 5 2 2 3 3 3 2 2" xfId="24362"/>
    <cellStyle name="Standard 257 5 5 2 2 3 3 3 2 2 2" xfId="50834"/>
    <cellStyle name="Standard 257 5 5 2 2 3 3 3 2 3" xfId="37598"/>
    <cellStyle name="Standard 257 5 5 2 2 3 3 3 3" xfId="17745"/>
    <cellStyle name="Standard 257 5 5 2 2 3 3 3 3 2" xfId="44217"/>
    <cellStyle name="Standard 257 5 5 2 2 3 3 3 4" xfId="33188"/>
    <cellStyle name="Standard 257 5 5 2 2 3 3 4" xfId="8184"/>
    <cellStyle name="Standard 257 5 5 2 2 3 3 4 2" xfId="21420"/>
    <cellStyle name="Standard 257 5 5 2 2 3 3 4 2 2" xfId="47892"/>
    <cellStyle name="Standard 257 5 5 2 2 3 3 4 3" xfId="34656"/>
    <cellStyle name="Standard 257 5 5 2 2 3 3 5" xfId="14803"/>
    <cellStyle name="Standard 257 5 5 2 2 3 3 5 2" xfId="41275"/>
    <cellStyle name="Standard 257 5 5 2 2 3 3 6" xfId="28776"/>
    <cellStyle name="Standard 257 5 5 2 2 3 4" xfId="3040"/>
    <cellStyle name="Standard 257 5 5 2 2 3 4 2" xfId="11862"/>
    <cellStyle name="Standard 257 5 5 2 2 3 4 2 2" xfId="25098"/>
    <cellStyle name="Standard 257 5 5 2 2 3 4 2 2 2" xfId="51570"/>
    <cellStyle name="Standard 257 5 5 2 2 3 4 2 3" xfId="38334"/>
    <cellStyle name="Standard 257 5 5 2 2 3 4 3" xfId="18481"/>
    <cellStyle name="Standard 257 5 5 2 2 3 4 3 2" xfId="44953"/>
    <cellStyle name="Standard 257 5 5 2 2 3 4 4" xfId="29512"/>
    <cellStyle name="Standard 257 5 5 2 2 3 5" xfId="5245"/>
    <cellStyle name="Standard 257 5 5 2 2 3 5 2" xfId="9655"/>
    <cellStyle name="Standard 257 5 5 2 2 3 5 2 2" xfId="22891"/>
    <cellStyle name="Standard 257 5 5 2 2 3 5 2 2 2" xfId="49363"/>
    <cellStyle name="Standard 257 5 5 2 2 3 5 2 3" xfId="36127"/>
    <cellStyle name="Standard 257 5 5 2 2 3 5 3" xfId="16274"/>
    <cellStyle name="Standard 257 5 5 2 2 3 5 3 2" xfId="42746"/>
    <cellStyle name="Standard 257 5 5 2 2 3 5 4" xfId="31717"/>
    <cellStyle name="Standard 257 5 5 2 2 3 6" xfId="7450"/>
    <cellStyle name="Standard 257 5 5 2 2 3 6 2" xfId="20686"/>
    <cellStyle name="Standard 257 5 5 2 2 3 6 2 2" xfId="47158"/>
    <cellStyle name="Standard 257 5 5 2 2 3 6 3" xfId="33922"/>
    <cellStyle name="Standard 257 5 5 2 2 3 7" xfId="14069"/>
    <cellStyle name="Standard 257 5 5 2 2 3 7 2" xfId="40541"/>
    <cellStyle name="Standard 257 5 5 2 2 3 8" xfId="27305"/>
    <cellStyle name="Standard 257 5 5 2 2 4" xfId="1201"/>
    <cellStyle name="Standard 257 5 5 2 2 4 2" xfId="4144"/>
    <cellStyle name="Standard 257 5 5 2 2 4 2 2" xfId="12966"/>
    <cellStyle name="Standard 257 5 5 2 2 4 2 2 2" xfId="26202"/>
    <cellStyle name="Standard 257 5 5 2 2 4 2 2 2 2" xfId="52674"/>
    <cellStyle name="Standard 257 5 5 2 2 4 2 2 3" xfId="39438"/>
    <cellStyle name="Standard 257 5 5 2 2 4 2 3" xfId="19585"/>
    <cellStyle name="Standard 257 5 5 2 2 4 2 3 2" xfId="46057"/>
    <cellStyle name="Standard 257 5 5 2 2 4 2 4" xfId="30616"/>
    <cellStyle name="Standard 257 5 5 2 2 4 3" xfId="5615"/>
    <cellStyle name="Standard 257 5 5 2 2 4 3 2" xfId="10025"/>
    <cellStyle name="Standard 257 5 5 2 2 4 3 2 2" xfId="23261"/>
    <cellStyle name="Standard 257 5 5 2 2 4 3 2 2 2" xfId="49733"/>
    <cellStyle name="Standard 257 5 5 2 2 4 3 2 3" xfId="36497"/>
    <cellStyle name="Standard 257 5 5 2 2 4 3 3" xfId="16644"/>
    <cellStyle name="Standard 257 5 5 2 2 4 3 3 2" xfId="43116"/>
    <cellStyle name="Standard 257 5 5 2 2 4 3 4" xfId="32087"/>
    <cellStyle name="Standard 257 5 5 2 2 4 4" xfId="8554"/>
    <cellStyle name="Standard 257 5 5 2 2 4 4 2" xfId="21790"/>
    <cellStyle name="Standard 257 5 5 2 2 4 4 2 2" xfId="48262"/>
    <cellStyle name="Standard 257 5 5 2 2 4 4 3" xfId="35026"/>
    <cellStyle name="Standard 257 5 5 2 2 4 5" xfId="15173"/>
    <cellStyle name="Standard 257 5 5 2 2 4 5 2" xfId="41645"/>
    <cellStyle name="Standard 257 5 5 2 2 4 6" xfId="27675"/>
    <cellStyle name="Standard 257 5 5 2 2 5" xfId="1937"/>
    <cellStyle name="Standard 257 5 5 2 2 5 2" xfId="3408"/>
    <cellStyle name="Standard 257 5 5 2 2 5 2 2" xfId="12230"/>
    <cellStyle name="Standard 257 5 5 2 2 5 2 2 2" xfId="25466"/>
    <cellStyle name="Standard 257 5 5 2 2 5 2 2 2 2" xfId="51938"/>
    <cellStyle name="Standard 257 5 5 2 2 5 2 2 3" xfId="38702"/>
    <cellStyle name="Standard 257 5 5 2 2 5 2 3" xfId="18849"/>
    <cellStyle name="Standard 257 5 5 2 2 5 2 3 2" xfId="45321"/>
    <cellStyle name="Standard 257 5 5 2 2 5 2 4" xfId="29880"/>
    <cellStyle name="Standard 257 5 5 2 2 5 3" xfId="6350"/>
    <cellStyle name="Standard 257 5 5 2 2 5 3 2" xfId="10760"/>
    <cellStyle name="Standard 257 5 5 2 2 5 3 2 2" xfId="23996"/>
    <cellStyle name="Standard 257 5 5 2 2 5 3 2 2 2" xfId="50468"/>
    <cellStyle name="Standard 257 5 5 2 2 5 3 2 3" xfId="37232"/>
    <cellStyle name="Standard 257 5 5 2 2 5 3 3" xfId="17379"/>
    <cellStyle name="Standard 257 5 5 2 2 5 3 3 2" xfId="43851"/>
    <cellStyle name="Standard 257 5 5 2 2 5 3 4" xfId="32822"/>
    <cellStyle name="Standard 257 5 5 2 2 5 4" xfId="7818"/>
    <cellStyle name="Standard 257 5 5 2 2 5 4 2" xfId="21054"/>
    <cellStyle name="Standard 257 5 5 2 2 5 4 2 2" xfId="47526"/>
    <cellStyle name="Standard 257 5 5 2 2 5 4 3" xfId="34290"/>
    <cellStyle name="Standard 257 5 5 2 2 5 5" xfId="14437"/>
    <cellStyle name="Standard 257 5 5 2 2 5 5 2" xfId="40909"/>
    <cellStyle name="Standard 257 5 5 2 2 5 6" xfId="28410"/>
    <cellStyle name="Standard 257 5 5 2 2 6" xfId="2674"/>
    <cellStyle name="Standard 257 5 5 2 2 6 2" xfId="11496"/>
    <cellStyle name="Standard 257 5 5 2 2 6 2 2" xfId="24732"/>
    <cellStyle name="Standard 257 5 5 2 2 6 2 2 2" xfId="51204"/>
    <cellStyle name="Standard 257 5 5 2 2 6 2 3" xfId="37968"/>
    <cellStyle name="Standard 257 5 5 2 2 6 3" xfId="18115"/>
    <cellStyle name="Standard 257 5 5 2 2 6 3 2" xfId="44587"/>
    <cellStyle name="Standard 257 5 5 2 2 6 4" xfId="29146"/>
    <cellStyle name="Standard 257 5 5 2 2 7" xfId="4879"/>
    <cellStyle name="Standard 257 5 5 2 2 7 2" xfId="9289"/>
    <cellStyle name="Standard 257 5 5 2 2 7 2 2" xfId="22525"/>
    <cellStyle name="Standard 257 5 5 2 2 7 2 2 2" xfId="48997"/>
    <cellStyle name="Standard 257 5 5 2 2 7 2 3" xfId="35761"/>
    <cellStyle name="Standard 257 5 5 2 2 7 3" xfId="15908"/>
    <cellStyle name="Standard 257 5 5 2 2 7 3 2" xfId="42380"/>
    <cellStyle name="Standard 257 5 5 2 2 7 4" xfId="31351"/>
    <cellStyle name="Standard 257 5 5 2 2 8" xfId="7084"/>
    <cellStyle name="Standard 257 5 5 2 2 8 2" xfId="20320"/>
    <cellStyle name="Standard 257 5 5 2 2 8 2 2" xfId="46792"/>
    <cellStyle name="Standard 257 5 5 2 2 8 3" xfId="33556"/>
    <cellStyle name="Standard 257 5 5 2 2 9" xfId="13703"/>
    <cellStyle name="Standard 257 5 5 2 2 9 2" xfId="40175"/>
    <cellStyle name="Standard 257 5 5 2 3" xfId="519"/>
    <cellStyle name="Standard 257 5 5 2 3 2" xfId="908"/>
    <cellStyle name="Standard 257 5 5 2 3 2 2" xfId="1657"/>
    <cellStyle name="Standard 257 5 5 2 3 2 2 2" xfId="4600"/>
    <cellStyle name="Standard 257 5 5 2 3 2 2 2 2" xfId="13422"/>
    <cellStyle name="Standard 257 5 5 2 3 2 2 2 2 2" xfId="26658"/>
    <cellStyle name="Standard 257 5 5 2 3 2 2 2 2 2 2" xfId="53130"/>
    <cellStyle name="Standard 257 5 5 2 3 2 2 2 2 3" xfId="39894"/>
    <cellStyle name="Standard 257 5 5 2 3 2 2 2 3" xfId="20041"/>
    <cellStyle name="Standard 257 5 5 2 3 2 2 2 3 2" xfId="46513"/>
    <cellStyle name="Standard 257 5 5 2 3 2 2 2 4" xfId="31072"/>
    <cellStyle name="Standard 257 5 5 2 3 2 2 3" xfId="6071"/>
    <cellStyle name="Standard 257 5 5 2 3 2 2 3 2" xfId="10481"/>
    <cellStyle name="Standard 257 5 5 2 3 2 2 3 2 2" xfId="23717"/>
    <cellStyle name="Standard 257 5 5 2 3 2 2 3 2 2 2" xfId="50189"/>
    <cellStyle name="Standard 257 5 5 2 3 2 2 3 2 3" xfId="36953"/>
    <cellStyle name="Standard 257 5 5 2 3 2 2 3 3" xfId="17100"/>
    <cellStyle name="Standard 257 5 5 2 3 2 2 3 3 2" xfId="43572"/>
    <cellStyle name="Standard 257 5 5 2 3 2 2 3 4" xfId="32543"/>
    <cellStyle name="Standard 257 5 5 2 3 2 2 4" xfId="9010"/>
    <cellStyle name="Standard 257 5 5 2 3 2 2 4 2" xfId="22246"/>
    <cellStyle name="Standard 257 5 5 2 3 2 2 4 2 2" xfId="48718"/>
    <cellStyle name="Standard 257 5 5 2 3 2 2 4 3" xfId="35482"/>
    <cellStyle name="Standard 257 5 5 2 3 2 2 5" xfId="15629"/>
    <cellStyle name="Standard 257 5 5 2 3 2 2 5 2" xfId="42101"/>
    <cellStyle name="Standard 257 5 5 2 3 2 2 6" xfId="28131"/>
    <cellStyle name="Standard 257 5 5 2 3 2 3" xfId="2393"/>
    <cellStyle name="Standard 257 5 5 2 3 2 3 2" xfId="3864"/>
    <cellStyle name="Standard 257 5 5 2 3 2 3 2 2" xfId="12686"/>
    <cellStyle name="Standard 257 5 5 2 3 2 3 2 2 2" xfId="25922"/>
    <cellStyle name="Standard 257 5 5 2 3 2 3 2 2 2 2" xfId="52394"/>
    <cellStyle name="Standard 257 5 5 2 3 2 3 2 2 3" xfId="39158"/>
    <cellStyle name="Standard 257 5 5 2 3 2 3 2 3" xfId="19305"/>
    <cellStyle name="Standard 257 5 5 2 3 2 3 2 3 2" xfId="45777"/>
    <cellStyle name="Standard 257 5 5 2 3 2 3 2 4" xfId="30336"/>
    <cellStyle name="Standard 257 5 5 2 3 2 3 3" xfId="6806"/>
    <cellStyle name="Standard 257 5 5 2 3 2 3 3 2" xfId="11216"/>
    <cellStyle name="Standard 257 5 5 2 3 2 3 3 2 2" xfId="24452"/>
    <cellStyle name="Standard 257 5 5 2 3 2 3 3 2 2 2" xfId="50924"/>
    <cellStyle name="Standard 257 5 5 2 3 2 3 3 2 3" xfId="37688"/>
    <cellStyle name="Standard 257 5 5 2 3 2 3 3 3" xfId="17835"/>
    <cellStyle name="Standard 257 5 5 2 3 2 3 3 3 2" xfId="44307"/>
    <cellStyle name="Standard 257 5 5 2 3 2 3 3 4" xfId="33278"/>
    <cellStyle name="Standard 257 5 5 2 3 2 3 4" xfId="8274"/>
    <cellStyle name="Standard 257 5 5 2 3 2 3 4 2" xfId="21510"/>
    <cellStyle name="Standard 257 5 5 2 3 2 3 4 2 2" xfId="47982"/>
    <cellStyle name="Standard 257 5 5 2 3 2 3 4 3" xfId="34746"/>
    <cellStyle name="Standard 257 5 5 2 3 2 3 5" xfId="14893"/>
    <cellStyle name="Standard 257 5 5 2 3 2 3 5 2" xfId="41365"/>
    <cellStyle name="Standard 257 5 5 2 3 2 3 6" xfId="28866"/>
    <cellStyle name="Standard 257 5 5 2 3 2 4" xfId="3130"/>
    <cellStyle name="Standard 257 5 5 2 3 2 4 2" xfId="11952"/>
    <cellStyle name="Standard 257 5 5 2 3 2 4 2 2" xfId="25188"/>
    <cellStyle name="Standard 257 5 5 2 3 2 4 2 2 2" xfId="51660"/>
    <cellStyle name="Standard 257 5 5 2 3 2 4 2 3" xfId="38424"/>
    <cellStyle name="Standard 257 5 5 2 3 2 4 3" xfId="18571"/>
    <cellStyle name="Standard 257 5 5 2 3 2 4 3 2" xfId="45043"/>
    <cellStyle name="Standard 257 5 5 2 3 2 4 4" xfId="29602"/>
    <cellStyle name="Standard 257 5 5 2 3 2 5" xfId="5335"/>
    <cellStyle name="Standard 257 5 5 2 3 2 5 2" xfId="9745"/>
    <cellStyle name="Standard 257 5 5 2 3 2 5 2 2" xfId="22981"/>
    <cellStyle name="Standard 257 5 5 2 3 2 5 2 2 2" xfId="49453"/>
    <cellStyle name="Standard 257 5 5 2 3 2 5 2 3" xfId="36217"/>
    <cellStyle name="Standard 257 5 5 2 3 2 5 3" xfId="16364"/>
    <cellStyle name="Standard 257 5 5 2 3 2 5 3 2" xfId="42836"/>
    <cellStyle name="Standard 257 5 5 2 3 2 5 4" xfId="31807"/>
    <cellStyle name="Standard 257 5 5 2 3 2 6" xfId="7540"/>
    <cellStyle name="Standard 257 5 5 2 3 2 6 2" xfId="20776"/>
    <cellStyle name="Standard 257 5 5 2 3 2 6 2 2" xfId="47248"/>
    <cellStyle name="Standard 257 5 5 2 3 2 6 3" xfId="34012"/>
    <cellStyle name="Standard 257 5 5 2 3 2 7" xfId="14159"/>
    <cellStyle name="Standard 257 5 5 2 3 2 7 2" xfId="40631"/>
    <cellStyle name="Standard 257 5 5 2 3 2 8" xfId="27395"/>
    <cellStyle name="Standard 257 5 5 2 3 3" xfId="1291"/>
    <cellStyle name="Standard 257 5 5 2 3 3 2" xfId="4234"/>
    <cellStyle name="Standard 257 5 5 2 3 3 2 2" xfId="13056"/>
    <cellStyle name="Standard 257 5 5 2 3 3 2 2 2" xfId="26292"/>
    <cellStyle name="Standard 257 5 5 2 3 3 2 2 2 2" xfId="52764"/>
    <cellStyle name="Standard 257 5 5 2 3 3 2 2 3" xfId="39528"/>
    <cellStyle name="Standard 257 5 5 2 3 3 2 3" xfId="19675"/>
    <cellStyle name="Standard 257 5 5 2 3 3 2 3 2" xfId="46147"/>
    <cellStyle name="Standard 257 5 5 2 3 3 2 4" xfId="30706"/>
    <cellStyle name="Standard 257 5 5 2 3 3 3" xfId="5705"/>
    <cellStyle name="Standard 257 5 5 2 3 3 3 2" xfId="10115"/>
    <cellStyle name="Standard 257 5 5 2 3 3 3 2 2" xfId="23351"/>
    <cellStyle name="Standard 257 5 5 2 3 3 3 2 2 2" xfId="49823"/>
    <cellStyle name="Standard 257 5 5 2 3 3 3 2 3" xfId="36587"/>
    <cellStyle name="Standard 257 5 5 2 3 3 3 3" xfId="16734"/>
    <cellStyle name="Standard 257 5 5 2 3 3 3 3 2" xfId="43206"/>
    <cellStyle name="Standard 257 5 5 2 3 3 3 4" xfId="32177"/>
    <cellStyle name="Standard 257 5 5 2 3 3 4" xfId="8644"/>
    <cellStyle name="Standard 257 5 5 2 3 3 4 2" xfId="21880"/>
    <cellStyle name="Standard 257 5 5 2 3 3 4 2 2" xfId="48352"/>
    <cellStyle name="Standard 257 5 5 2 3 3 4 3" xfId="35116"/>
    <cellStyle name="Standard 257 5 5 2 3 3 5" xfId="15263"/>
    <cellStyle name="Standard 257 5 5 2 3 3 5 2" xfId="41735"/>
    <cellStyle name="Standard 257 5 5 2 3 3 6" xfId="27765"/>
    <cellStyle name="Standard 257 5 5 2 3 4" xfId="2027"/>
    <cellStyle name="Standard 257 5 5 2 3 4 2" xfId="3498"/>
    <cellStyle name="Standard 257 5 5 2 3 4 2 2" xfId="12320"/>
    <cellStyle name="Standard 257 5 5 2 3 4 2 2 2" xfId="25556"/>
    <cellStyle name="Standard 257 5 5 2 3 4 2 2 2 2" xfId="52028"/>
    <cellStyle name="Standard 257 5 5 2 3 4 2 2 3" xfId="38792"/>
    <cellStyle name="Standard 257 5 5 2 3 4 2 3" xfId="18939"/>
    <cellStyle name="Standard 257 5 5 2 3 4 2 3 2" xfId="45411"/>
    <cellStyle name="Standard 257 5 5 2 3 4 2 4" xfId="29970"/>
    <cellStyle name="Standard 257 5 5 2 3 4 3" xfId="6440"/>
    <cellStyle name="Standard 257 5 5 2 3 4 3 2" xfId="10850"/>
    <cellStyle name="Standard 257 5 5 2 3 4 3 2 2" xfId="24086"/>
    <cellStyle name="Standard 257 5 5 2 3 4 3 2 2 2" xfId="50558"/>
    <cellStyle name="Standard 257 5 5 2 3 4 3 2 3" xfId="37322"/>
    <cellStyle name="Standard 257 5 5 2 3 4 3 3" xfId="17469"/>
    <cellStyle name="Standard 257 5 5 2 3 4 3 3 2" xfId="43941"/>
    <cellStyle name="Standard 257 5 5 2 3 4 3 4" xfId="32912"/>
    <cellStyle name="Standard 257 5 5 2 3 4 4" xfId="7908"/>
    <cellStyle name="Standard 257 5 5 2 3 4 4 2" xfId="21144"/>
    <cellStyle name="Standard 257 5 5 2 3 4 4 2 2" xfId="47616"/>
    <cellStyle name="Standard 257 5 5 2 3 4 4 3" xfId="34380"/>
    <cellStyle name="Standard 257 5 5 2 3 4 5" xfId="14527"/>
    <cellStyle name="Standard 257 5 5 2 3 4 5 2" xfId="40999"/>
    <cellStyle name="Standard 257 5 5 2 3 4 6" xfId="28500"/>
    <cellStyle name="Standard 257 5 5 2 3 5" xfId="2764"/>
    <cellStyle name="Standard 257 5 5 2 3 5 2" xfId="11586"/>
    <cellStyle name="Standard 257 5 5 2 3 5 2 2" xfId="24822"/>
    <cellStyle name="Standard 257 5 5 2 3 5 2 2 2" xfId="51294"/>
    <cellStyle name="Standard 257 5 5 2 3 5 2 3" xfId="38058"/>
    <cellStyle name="Standard 257 5 5 2 3 5 3" xfId="18205"/>
    <cellStyle name="Standard 257 5 5 2 3 5 3 2" xfId="44677"/>
    <cellStyle name="Standard 257 5 5 2 3 5 4" xfId="29236"/>
    <cellStyle name="Standard 257 5 5 2 3 6" xfId="4969"/>
    <cellStyle name="Standard 257 5 5 2 3 6 2" xfId="9379"/>
    <cellStyle name="Standard 257 5 5 2 3 6 2 2" xfId="22615"/>
    <cellStyle name="Standard 257 5 5 2 3 6 2 2 2" xfId="49087"/>
    <cellStyle name="Standard 257 5 5 2 3 6 2 3" xfId="35851"/>
    <cellStyle name="Standard 257 5 5 2 3 6 3" xfId="15998"/>
    <cellStyle name="Standard 257 5 5 2 3 6 3 2" xfId="42470"/>
    <cellStyle name="Standard 257 5 5 2 3 6 4" xfId="31441"/>
    <cellStyle name="Standard 257 5 5 2 3 7" xfId="7174"/>
    <cellStyle name="Standard 257 5 5 2 3 7 2" xfId="20410"/>
    <cellStyle name="Standard 257 5 5 2 3 7 2 2" xfId="46882"/>
    <cellStyle name="Standard 257 5 5 2 3 7 3" xfId="33646"/>
    <cellStyle name="Standard 257 5 5 2 3 8" xfId="13793"/>
    <cellStyle name="Standard 257 5 5 2 3 8 2" xfId="40265"/>
    <cellStyle name="Standard 257 5 5 2 3 9" xfId="27029"/>
    <cellStyle name="Standard 257 5 5 2 4" xfId="736"/>
    <cellStyle name="Standard 257 5 5 2 4 2" xfId="1486"/>
    <cellStyle name="Standard 257 5 5 2 4 2 2" xfId="4429"/>
    <cellStyle name="Standard 257 5 5 2 4 2 2 2" xfId="13251"/>
    <cellStyle name="Standard 257 5 5 2 4 2 2 2 2" xfId="26487"/>
    <cellStyle name="Standard 257 5 5 2 4 2 2 2 2 2" xfId="52959"/>
    <cellStyle name="Standard 257 5 5 2 4 2 2 2 3" xfId="39723"/>
    <cellStyle name="Standard 257 5 5 2 4 2 2 3" xfId="19870"/>
    <cellStyle name="Standard 257 5 5 2 4 2 2 3 2" xfId="46342"/>
    <cellStyle name="Standard 257 5 5 2 4 2 2 4" xfId="30901"/>
    <cellStyle name="Standard 257 5 5 2 4 2 3" xfId="5900"/>
    <cellStyle name="Standard 257 5 5 2 4 2 3 2" xfId="10310"/>
    <cellStyle name="Standard 257 5 5 2 4 2 3 2 2" xfId="23546"/>
    <cellStyle name="Standard 257 5 5 2 4 2 3 2 2 2" xfId="50018"/>
    <cellStyle name="Standard 257 5 5 2 4 2 3 2 3" xfId="36782"/>
    <cellStyle name="Standard 257 5 5 2 4 2 3 3" xfId="16929"/>
    <cellStyle name="Standard 257 5 5 2 4 2 3 3 2" xfId="43401"/>
    <cellStyle name="Standard 257 5 5 2 4 2 3 4" xfId="32372"/>
    <cellStyle name="Standard 257 5 5 2 4 2 4" xfId="8839"/>
    <cellStyle name="Standard 257 5 5 2 4 2 4 2" xfId="22075"/>
    <cellStyle name="Standard 257 5 5 2 4 2 4 2 2" xfId="48547"/>
    <cellStyle name="Standard 257 5 5 2 4 2 4 3" xfId="35311"/>
    <cellStyle name="Standard 257 5 5 2 4 2 5" xfId="15458"/>
    <cellStyle name="Standard 257 5 5 2 4 2 5 2" xfId="41930"/>
    <cellStyle name="Standard 257 5 5 2 4 2 6" xfId="27960"/>
    <cellStyle name="Standard 257 5 5 2 4 3" xfId="2222"/>
    <cellStyle name="Standard 257 5 5 2 4 3 2" xfId="3693"/>
    <cellStyle name="Standard 257 5 5 2 4 3 2 2" xfId="12515"/>
    <cellStyle name="Standard 257 5 5 2 4 3 2 2 2" xfId="25751"/>
    <cellStyle name="Standard 257 5 5 2 4 3 2 2 2 2" xfId="52223"/>
    <cellStyle name="Standard 257 5 5 2 4 3 2 2 3" xfId="38987"/>
    <cellStyle name="Standard 257 5 5 2 4 3 2 3" xfId="19134"/>
    <cellStyle name="Standard 257 5 5 2 4 3 2 3 2" xfId="45606"/>
    <cellStyle name="Standard 257 5 5 2 4 3 2 4" xfId="30165"/>
    <cellStyle name="Standard 257 5 5 2 4 3 3" xfId="6635"/>
    <cellStyle name="Standard 257 5 5 2 4 3 3 2" xfId="11045"/>
    <cellStyle name="Standard 257 5 5 2 4 3 3 2 2" xfId="24281"/>
    <cellStyle name="Standard 257 5 5 2 4 3 3 2 2 2" xfId="50753"/>
    <cellStyle name="Standard 257 5 5 2 4 3 3 2 3" xfId="37517"/>
    <cellStyle name="Standard 257 5 5 2 4 3 3 3" xfId="17664"/>
    <cellStyle name="Standard 257 5 5 2 4 3 3 3 2" xfId="44136"/>
    <cellStyle name="Standard 257 5 5 2 4 3 3 4" xfId="33107"/>
    <cellStyle name="Standard 257 5 5 2 4 3 4" xfId="8103"/>
    <cellStyle name="Standard 257 5 5 2 4 3 4 2" xfId="21339"/>
    <cellStyle name="Standard 257 5 5 2 4 3 4 2 2" xfId="47811"/>
    <cellStyle name="Standard 257 5 5 2 4 3 4 3" xfId="34575"/>
    <cellStyle name="Standard 257 5 5 2 4 3 5" xfId="14722"/>
    <cellStyle name="Standard 257 5 5 2 4 3 5 2" xfId="41194"/>
    <cellStyle name="Standard 257 5 5 2 4 3 6" xfId="28695"/>
    <cellStyle name="Standard 257 5 5 2 4 4" xfId="2959"/>
    <cellStyle name="Standard 257 5 5 2 4 4 2" xfId="11781"/>
    <cellStyle name="Standard 257 5 5 2 4 4 2 2" xfId="25017"/>
    <cellStyle name="Standard 257 5 5 2 4 4 2 2 2" xfId="51489"/>
    <cellStyle name="Standard 257 5 5 2 4 4 2 3" xfId="38253"/>
    <cellStyle name="Standard 257 5 5 2 4 4 3" xfId="18400"/>
    <cellStyle name="Standard 257 5 5 2 4 4 3 2" xfId="44872"/>
    <cellStyle name="Standard 257 5 5 2 4 4 4" xfId="29431"/>
    <cellStyle name="Standard 257 5 5 2 4 5" xfId="5164"/>
    <cellStyle name="Standard 257 5 5 2 4 5 2" xfId="9574"/>
    <cellStyle name="Standard 257 5 5 2 4 5 2 2" xfId="22810"/>
    <cellStyle name="Standard 257 5 5 2 4 5 2 2 2" xfId="49282"/>
    <cellStyle name="Standard 257 5 5 2 4 5 2 3" xfId="36046"/>
    <cellStyle name="Standard 257 5 5 2 4 5 3" xfId="16193"/>
    <cellStyle name="Standard 257 5 5 2 4 5 3 2" xfId="42665"/>
    <cellStyle name="Standard 257 5 5 2 4 5 4" xfId="31636"/>
    <cellStyle name="Standard 257 5 5 2 4 6" xfId="7369"/>
    <cellStyle name="Standard 257 5 5 2 4 6 2" xfId="20605"/>
    <cellStyle name="Standard 257 5 5 2 4 6 2 2" xfId="47077"/>
    <cellStyle name="Standard 257 5 5 2 4 6 3" xfId="33841"/>
    <cellStyle name="Standard 257 5 5 2 4 7" xfId="13988"/>
    <cellStyle name="Standard 257 5 5 2 4 7 2" xfId="40460"/>
    <cellStyle name="Standard 257 5 5 2 4 8" xfId="27224"/>
    <cellStyle name="Standard 257 5 5 2 5" xfId="1120"/>
    <cellStyle name="Standard 257 5 5 2 5 2" xfId="4063"/>
    <cellStyle name="Standard 257 5 5 2 5 2 2" xfId="12885"/>
    <cellStyle name="Standard 257 5 5 2 5 2 2 2" xfId="26121"/>
    <cellStyle name="Standard 257 5 5 2 5 2 2 2 2" xfId="52593"/>
    <cellStyle name="Standard 257 5 5 2 5 2 2 3" xfId="39357"/>
    <cellStyle name="Standard 257 5 5 2 5 2 3" xfId="19504"/>
    <cellStyle name="Standard 257 5 5 2 5 2 3 2" xfId="45976"/>
    <cellStyle name="Standard 257 5 5 2 5 2 4" xfId="30535"/>
    <cellStyle name="Standard 257 5 5 2 5 3" xfId="5534"/>
    <cellStyle name="Standard 257 5 5 2 5 3 2" xfId="9944"/>
    <cellStyle name="Standard 257 5 5 2 5 3 2 2" xfId="23180"/>
    <cellStyle name="Standard 257 5 5 2 5 3 2 2 2" xfId="49652"/>
    <cellStyle name="Standard 257 5 5 2 5 3 2 3" xfId="36416"/>
    <cellStyle name="Standard 257 5 5 2 5 3 3" xfId="16563"/>
    <cellStyle name="Standard 257 5 5 2 5 3 3 2" xfId="43035"/>
    <cellStyle name="Standard 257 5 5 2 5 3 4" xfId="32006"/>
    <cellStyle name="Standard 257 5 5 2 5 4" xfId="8473"/>
    <cellStyle name="Standard 257 5 5 2 5 4 2" xfId="21709"/>
    <cellStyle name="Standard 257 5 5 2 5 4 2 2" xfId="48181"/>
    <cellStyle name="Standard 257 5 5 2 5 4 3" xfId="34945"/>
    <cellStyle name="Standard 257 5 5 2 5 5" xfId="15092"/>
    <cellStyle name="Standard 257 5 5 2 5 5 2" xfId="41564"/>
    <cellStyle name="Standard 257 5 5 2 5 6" xfId="27594"/>
    <cellStyle name="Standard 257 5 5 2 6" xfId="1856"/>
    <cellStyle name="Standard 257 5 5 2 6 2" xfId="3327"/>
    <cellStyle name="Standard 257 5 5 2 6 2 2" xfId="12149"/>
    <cellStyle name="Standard 257 5 5 2 6 2 2 2" xfId="25385"/>
    <cellStyle name="Standard 257 5 5 2 6 2 2 2 2" xfId="51857"/>
    <cellStyle name="Standard 257 5 5 2 6 2 2 3" xfId="38621"/>
    <cellStyle name="Standard 257 5 5 2 6 2 3" xfId="18768"/>
    <cellStyle name="Standard 257 5 5 2 6 2 3 2" xfId="45240"/>
    <cellStyle name="Standard 257 5 5 2 6 2 4" xfId="29799"/>
    <cellStyle name="Standard 257 5 5 2 6 3" xfId="6269"/>
    <cellStyle name="Standard 257 5 5 2 6 3 2" xfId="10679"/>
    <cellStyle name="Standard 257 5 5 2 6 3 2 2" xfId="23915"/>
    <cellStyle name="Standard 257 5 5 2 6 3 2 2 2" xfId="50387"/>
    <cellStyle name="Standard 257 5 5 2 6 3 2 3" xfId="37151"/>
    <cellStyle name="Standard 257 5 5 2 6 3 3" xfId="17298"/>
    <cellStyle name="Standard 257 5 5 2 6 3 3 2" xfId="43770"/>
    <cellStyle name="Standard 257 5 5 2 6 3 4" xfId="32741"/>
    <cellStyle name="Standard 257 5 5 2 6 4" xfId="7737"/>
    <cellStyle name="Standard 257 5 5 2 6 4 2" xfId="20973"/>
    <cellStyle name="Standard 257 5 5 2 6 4 2 2" xfId="47445"/>
    <cellStyle name="Standard 257 5 5 2 6 4 3" xfId="34209"/>
    <cellStyle name="Standard 257 5 5 2 6 5" xfId="14356"/>
    <cellStyle name="Standard 257 5 5 2 6 5 2" xfId="40828"/>
    <cellStyle name="Standard 257 5 5 2 6 6" xfId="28329"/>
    <cellStyle name="Standard 257 5 5 2 7" xfId="2593"/>
    <cellStyle name="Standard 257 5 5 2 7 2" xfId="11415"/>
    <cellStyle name="Standard 257 5 5 2 7 2 2" xfId="24651"/>
    <cellStyle name="Standard 257 5 5 2 7 2 2 2" xfId="51123"/>
    <cellStyle name="Standard 257 5 5 2 7 2 3" xfId="37887"/>
    <cellStyle name="Standard 257 5 5 2 7 3" xfId="18034"/>
    <cellStyle name="Standard 257 5 5 2 7 3 2" xfId="44506"/>
    <cellStyle name="Standard 257 5 5 2 7 4" xfId="29065"/>
    <cellStyle name="Standard 257 5 5 2 8" xfId="4798"/>
    <cellStyle name="Standard 257 5 5 2 8 2" xfId="9208"/>
    <cellStyle name="Standard 257 5 5 2 8 2 2" xfId="22444"/>
    <cellStyle name="Standard 257 5 5 2 8 2 2 2" xfId="48916"/>
    <cellStyle name="Standard 257 5 5 2 8 2 3" xfId="35680"/>
    <cellStyle name="Standard 257 5 5 2 8 3" xfId="15827"/>
    <cellStyle name="Standard 257 5 5 2 8 3 2" xfId="42299"/>
    <cellStyle name="Standard 257 5 5 2 8 4" xfId="31270"/>
    <cellStyle name="Standard 257 5 5 2 9" xfId="7003"/>
    <cellStyle name="Standard 257 5 5 2 9 2" xfId="20239"/>
    <cellStyle name="Standard 257 5 5 2 9 2 2" xfId="46711"/>
    <cellStyle name="Standard 257 5 5 2 9 3" xfId="33475"/>
    <cellStyle name="Standard 257 5 5 3" xfId="384"/>
    <cellStyle name="Standard 257 5 5 3 10" xfId="26899"/>
    <cellStyle name="Standard 257 5 5 3 2" xfId="560"/>
    <cellStyle name="Standard 257 5 5 3 2 2" xfId="949"/>
    <cellStyle name="Standard 257 5 5 3 2 2 2" xfId="1698"/>
    <cellStyle name="Standard 257 5 5 3 2 2 2 2" xfId="4641"/>
    <cellStyle name="Standard 257 5 5 3 2 2 2 2 2" xfId="13463"/>
    <cellStyle name="Standard 257 5 5 3 2 2 2 2 2 2" xfId="26699"/>
    <cellStyle name="Standard 257 5 5 3 2 2 2 2 2 2 2" xfId="53171"/>
    <cellStyle name="Standard 257 5 5 3 2 2 2 2 2 3" xfId="39935"/>
    <cellStyle name="Standard 257 5 5 3 2 2 2 2 3" xfId="20082"/>
    <cellStyle name="Standard 257 5 5 3 2 2 2 2 3 2" xfId="46554"/>
    <cellStyle name="Standard 257 5 5 3 2 2 2 2 4" xfId="31113"/>
    <cellStyle name="Standard 257 5 5 3 2 2 2 3" xfId="6112"/>
    <cellStyle name="Standard 257 5 5 3 2 2 2 3 2" xfId="10522"/>
    <cellStyle name="Standard 257 5 5 3 2 2 2 3 2 2" xfId="23758"/>
    <cellStyle name="Standard 257 5 5 3 2 2 2 3 2 2 2" xfId="50230"/>
    <cellStyle name="Standard 257 5 5 3 2 2 2 3 2 3" xfId="36994"/>
    <cellStyle name="Standard 257 5 5 3 2 2 2 3 3" xfId="17141"/>
    <cellStyle name="Standard 257 5 5 3 2 2 2 3 3 2" xfId="43613"/>
    <cellStyle name="Standard 257 5 5 3 2 2 2 3 4" xfId="32584"/>
    <cellStyle name="Standard 257 5 5 3 2 2 2 4" xfId="9051"/>
    <cellStyle name="Standard 257 5 5 3 2 2 2 4 2" xfId="22287"/>
    <cellStyle name="Standard 257 5 5 3 2 2 2 4 2 2" xfId="48759"/>
    <cellStyle name="Standard 257 5 5 3 2 2 2 4 3" xfId="35523"/>
    <cellStyle name="Standard 257 5 5 3 2 2 2 5" xfId="15670"/>
    <cellStyle name="Standard 257 5 5 3 2 2 2 5 2" xfId="42142"/>
    <cellStyle name="Standard 257 5 5 3 2 2 2 6" xfId="28172"/>
    <cellStyle name="Standard 257 5 5 3 2 2 3" xfId="2434"/>
    <cellStyle name="Standard 257 5 5 3 2 2 3 2" xfId="3905"/>
    <cellStyle name="Standard 257 5 5 3 2 2 3 2 2" xfId="12727"/>
    <cellStyle name="Standard 257 5 5 3 2 2 3 2 2 2" xfId="25963"/>
    <cellStyle name="Standard 257 5 5 3 2 2 3 2 2 2 2" xfId="52435"/>
    <cellStyle name="Standard 257 5 5 3 2 2 3 2 2 3" xfId="39199"/>
    <cellStyle name="Standard 257 5 5 3 2 2 3 2 3" xfId="19346"/>
    <cellStyle name="Standard 257 5 5 3 2 2 3 2 3 2" xfId="45818"/>
    <cellStyle name="Standard 257 5 5 3 2 2 3 2 4" xfId="30377"/>
    <cellStyle name="Standard 257 5 5 3 2 2 3 3" xfId="6847"/>
    <cellStyle name="Standard 257 5 5 3 2 2 3 3 2" xfId="11257"/>
    <cellStyle name="Standard 257 5 5 3 2 2 3 3 2 2" xfId="24493"/>
    <cellStyle name="Standard 257 5 5 3 2 2 3 3 2 2 2" xfId="50965"/>
    <cellStyle name="Standard 257 5 5 3 2 2 3 3 2 3" xfId="37729"/>
    <cellStyle name="Standard 257 5 5 3 2 2 3 3 3" xfId="17876"/>
    <cellStyle name="Standard 257 5 5 3 2 2 3 3 3 2" xfId="44348"/>
    <cellStyle name="Standard 257 5 5 3 2 2 3 3 4" xfId="33319"/>
    <cellStyle name="Standard 257 5 5 3 2 2 3 4" xfId="8315"/>
    <cellStyle name="Standard 257 5 5 3 2 2 3 4 2" xfId="21551"/>
    <cellStyle name="Standard 257 5 5 3 2 2 3 4 2 2" xfId="48023"/>
    <cellStyle name="Standard 257 5 5 3 2 2 3 4 3" xfId="34787"/>
    <cellStyle name="Standard 257 5 5 3 2 2 3 5" xfId="14934"/>
    <cellStyle name="Standard 257 5 5 3 2 2 3 5 2" xfId="41406"/>
    <cellStyle name="Standard 257 5 5 3 2 2 3 6" xfId="28907"/>
    <cellStyle name="Standard 257 5 5 3 2 2 4" xfId="3171"/>
    <cellStyle name="Standard 257 5 5 3 2 2 4 2" xfId="11993"/>
    <cellStyle name="Standard 257 5 5 3 2 2 4 2 2" xfId="25229"/>
    <cellStyle name="Standard 257 5 5 3 2 2 4 2 2 2" xfId="51701"/>
    <cellStyle name="Standard 257 5 5 3 2 2 4 2 3" xfId="38465"/>
    <cellStyle name="Standard 257 5 5 3 2 2 4 3" xfId="18612"/>
    <cellStyle name="Standard 257 5 5 3 2 2 4 3 2" xfId="45084"/>
    <cellStyle name="Standard 257 5 5 3 2 2 4 4" xfId="29643"/>
    <cellStyle name="Standard 257 5 5 3 2 2 5" xfId="5376"/>
    <cellStyle name="Standard 257 5 5 3 2 2 5 2" xfId="9786"/>
    <cellStyle name="Standard 257 5 5 3 2 2 5 2 2" xfId="23022"/>
    <cellStyle name="Standard 257 5 5 3 2 2 5 2 2 2" xfId="49494"/>
    <cellStyle name="Standard 257 5 5 3 2 2 5 2 3" xfId="36258"/>
    <cellStyle name="Standard 257 5 5 3 2 2 5 3" xfId="16405"/>
    <cellStyle name="Standard 257 5 5 3 2 2 5 3 2" xfId="42877"/>
    <cellStyle name="Standard 257 5 5 3 2 2 5 4" xfId="31848"/>
    <cellStyle name="Standard 257 5 5 3 2 2 6" xfId="7581"/>
    <cellStyle name="Standard 257 5 5 3 2 2 6 2" xfId="20817"/>
    <cellStyle name="Standard 257 5 5 3 2 2 6 2 2" xfId="47289"/>
    <cellStyle name="Standard 257 5 5 3 2 2 6 3" xfId="34053"/>
    <cellStyle name="Standard 257 5 5 3 2 2 7" xfId="14200"/>
    <cellStyle name="Standard 257 5 5 3 2 2 7 2" xfId="40672"/>
    <cellStyle name="Standard 257 5 5 3 2 2 8" xfId="27436"/>
    <cellStyle name="Standard 257 5 5 3 2 3" xfId="1332"/>
    <cellStyle name="Standard 257 5 5 3 2 3 2" xfId="4275"/>
    <cellStyle name="Standard 257 5 5 3 2 3 2 2" xfId="13097"/>
    <cellStyle name="Standard 257 5 5 3 2 3 2 2 2" xfId="26333"/>
    <cellStyle name="Standard 257 5 5 3 2 3 2 2 2 2" xfId="52805"/>
    <cellStyle name="Standard 257 5 5 3 2 3 2 2 3" xfId="39569"/>
    <cellStyle name="Standard 257 5 5 3 2 3 2 3" xfId="19716"/>
    <cellStyle name="Standard 257 5 5 3 2 3 2 3 2" xfId="46188"/>
    <cellStyle name="Standard 257 5 5 3 2 3 2 4" xfId="30747"/>
    <cellStyle name="Standard 257 5 5 3 2 3 3" xfId="5746"/>
    <cellStyle name="Standard 257 5 5 3 2 3 3 2" xfId="10156"/>
    <cellStyle name="Standard 257 5 5 3 2 3 3 2 2" xfId="23392"/>
    <cellStyle name="Standard 257 5 5 3 2 3 3 2 2 2" xfId="49864"/>
    <cellStyle name="Standard 257 5 5 3 2 3 3 2 3" xfId="36628"/>
    <cellStyle name="Standard 257 5 5 3 2 3 3 3" xfId="16775"/>
    <cellStyle name="Standard 257 5 5 3 2 3 3 3 2" xfId="43247"/>
    <cellStyle name="Standard 257 5 5 3 2 3 3 4" xfId="32218"/>
    <cellStyle name="Standard 257 5 5 3 2 3 4" xfId="8685"/>
    <cellStyle name="Standard 257 5 5 3 2 3 4 2" xfId="21921"/>
    <cellStyle name="Standard 257 5 5 3 2 3 4 2 2" xfId="48393"/>
    <cellStyle name="Standard 257 5 5 3 2 3 4 3" xfId="35157"/>
    <cellStyle name="Standard 257 5 5 3 2 3 5" xfId="15304"/>
    <cellStyle name="Standard 257 5 5 3 2 3 5 2" xfId="41776"/>
    <cellStyle name="Standard 257 5 5 3 2 3 6" xfId="27806"/>
    <cellStyle name="Standard 257 5 5 3 2 4" xfId="2068"/>
    <cellStyle name="Standard 257 5 5 3 2 4 2" xfId="3539"/>
    <cellStyle name="Standard 257 5 5 3 2 4 2 2" xfId="12361"/>
    <cellStyle name="Standard 257 5 5 3 2 4 2 2 2" xfId="25597"/>
    <cellStyle name="Standard 257 5 5 3 2 4 2 2 2 2" xfId="52069"/>
    <cellStyle name="Standard 257 5 5 3 2 4 2 2 3" xfId="38833"/>
    <cellStyle name="Standard 257 5 5 3 2 4 2 3" xfId="18980"/>
    <cellStyle name="Standard 257 5 5 3 2 4 2 3 2" xfId="45452"/>
    <cellStyle name="Standard 257 5 5 3 2 4 2 4" xfId="30011"/>
    <cellStyle name="Standard 257 5 5 3 2 4 3" xfId="6481"/>
    <cellStyle name="Standard 257 5 5 3 2 4 3 2" xfId="10891"/>
    <cellStyle name="Standard 257 5 5 3 2 4 3 2 2" xfId="24127"/>
    <cellStyle name="Standard 257 5 5 3 2 4 3 2 2 2" xfId="50599"/>
    <cellStyle name="Standard 257 5 5 3 2 4 3 2 3" xfId="37363"/>
    <cellStyle name="Standard 257 5 5 3 2 4 3 3" xfId="17510"/>
    <cellStyle name="Standard 257 5 5 3 2 4 3 3 2" xfId="43982"/>
    <cellStyle name="Standard 257 5 5 3 2 4 3 4" xfId="32953"/>
    <cellStyle name="Standard 257 5 5 3 2 4 4" xfId="7949"/>
    <cellStyle name="Standard 257 5 5 3 2 4 4 2" xfId="21185"/>
    <cellStyle name="Standard 257 5 5 3 2 4 4 2 2" xfId="47657"/>
    <cellStyle name="Standard 257 5 5 3 2 4 4 3" xfId="34421"/>
    <cellStyle name="Standard 257 5 5 3 2 4 5" xfId="14568"/>
    <cellStyle name="Standard 257 5 5 3 2 4 5 2" xfId="41040"/>
    <cellStyle name="Standard 257 5 5 3 2 4 6" xfId="28541"/>
    <cellStyle name="Standard 257 5 5 3 2 5" xfId="2805"/>
    <cellStyle name="Standard 257 5 5 3 2 5 2" xfId="11627"/>
    <cellStyle name="Standard 257 5 5 3 2 5 2 2" xfId="24863"/>
    <cellStyle name="Standard 257 5 5 3 2 5 2 2 2" xfId="51335"/>
    <cellStyle name="Standard 257 5 5 3 2 5 2 3" xfId="38099"/>
    <cellStyle name="Standard 257 5 5 3 2 5 3" xfId="18246"/>
    <cellStyle name="Standard 257 5 5 3 2 5 3 2" xfId="44718"/>
    <cellStyle name="Standard 257 5 5 3 2 5 4" xfId="29277"/>
    <cellStyle name="Standard 257 5 5 3 2 6" xfId="5010"/>
    <cellStyle name="Standard 257 5 5 3 2 6 2" xfId="9420"/>
    <cellStyle name="Standard 257 5 5 3 2 6 2 2" xfId="22656"/>
    <cellStyle name="Standard 257 5 5 3 2 6 2 2 2" xfId="49128"/>
    <cellStyle name="Standard 257 5 5 3 2 6 2 3" xfId="35892"/>
    <cellStyle name="Standard 257 5 5 3 2 6 3" xfId="16039"/>
    <cellStyle name="Standard 257 5 5 3 2 6 3 2" xfId="42511"/>
    <cellStyle name="Standard 257 5 5 3 2 6 4" xfId="31482"/>
    <cellStyle name="Standard 257 5 5 3 2 7" xfId="7215"/>
    <cellStyle name="Standard 257 5 5 3 2 7 2" xfId="20451"/>
    <cellStyle name="Standard 257 5 5 3 2 7 2 2" xfId="46923"/>
    <cellStyle name="Standard 257 5 5 3 2 7 3" xfId="33687"/>
    <cellStyle name="Standard 257 5 5 3 2 8" xfId="13834"/>
    <cellStyle name="Standard 257 5 5 3 2 8 2" xfId="40306"/>
    <cellStyle name="Standard 257 5 5 3 2 9" xfId="27070"/>
    <cellStyle name="Standard 257 5 5 3 3" xfId="777"/>
    <cellStyle name="Standard 257 5 5 3 3 2" xfId="1527"/>
    <cellStyle name="Standard 257 5 5 3 3 2 2" xfId="4470"/>
    <cellStyle name="Standard 257 5 5 3 3 2 2 2" xfId="13292"/>
    <cellStyle name="Standard 257 5 5 3 3 2 2 2 2" xfId="26528"/>
    <cellStyle name="Standard 257 5 5 3 3 2 2 2 2 2" xfId="53000"/>
    <cellStyle name="Standard 257 5 5 3 3 2 2 2 3" xfId="39764"/>
    <cellStyle name="Standard 257 5 5 3 3 2 2 3" xfId="19911"/>
    <cellStyle name="Standard 257 5 5 3 3 2 2 3 2" xfId="46383"/>
    <cellStyle name="Standard 257 5 5 3 3 2 2 4" xfId="30942"/>
    <cellStyle name="Standard 257 5 5 3 3 2 3" xfId="5941"/>
    <cellStyle name="Standard 257 5 5 3 3 2 3 2" xfId="10351"/>
    <cellStyle name="Standard 257 5 5 3 3 2 3 2 2" xfId="23587"/>
    <cellStyle name="Standard 257 5 5 3 3 2 3 2 2 2" xfId="50059"/>
    <cellStyle name="Standard 257 5 5 3 3 2 3 2 3" xfId="36823"/>
    <cellStyle name="Standard 257 5 5 3 3 2 3 3" xfId="16970"/>
    <cellStyle name="Standard 257 5 5 3 3 2 3 3 2" xfId="43442"/>
    <cellStyle name="Standard 257 5 5 3 3 2 3 4" xfId="32413"/>
    <cellStyle name="Standard 257 5 5 3 3 2 4" xfId="8880"/>
    <cellStyle name="Standard 257 5 5 3 3 2 4 2" xfId="22116"/>
    <cellStyle name="Standard 257 5 5 3 3 2 4 2 2" xfId="48588"/>
    <cellStyle name="Standard 257 5 5 3 3 2 4 3" xfId="35352"/>
    <cellStyle name="Standard 257 5 5 3 3 2 5" xfId="15499"/>
    <cellStyle name="Standard 257 5 5 3 3 2 5 2" xfId="41971"/>
    <cellStyle name="Standard 257 5 5 3 3 2 6" xfId="28001"/>
    <cellStyle name="Standard 257 5 5 3 3 3" xfId="2263"/>
    <cellStyle name="Standard 257 5 5 3 3 3 2" xfId="3734"/>
    <cellStyle name="Standard 257 5 5 3 3 3 2 2" xfId="12556"/>
    <cellStyle name="Standard 257 5 5 3 3 3 2 2 2" xfId="25792"/>
    <cellStyle name="Standard 257 5 5 3 3 3 2 2 2 2" xfId="52264"/>
    <cellStyle name="Standard 257 5 5 3 3 3 2 2 3" xfId="39028"/>
    <cellStyle name="Standard 257 5 5 3 3 3 2 3" xfId="19175"/>
    <cellStyle name="Standard 257 5 5 3 3 3 2 3 2" xfId="45647"/>
    <cellStyle name="Standard 257 5 5 3 3 3 2 4" xfId="30206"/>
    <cellStyle name="Standard 257 5 5 3 3 3 3" xfId="6676"/>
    <cellStyle name="Standard 257 5 5 3 3 3 3 2" xfId="11086"/>
    <cellStyle name="Standard 257 5 5 3 3 3 3 2 2" xfId="24322"/>
    <cellStyle name="Standard 257 5 5 3 3 3 3 2 2 2" xfId="50794"/>
    <cellStyle name="Standard 257 5 5 3 3 3 3 2 3" xfId="37558"/>
    <cellStyle name="Standard 257 5 5 3 3 3 3 3" xfId="17705"/>
    <cellStyle name="Standard 257 5 5 3 3 3 3 3 2" xfId="44177"/>
    <cellStyle name="Standard 257 5 5 3 3 3 3 4" xfId="33148"/>
    <cellStyle name="Standard 257 5 5 3 3 3 4" xfId="8144"/>
    <cellStyle name="Standard 257 5 5 3 3 3 4 2" xfId="21380"/>
    <cellStyle name="Standard 257 5 5 3 3 3 4 2 2" xfId="47852"/>
    <cellStyle name="Standard 257 5 5 3 3 3 4 3" xfId="34616"/>
    <cellStyle name="Standard 257 5 5 3 3 3 5" xfId="14763"/>
    <cellStyle name="Standard 257 5 5 3 3 3 5 2" xfId="41235"/>
    <cellStyle name="Standard 257 5 5 3 3 3 6" xfId="28736"/>
    <cellStyle name="Standard 257 5 5 3 3 4" xfId="3000"/>
    <cellStyle name="Standard 257 5 5 3 3 4 2" xfId="11822"/>
    <cellStyle name="Standard 257 5 5 3 3 4 2 2" xfId="25058"/>
    <cellStyle name="Standard 257 5 5 3 3 4 2 2 2" xfId="51530"/>
    <cellStyle name="Standard 257 5 5 3 3 4 2 3" xfId="38294"/>
    <cellStyle name="Standard 257 5 5 3 3 4 3" xfId="18441"/>
    <cellStyle name="Standard 257 5 5 3 3 4 3 2" xfId="44913"/>
    <cellStyle name="Standard 257 5 5 3 3 4 4" xfId="29472"/>
    <cellStyle name="Standard 257 5 5 3 3 5" xfId="5205"/>
    <cellStyle name="Standard 257 5 5 3 3 5 2" xfId="9615"/>
    <cellStyle name="Standard 257 5 5 3 3 5 2 2" xfId="22851"/>
    <cellStyle name="Standard 257 5 5 3 3 5 2 2 2" xfId="49323"/>
    <cellStyle name="Standard 257 5 5 3 3 5 2 3" xfId="36087"/>
    <cellStyle name="Standard 257 5 5 3 3 5 3" xfId="16234"/>
    <cellStyle name="Standard 257 5 5 3 3 5 3 2" xfId="42706"/>
    <cellStyle name="Standard 257 5 5 3 3 5 4" xfId="31677"/>
    <cellStyle name="Standard 257 5 5 3 3 6" xfId="7410"/>
    <cellStyle name="Standard 257 5 5 3 3 6 2" xfId="20646"/>
    <cellStyle name="Standard 257 5 5 3 3 6 2 2" xfId="47118"/>
    <cellStyle name="Standard 257 5 5 3 3 6 3" xfId="33882"/>
    <cellStyle name="Standard 257 5 5 3 3 7" xfId="14029"/>
    <cellStyle name="Standard 257 5 5 3 3 7 2" xfId="40501"/>
    <cellStyle name="Standard 257 5 5 3 3 8" xfId="27265"/>
    <cellStyle name="Standard 257 5 5 3 4" xfId="1161"/>
    <cellStyle name="Standard 257 5 5 3 4 2" xfId="4104"/>
    <cellStyle name="Standard 257 5 5 3 4 2 2" xfId="12926"/>
    <cellStyle name="Standard 257 5 5 3 4 2 2 2" xfId="26162"/>
    <cellStyle name="Standard 257 5 5 3 4 2 2 2 2" xfId="52634"/>
    <cellStyle name="Standard 257 5 5 3 4 2 2 3" xfId="39398"/>
    <cellStyle name="Standard 257 5 5 3 4 2 3" xfId="19545"/>
    <cellStyle name="Standard 257 5 5 3 4 2 3 2" xfId="46017"/>
    <cellStyle name="Standard 257 5 5 3 4 2 4" xfId="30576"/>
    <cellStyle name="Standard 257 5 5 3 4 3" xfId="5575"/>
    <cellStyle name="Standard 257 5 5 3 4 3 2" xfId="9985"/>
    <cellStyle name="Standard 257 5 5 3 4 3 2 2" xfId="23221"/>
    <cellStyle name="Standard 257 5 5 3 4 3 2 2 2" xfId="49693"/>
    <cellStyle name="Standard 257 5 5 3 4 3 2 3" xfId="36457"/>
    <cellStyle name="Standard 257 5 5 3 4 3 3" xfId="16604"/>
    <cellStyle name="Standard 257 5 5 3 4 3 3 2" xfId="43076"/>
    <cellStyle name="Standard 257 5 5 3 4 3 4" xfId="32047"/>
    <cellStyle name="Standard 257 5 5 3 4 4" xfId="8514"/>
    <cellStyle name="Standard 257 5 5 3 4 4 2" xfId="21750"/>
    <cellStyle name="Standard 257 5 5 3 4 4 2 2" xfId="48222"/>
    <cellStyle name="Standard 257 5 5 3 4 4 3" xfId="34986"/>
    <cellStyle name="Standard 257 5 5 3 4 5" xfId="15133"/>
    <cellStyle name="Standard 257 5 5 3 4 5 2" xfId="41605"/>
    <cellStyle name="Standard 257 5 5 3 4 6" xfId="27635"/>
    <cellStyle name="Standard 257 5 5 3 5" xfId="1897"/>
    <cellStyle name="Standard 257 5 5 3 5 2" xfId="3368"/>
    <cellStyle name="Standard 257 5 5 3 5 2 2" xfId="12190"/>
    <cellStyle name="Standard 257 5 5 3 5 2 2 2" xfId="25426"/>
    <cellStyle name="Standard 257 5 5 3 5 2 2 2 2" xfId="51898"/>
    <cellStyle name="Standard 257 5 5 3 5 2 2 3" xfId="38662"/>
    <cellStyle name="Standard 257 5 5 3 5 2 3" xfId="18809"/>
    <cellStyle name="Standard 257 5 5 3 5 2 3 2" xfId="45281"/>
    <cellStyle name="Standard 257 5 5 3 5 2 4" xfId="29840"/>
    <cellStyle name="Standard 257 5 5 3 5 3" xfId="6310"/>
    <cellStyle name="Standard 257 5 5 3 5 3 2" xfId="10720"/>
    <cellStyle name="Standard 257 5 5 3 5 3 2 2" xfId="23956"/>
    <cellStyle name="Standard 257 5 5 3 5 3 2 2 2" xfId="50428"/>
    <cellStyle name="Standard 257 5 5 3 5 3 2 3" xfId="37192"/>
    <cellStyle name="Standard 257 5 5 3 5 3 3" xfId="17339"/>
    <cellStyle name="Standard 257 5 5 3 5 3 3 2" xfId="43811"/>
    <cellStyle name="Standard 257 5 5 3 5 3 4" xfId="32782"/>
    <cellStyle name="Standard 257 5 5 3 5 4" xfId="7778"/>
    <cellStyle name="Standard 257 5 5 3 5 4 2" xfId="21014"/>
    <cellStyle name="Standard 257 5 5 3 5 4 2 2" xfId="47486"/>
    <cellStyle name="Standard 257 5 5 3 5 4 3" xfId="34250"/>
    <cellStyle name="Standard 257 5 5 3 5 5" xfId="14397"/>
    <cellStyle name="Standard 257 5 5 3 5 5 2" xfId="40869"/>
    <cellStyle name="Standard 257 5 5 3 5 6" xfId="28370"/>
    <cellStyle name="Standard 257 5 5 3 6" xfId="2634"/>
    <cellStyle name="Standard 257 5 5 3 6 2" xfId="11456"/>
    <cellStyle name="Standard 257 5 5 3 6 2 2" xfId="24692"/>
    <cellStyle name="Standard 257 5 5 3 6 2 2 2" xfId="51164"/>
    <cellStyle name="Standard 257 5 5 3 6 2 3" xfId="37928"/>
    <cellStyle name="Standard 257 5 5 3 6 3" xfId="18075"/>
    <cellStyle name="Standard 257 5 5 3 6 3 2" xfId="44547"/>
    <cellStyle name="Standard 257 5 5 3 6 4" xfId="29106"/>
    <cellStyle name="Standard 257 5 5 3 7" xfId="4839"/>
    <cellStyle name="Standard 257 5 5 3 7 2" xfId="9249"/>
    <cellStyle name="Standard 257 5 5 3 7 2 2" xfId="22485"/>
    <cellStyle name="Standard 257 5 5 3 7 2 2 2" xfId="48957"/>
    <cellStyle name="Standard 257 5 5 3 7 2 3" xfId="35721"/>
    <cellStyle name="Standard 257 5 5 3 7 3" xfId="15868"/>
    <cellStyle name="Standard 257 5 5 3 7 3 2" xfId="42340"/>
    <cellStyle name="Standard 257 5 5 3 7 4" xfId="31311"/>
    <cellStyle name="Standard 257 5 5 3 8" xfId="7044"/>
    <cellStyle name="Standard 257 5 5 3 8 2" xfId="20280"/>
    <cellStyle name="Standard 257 5 5 3 8 2 2" xfId="46752"/>
    <cellStyle name="Standard 257 5 5 3 8 3" xfId="33516"/>
    <cellStyle name="Standard 257 5 5 3 9" xfId="13663"/>
    <cellStyle name="Standard 257 5 5 3 9 2" xfId="40135"/>
    <cellStyle name="Standard 257 5 5 4" xfId="477"/>
    <cellStyle name="Standard 257 5 5 4 2" xfId="867"/>
    <cellStyle name="Standard 257 5 5 4 2 2" xfId="1616"/>
    <cellStyle name="Standard 257 5 5 4 2 2 2" xfId="4559"/>
    <cellStyle name="Standard 257 5 5 4 2 2 2 2" xfId="13381"/>
    <cellStyle name="Standard 257 5 5 4 2 2 2 2 2" xfId="26617"/>
    <cellStyle name="Standard 257 5 5 4 2 2 2 2 2 2" xfId="53089"/>
    <cellStyle name="Standard 257 5 5 4 2 2 2 2 3" xfId="39853"/>
    <cellStyle name="Standard 257 5 5 4 2 2 2 3" xfId="20000"/>
    <cellStyle name="Standard 257 5 5 4 2 2 2 3 2" xfId="46472"/>
    <cellStyle name="Standard 257 5 5 4 2 2 2 4" xfId="31031"/>
    <cellStyle name="Standard 257 5 5 4 2 2 3" xfId="6030"/>
    <cellStyle name="Standard 257 5 5 4 2 2 3 2" xfId="10440"/>
    <cellStyle name="Standard 257 5 5 4 2 2 3 2 2" xfId="23676"/>
    <cellStyle name="Standard 257 5 5 4 2 2 3 2 2 2" xfId="50148"/>
    <cellStyle name="Standard 257 5 5 4 2 2 3 2 3" xfId="36912"/>
    <cellStyle name="Standard 257 5 5 4 2 2 3 3" xfId="17059"/>
    <cellStyle name="Standard 257 5 5 4 2 2 3 3 2" xfId="43531"/>
    <cellStyle name="Standard 257 5 5 4 2 2 3 4" xfId="32502"/>
    <cellStyle name="Standard 257 5 5 4 2 2 4" xfId="8969"/>
    <cellStyle name="Standard 257 5 5 4 2 2 4 2" xfId="22205"/>
    <cellStyle name="Standard 257 5 5 4 2 2 4 2 2" xfId="48677"/>
    <cellStyle name="Standard 257 5 5 4 2 2 4 3" xfId="35441"/>
    <cellStyle name="Standard 257 5 5 4 2 2 5" xfId="15588"/>
    <cellStyle name="Standard 257 5 5 4 2 2 5 2" xfId="42060"/>
    <cellStyle name="Standard 257 5 5 4 2 2 6" xfId="28090"/>
    <cellStyle name="Standard 257 5 5 4 2 3" xfId="2352"/>
    <cellStyle name="Standard 257 5 5 4 2 3 2" xfId="3823"/>
    <cellStyle name="Standard 257 5 5 4 2 3 2 2" xfId="12645"/>
    <cellStyle name="Standard 257 5 5 4 2 3 2 2 2" xfId="25881"/>
    <cellStyle name="Standard 257 5 5 4 2 3 2 2 2 2" xfId="52353"/>
    <cellStyle name="Standard 257 5 5 4 2 3 2 2 3" xfId="39117"/>
    <cellStyle name="Standard 257 5 5 4 2 3 2 3" xfId="19264"/>
    <cellStyle name="Standard 257 5 5 4 2 3 2 3 2" xfId="45736"/>
    <cellStyle name="Standard 257 5 5 4 2 3 2 4" xfId="30295"/>
    <cellStyle name="Standard 257 5 5 4 2 3 3" xfId="6765"/>
    <cellStyle name="Standard 257 5 5 4 2 3 3 2" xfId="11175"/>
    <cellStyle name="Standard 257 5 5 4 2 3 3 2 2" xfId="24411"/>
    <cellStyle name="Standard 257 5 5 4 2 3 3 2 2 2" xfId="50883"/>
    <cellStyle name="Standard 257 5 5 4 2 3 3 2 3" xfId="37647"/>
    <cellStyle name="Standard 257 5 5 4 2 3 3 3" xfId="17794"/>
    <cellStyle name="Standard 257 5 5 4 2 3 3 3 2" xfId="44266"/>
    <cellStyle name="Standard 257 5 5 4 2 3 3 4" xfId="33237"/>
    <cellStyle name="Standard 257 5 5 4 2 3 4" xfId="8233"/>
    <cellStyle name="Standard 257 5 5 4 2 3 4 2" xfId="21469"/>
    <cellStyle name="Standard 257 5 5 4 2 3 4 2 2" xfId="47941"/>
    <cellStyle name="Standard 257 5 5 4 2 3 4 3" xfId="34705"/>
    <cellStyle name="Standard 257 5 5 4 2 3 5" xfId="14852"/>
    <cellStyle name="Standard 257 5 5 4 2 3 5 2" xfId="41324"/>
    <cellStyle name="Standard 257 5 5 4 2 3 6" xfId="28825"/>
    <cellStyle name="Standard 257 5 5 4 2 4" xfId="3089"/>
    <cellStyle name="Standard 257 5 5 4 2 4 2" xfId="11911"/>
    <cellStyle name="Standard 257 5 5 4 2 4 2 2" xfId="25147"/>
    <cellStyle name="Standard 257 5 5 4 2 4 2 2 2" xfId="51619"/>
    <cellStyle name="Standard 257 5 5 4 2 4 2 3" xfId="38383"/>
    <cellStyle name="Standard 257 5 5 4 2 4 3" xfId="18530"/>
    <cellStyle name="Standard 257 5 5 4 2 4 3 2" xfId="45002"/>
    <cellStyle name="Standard 257 5 5 4 2 4 4" xfId="29561"/>
    <cellStyle name="Standard 257 5 5 4 2 5" xfId="5294"/>
    <cellStyle name="Standard 257 5 5 4 2 5 2" xfId="9704"/>
    <cellStyle name="Standard 257 5 5 4 2 5 2 2" xfId="22940"/>
    <cellStyle name="Standard 257 5 5 4 2 5 2 2 2" xfId="49412"/>
    <cellStyle name="Standard 257 5 5 4 2 5 2 3" xfId="36176"/>
    <cellStyle name="Standard 257 5 5 4 2 5 3" xfId="16323"/>
    <cellStyle name="Standard 257 5 5 4 2 5 3 2" xfId="42795"/>
    <cellStyle name="Standard 257 5 5 4 2 5 4" xfId="31766"/>
    <cellStyle name="Standard 257 5 5 4 2 6" xfId="7499"/>
    <cellStyle name="Standard 257 5 5 4 2 6 2" xfId="20735"/>
    <cellStyle name="Standard 257 5 5 4 2 6 2 2" xfId="47207"/>
    <cellStyle name="Standard 257 5 5 4 2 6 3" xfId="33971"/>
    <cellStyle name="Standard 257 5 5 4 2 7" xfId="14118"/>
    <cellStyle name="Standard 257 5 5 4 2 7 2" xfId="40590"/>
    <cellStyle name="Standard 257 5 5 4 2 8" xfId="27354"/>
    <cellStyle name="Standard 257 5 5 4 3" xfId="1250"/>
    <cellStyle name="Standard 257 5 5 4 3 2" xfId="4193"/>
    <cellStyle name="Standard 257 5 5 4 3 2 2" xfId="13015"/>
    <cellStyle name="Standard 257 5 5 4 3 2 2 2" xfId="26251"/>
    <cellStyle name="Standard 257 5 5 4 3 2 2 2 2" xfId="52723"/>
    <cellStyle name="Standard 257 5 5 4 3 2 2 3" xfId="39487"/>
    <cellStyle name="Standard 257 5 5 4 3 2 3" xfId="19634"/>
    <cellStyle name="Standard 257 5 5 4 3 2 3 2" xfId="46106"/>
    <cellStyle name="Standard 257 5 5 4 3 2 4" xfId="30665"/>
    <cellStyle name="Standard 257 5 5 4 3 3" xfId="5664"/>
    <cellStyle name="Standard 257 5 5 4 3 3 2" xfId="10074"/>
    <cellStyle name="Standard 257 5 5 4 3 3 2 2" xfId="23310"/>
    <cellStyle name="Standard 257 5 5 4 3 3 2 2 2" xfId="49782"/>
    <cellStyle name="Standard 257 5 5 4 3 3 2 3" xfId="36546"/>
    <cellStyle name="Standard 257 5 5 4 3 3 3" xfId="16693"/>
    <cellStyle name="Standard 257 5 5 4 3 3 3 2" xfId="43165"/>
    <cellStyle name="Standard 257 5 5 4 3 3 4" xfId="32136"/>
    <cellStyle name="Standard 257 5 5 4 3 4" xfId="8603"/>
    <cellStyle name="Standard 257 5 5 4 3 4 2" xfId="21839"/>
    <cellStyle name="Standard 257 5 5 4 3 4 2 2" xfId="48311"/>
    <cellStyle name="Standard 257 5 5 4 3 4 3" xfId="35075"/>
    <cellStyle name="Standard 257 5 5 4 3 5" xfId="15222"/>
    <cellStyle name="Standard 257 5 5 4 3 5 2" xfId="41694"/>
    <cellStyle name="Standard 257 5 5 4 3 6" xfId="27724"/>
    <cellStyle name="Standard 257 5 5 4 4" xfId="1986"/>
    <cellStyle name="Standard 257 5 5 4 4 2" xfId="3457"/>
    <cellStyle name="Standard 257 5 5 4 4 2 2" xfId="12279"/>
    <cellStyle name="Standard 257 5 5 4 4 2 2 2" xfId="25515"/>
    <cellStyle name="Standard 257 5 5 4 4 2 2 2 2" xfId="51987"/>
    <cellStyle name="Standard 257 5 5 4 4 2 2 3" xfId="38751"/>
    <cellStyle name="Standard 257 5 5 4 4 2 3" xfId="18898"/>
    <cellStyle name="Standard 257 5 5 4 4 2 3 2" xfId="45370"/>
    <cellStyle name="Standard 257 5 5 4 4 2 4" xfId="29929"/>
    <cellStyle name="Standard 257 5 5 4 4 3" xfId="6399"/>
    <cellStyle name="Standard 257 5 5 4 4 3 2" xfId="10809"/>
    <cellStyle name="Standard 257 5 5 4 4 3 2 2" xfId="24045"/>
    <cellStyle name="Standard 257 5 5 4 4 3 2 2 2" xfId="50517"/>
    <cellStyle name="Standard 257 5 5 4 4 3 2 3" xfId="37281"/>
    <cellStyle name="Standard 257 5 5 4 4 3 3" xfId="17428"/>
    <cellStyle name="Standard 257 5 5 4 4 3 3 2" xfId="43900"/>
    <cellStyle name="Standard 257 5 5 4 4 3 4" xfId="32871"/>
    <cellStyle name="Standard 257 5 5 4 4 4" xfId="7867"/>
    <cellStyle name="Standard 257 5 5 4 4 4 2" xfId="21103"/>
    <cellStyle name="Standard 257 5 5 4 4 4 2 2" xfId="47575"/>
    <cellStyle name="Standard 257 5 5 4 4 4 3" xfId="34339"/>
    <cellStyle name="Standard 257 5 5 4 4 5" xfId="14486"/>
    <cellStyle name="Standard 257 5 5 4 4 5 2" xfId="40958"/>
    <cellStyle name="Standard 257 5 5 4 4 6" xfId="28459"/>
    <cellStyle name="Standard 257 5 5 4 5" xfId="2723"/>
    <cellStyle name="Standard 257 5 5 4 5 2" xfId="11545"/>
    <cellStyle name="Standard 257 5 5 4 5 2 2" xfId="24781"/>
    <cellStyle name="Standard 257 5 5 4 5 2 2 2" xfId="51253"/>
    <cellStyle name="Standard 257 5 5 4 5 2 3" xfId="38017"/>
    <cellStyle name="Standard 257 5 5 4 5 3" xfId="18164"/>
    <cellStyle name="Standard 257 5 5 4 5 3 2" xfId="44636"/>
    <cellStyle name="Standard 257 5 5 4 5 4" xfId="29195"/>
    <cellStyle name="Standard 257 5 5 4 6" xfId="4928"/>
    <cellStyle name="Standard 257 5 5 4 6 2" xfId="9338"/>
    <cellStyle name="Standard 257 5 5 4 6 2 2" xfId="22574"/>
    <cellStyle name="Standard 257 5 5 4 6 2 2 2" xfId="49046"/>
    <cellStyle name="Standard 257 5 5 4 6 2 3" xfId="35810"/>
    <cellStyle name="Standard 257 5 5 4 6 3" xfId="15957"/>
    <cellStyle name="Standard 257 5 5 4 6 3 2" xfId="42429"/>
    <cellStyle name="Standard 257 5 5 4 6 4" xfId="31400"/>
    <cellStyle name="Standard 257 5 5 4 7" xfId="7133"/>
    <cellStyle name="Standard 257 5 5 4 7 2" xfId="20369"/>
    <cellStyle name="Standard 257 5 5 4 7 2 2" xfId="46841"/>
    <cellStyle name="Standard 257 5 5 4 7 3" xfId="33605"/>
    <cellStyle name="Standard 257 5 5 4 8" xfId="13752"/>
    <cellStyle name="Standard 257 5 5 4 8 2" xfId="40224"/>
    <cellStyle name="Standard 257 5 5 4 9" xfId="26988"/>
    <cellStyle name="Standard 257 5 5 5" xfId="643"/>
    <cellStyle name="Standard 257 5 5 5 2" xfId="1032"/>
    <cellStyle name="Standard 257 5 5 5 2 2" xfId="1781"/>
    <cellStyle name="Standard 257 5 5 5 2 2 2" xfId="4724"/>
    <cellStyle name="Standard 257 5 5 5 2 2 2 2" xfId="13546"/>
    <cellStyle name="Standard 257 5 5 5 2 2 2 2 2" xfId="26782"/>
    <cellStyle name="Standard 257 5 5 5 2 2 2 2 2 2" xfId="53254"/>
    <cellStyle name="Standard 257 5 5 5 2 2 2 2 3" xfId="40018"/>
    <cellStyle name="Standard 257 5 5 5 2 2 2 3" xfId="20165"/>
    <cellStyle name="Standard 257 5 5 5 2 2 2 3 2" xfId="46637"/>
    <cellStyle name="Standard 257 5 5 5 2 2 2 4" xfId="31196"/>
    <cellStyle name="Standard 257 5 5 5 2 2 3" xfId="6195"/>
    <cellStyle name="Standard 257 5 5 5 2 2 3 2" xfId="10605"/>
    <cellStyle name="Standard 257 5 5 5 2 2 3 2 2" xfId="23841"/>
    <cellStyle name="Standard 257 5 5 5 2 2 3 2 2 2" xfId="50313"/>
    <cellStyle name="Standard 257 5 5 5 2 2 3 2 3" xfId="37077"/>
    <cellStyle name="Standard 257 5 5 5 2 2 3 3" xfId="17224"/>
    <cellStyle name="Standard 257 5 5 5 2 2 3 3 2" xfId="43696"/>
    <cellStyle name="Standard 257 5 5 5 2 2 3 4" xfId="32667"/>
    <cellStyle name="Standard 257 5 5 5 2 2 4" xfId="9134"/>
    <cellStyle name="Standard 257 5 5 5 2 2 4 2" xfId="22370"/>
    <cellStyle name="Standard 257 5 5 5 2 2 4 2 2" xfId="48842"/>
    <cellStyle name="Standard 257 5 5 5 2 2 4 3" xfId="35606"/>
    <cellStyle name="Standard 257 5 5 5 2 2 5" xfId="15753"/>
    <cellStyle name="Standard 257 5 5 5 2 2 5 2" xfId="42225"/>
    <cellStyle name="Standard 257 5 5 5 2 2 6" xfId="28255"/>
    <cellStyle name="Standard 257 5 5 5 2 3" xfId="2517"/>
    <cellStyle name="Standard 257 5 5 5 2 3 2" xfId="3988"/>
    <cellStyle name="Standard 257 5 5 5 2 3 2 2" xfId="12810"/>
    <cellStyle name="Standard 257 5 5 5 2 3 2 2 2" xfId="26046"/>
    <cellStyle name="Standard 257 5 5 5 2 3 2 2 2 2" xfId="52518"/>
    <cellStyle name="Standard 257 5 5 5 2 3 2 2 3" xfId="39282"/>
    <cellStyle name="Standard 257 5 5 5 2 3 2 3" xfId="19429"/>
    <cellStyle name="Standard 257 5 5 5 2 3 2 3 2" xfId="45901"/>
    <cellStyle name="Standard 257 5 5 5 2 3 2 4" xfId="30460"/>
    <cellStyle name="Standard 257 5 5 5 2 3 3" xfId="6930"/>
    <cellStyle name="Standard 257 5 5 5 2 3 3 2" xfId="11340"/>
    <cellStyle name="Standard 257 5 5 5 2 3 3 2 2" xfId="24576"/>
    <cellStyle name="Standard 257 5 5 5 2 3 3 2 2 2" xfId="51048"/>
    <cellStyle name="Standard 257 5 5 5 2 3 3 2 3" xfId="37812"/>
    <cellStyle name="Standard 257 5 5 5 2 3 3 3" xfId="17959"/>
    <cellStyle name="Standard 257 5 5 5 2 3 3 3 2" xfId="44431"/>
    <cellStyle name="Standard 257 5 5 5 2 3 3 4" xfId="33402"/>
    <cellStyle name="Standard 257 5 5 5 2 3 4" xfId="8398"/>
    <cellStyle name="Standard 257 5 5 5 2 3 4 2" xfId="21634"/>
    <cellStyle name="Standard 257 5 5 5 2 3 4 2 2" xfId="48106"/>
    <cellStyle name="Standard 257 5 5 5 2 3 4 3" xfId="34870"/>
    <cellStyle name="Standard 257 5 5 5 2 3 5" xfId="15017"/>
    <cellStyle name="Standard 257 5 5 5 2 3 5 2" xfId="41489"/>
    <cellStyle name="Standard 257 5 5 5 2 3 6" xfId="28990"/>
    <cellStyle name="Standard 257 5 5 5 2 4" xfId="3254"/>
    <cellStyle name="Standard 257 5 5 5 2 4 2" xfId="12076"/>
    <cellStyle name="Standard 257 5 5 5 2 4 2 2" xfId="25312"/>
    <cellStyle name="Standard 257 5 5 5 2 4 2 2 2" xfId="51784"/>
    <cellStyle name="Standard 257 5 5 5 2 4 2 3" xfId="38548"/>
    <cellStyle name="Standard 257 5 5 5 2 4 3" xfId="18695"/>
    <cellStyle name="Standard 257 5 5 5 2 4 3 2" xfId="45167"/>
    <cellStyle name="Standard 257 5 5 5 2 4 4" xfId="29726"/>
    <cellStyle name="Standard 257 5 5 5 2 5" xfId="5459"/>
    <cellStyle name="Standard 257 5 5 5 2 5 2" xfId="9869"/>
    <cellStyle name="Standard 257 5 5 5 2 5 2 2" xfId="23105"/>
    <cellStyle name="Standard 257 5 5 5 2 5 2 2 2" xfId="49577"/>
    <cellStyle name="Standard 257 5 5 5 2 5 2 3" xfId="36341"/>
    <cellStyle name="Standard 257 5 5 5 2 5 3" xfId="16488"/>
    <cellStyle name="Standard 257 5 5 5 2 5 3 2" xfId="42960"/>
    <cellStyle name="Standard 257 5 5 5 2 5 4" xfId="31931"/>
    <cellStyle name="Standard 257 5 5 5 2 6" xfId="7664"/>
    <cellStyle name="Standard 257 5 5 5 2 6 2" xfId="20900"/>
    <cellStyle name="Standard 257 5 5 5 2 6 2 2" xfId="47372"/>
    <cellStyle name="Standard 257 5 5 5 2 6 3" xfId="34136"/>
    <cellStyle name="Standard 257 5 5 5 2 7" xfId="14283"/>
    <cellStyle name="Standard 257 5 5 5 2 7 2" xfId="40755"/>
    <cellStyle name="Standard 257 5 5 5 2 8" xfId="27519"/>
    <cellStyle name="Standard 257 5 5 5 3" xfId="1415"/>
    <cellStyle name="Standard 257 5 5 5 3 2" xfId="4358"/>
    <cellStyle name="Standard 257 5 5 5 3 2 2" xfId="13180"/>
    <cellStyle name="Standard 257 5 5 5 3 2 2 2" xfId="26416"/>
    <cellStyle name="Standard 257 5 5 5 3 2 2 2 2" xfId="52888"/>
    <cellStyle name="Standard 257 5 5 5 3 2 2 3" xfId="39652"/>
    <cellStyle name="Standard 257 5 5 5 3 2 3" xfId="19799"/>
    <cellStyle name="Standard 257 5 5 5 3 2 3 2" xfId="46271"/>
    <cellStyle name="Standard 257 5 5 5 3 2 4" xfId="30830"/>
    <cellStyle name="Standard 257 5 5 5 3 3" xfId="5829"/>
    <cellStyle name="Standard 257 5 5 5 3 3 2" xfId="10239"/>
    <cellStyle name="Standard 257 5 5 5 3 3 2 2" xfId="23475"/>
    <cellStyle name="Standard 257 5 5 5 3 3 2 2 2" xfId="49947"/>
    <cellStyle name="Standard 257 5 5 5 3 3 2 3" xfId="36711"/>
    <cellStyle name="Standard 257 5 5 5 3 3 3" xfId="16858"/>
    <cellStyle name="Standard 257 5 5 5 3 3 3 2" xfId="43330"/>
    <cellStyle name="Standard 257 5 5 5 3 3 4" xfId="32301"/>
    <cellStyle name="Standard 257 5 5 5 3 4" xfId="8768"/>
    <cellStyle name="Standard 257 5 5 5 3 4 2" xfId="22004"/>
    <cellStyle name="Standard 257 5 5 5 3 4 2 2" xfId="48476"/>
    <cellStyle name="Standard 257 5 5 5 3 4 3" xfId="35240"/>
    <cellStyle name="Standard 257 5 5 5 3 5" xfId="15387"/>
    <cellStyle name="Standard 257 5 5 5 3 5 2" xfId="41859"/>
    <cellStyle name="Standard 257 5 5 5 3 6" xfId="27889"/>
    <cellStyle name="Standard 257 5 5 5 4" xfId="2151"/>
    <cellStyle name="Standard 257 5 5 5 4 2" xfId="3622"/>
    <cellStyle name="Standard 257 5 5 5 4 2 2" xfId="12444"/>
    <cellStyle name="Standard 257 5 5 5 4 2 2 2" xfId="25680"/>
    <cellStyle name="Standard 257 5 5 5 4 2 2 2 2" xfId="52152"/>
    <cellStyle name="Standard 257 5 5 5 4 2 2 3" xfId="38916"/>
    <cellStyle name="Standard 257 5 5 5 4 2 3" xfId="19063"/>
    <cellStyle name="Standard 257 5 5 5 4 2 3 2" xfId="45535"/>
    <cellStyle name="Standard 257 5 5 5 4 2 4" xfId="30094"/>
    <cellStyle name="Standard 257 5 5 5 4 3" xfId="6564"/>
    <cellStyle name="Standard 257 5 5 5 4 3 2" xfId="10974"/>
    <cellStyle name="Standard 257 5 5 5 4 3 2 2" xfId="24210"/>
    <cellStyle name="Standard 257 5 5 5 4 3 2 2 2" xfId="50682"/>
    <cellStyle name="Standard 257 5 5 5 4 3 2 3" xfId="37446"/>
    <cellStyle name="Standard 257 5 5 5 4 3 3" xfId="17593"/>
    <cellStyle name="Standard 257 5 5 5 4 3 3 2" xfId="44065"/>
    <cellStyle name="Standard 257 5 5 5 4 3 4" xfId="33036"/>
    <cellStyle name="Standard 257 5 5 5 4 4" xfId="8032"/>
    <cellStyle name="Standard 257 5 5 5 4 4 2" xfId="21268"/>
    <cellStyle name="Standard 257 5 5 5 4 4 2 2" xfId="47740"/>
    <cellStyle name="Standard 257 5 5 5 4 4 3" xfId="34504"/>
    <cellStyle name="Standard 257 5 5 5 4 5" xfId="14651"/>
    <cellStyle name="Standard 257 5 5 5 4 5 2" xfId="41123"/>
    <cellStyle name="Standard 257 5 5 5 4 6" xfId="28624"/>
    <cellStyle name="Standard 257 5 5 5 5" xfId="2888"/>
    <cellStyle name="Standard 257 5 5 5 5 2" xfId="11710"/>
    <cellStyle name="Standard 257 5 5 5 5 2 2" xfId="24946"/>
    <cellStyle name="Standard 257 5 5 5 5 2 2 2" xfId="51418"/>
    <cellStyle name="Standard 257 5 5 5 5 2 3" xfId="38182"/>
    <cellStyle name="Standard 257 5 5 5 5 3" xfId="18329"/>
    <cellStyle name="Standard 257 5 5 5 5 3 2" xfId="44801"/>
    <cellStyle name="Standard 257 5 5 5 5 4" xfId="29360"/>
    <cellStyle name="Standard 257 5 5 5 6" xfId="5093"/>
    <cellStyle name="Standard 257 5 5 5 6 2" xfId="9503"/>
    <cellStyle name="Standard 257 5 5 5 6 2 2" xfId="22739"/>
    <cellStyle name="Standard 257 5 5 5 6 2 2 2" xfId="49211"/>
    <cellStyle name="Standard 257 5 5 5 6 2 3" xfId="35975"/>
    <cellStyle name="Standard 257 5 5 5 6 3" xfId="16122"/>
    <cellStyle name="Standard 257 5 5 5 6 3 2" xfId="42594"/>
    <cellStyle name="Standard 257 5 5 5 6 4" xfId="31565"/>
    <cellStyle name="Standard 257 5 5 5 7" xfId="7298"/>
    <cellStyle name="Standard 257 5 5 5 7 2" xfId="20534"/>
    <cellStyle name="Standard 257 5 5 5 7 2 2" xfId="47006"/>
    <cellStyle name="Standard 257 5 5 5 7 3" xfId="33770"/>
    <cellStyle name="Standard 257 5 5 5 8" xfId="13917"/>
    <cellStyle name="Standard 257 5 5 5 8 2" xfId="40389"/>
    <cellStyle name="Standard 257 5 5 5 9" xfId="27153"/>
    <cellStyle name="Standard 257 5 5 6" xfId="696"/>
    <cellStyle name="Standard 257 5 5 6 2" xfId="1446"/>
    <cellStyle name="Standard 257 5 5 6 2 2" xfId="4389"/>
    <cellStyle name="Standard 257 5 5 6 2 2 2" xfId="13211"/>
    <cellStyle name="Standard 257 5 5 6 2 2 2 2" xfId="26447"/>
    <cellStyle name="Standard 257 5 5 6 2 2 2 2 2" xfId="52919"/>
    <cellStyle name="Standard 257 5 5 6 2 2 2 3" xfId="39683"/>
    <cellStyle name="Standard 257 5 5 6 2 2 3" xfId="19830"/>
    <cellStyle name="Standard 257 5 5 6 2 2 3 2" xfId="46302"/>
    <cellStyle name="Standard 257 5 5 6 2 2 4" xfId="30861"/>
    <cellStyle name="Standard 257 5 5 6 2 3" xfId="5860"/>
    <cellStyle name="Standard 257 5 5 6 2 3 2" xfId="10270"/>
    <cellStyle name="Standard 257 5 5 6 2 3 2 2" xfId="23506"/>
    <cellStyle name="Standard 257 5 5 6 2 3 2 2 2" xfId="49978"/>
    <cellStyle name="Standard 257 5 5 6 2 3 2 3" xfId="36742"/>
    <cellStyle name="Standard 257 5 5 6 2 3 3" xfId="16889"/>
    <cellStyle name="Standard 257 5 5 6 2 3 3 2" xfId="43361"/>
    <cellStyle name="Standard 257 5 5 6 2 3 4" xfId="32332"/>
    <cellStyle name="Standard 257 5 5 6 2 4" xfId="8799"/>
    <cellStyle name="Standard 257 5 5 6 2 4 2" xfId="22035"/>
    <cellStyle name="Standard 257 5 5 6 2 4 2 2" xfId="48507"/>
    <cellStyle name="Standard 257 5 5 6 2 4 3" xfId="35271"/>
    <cellStyle name="Standard 257 5 5 6 2 5" xfId="15418"/>
    <cellStyle name="Standard 257 5 5 6 2 5 2" xfId="41890"/>
    <cellStyle name="Standard 257 5 5 6 2 6" xfId="27920"/>
    <cellStyle name="Standard 257 5 5 6 3" xfId="2182"/>
    <cellStyle name="Standard 257 5 5 6 3 2" xfId="3653"/>
    <cellStyle name="Standard 257 5 5 6 3 2 2" xfId="12475"/>
    <cellStyle name="Standard 257 5 5 6 3 2 2 2" xfId="25711"/>
    <cellStyle name="Standard 257 5 5 6 3 2 2 2 2" xfId="52183"/>
    <cellStyle name="Standard 257 5 5 6 3 2 2 3" xfId="38947"/>
    <cellStyle name="Standard 257 5 5 6 3 2 3" xfId="19094"/>
    <cellStyle name="Standard 257 5 5 6 3 2 3 2" xfId="45566"/>
    <cellStyle name="Standard 257 5 5 6 3 2 4" xfId="30125"/>
    <cellStyle name="Standard 257 5 5 6 3 3" xfId="6595"/>
    <cellStyle name="Standard 257 5 5 6 3 3 2" xfId="11005"/>
    <cellStyle name="Standard 257 5 5 6 3 3 2 2" xfId="24241"/>
    <cellStyle name="Standard 257 5 5 6 3 3 2 2 2" xfId="50713"/>
    <cellStyle name="Standard 257 5 5 6 3 3 2 3" xfId="37477"/>
    <cellStyle name="Standard 257 5 5 6 3 3 3" xfId="17624"/>
    <cellStyle name="Standard 257 5 5 6 3 3 3 2" xfId="44096"/>
    <cellStyle name="Standard 257 5 5 6 3 3 4" xfId="33067"/>
    <cellStyle name="Standard 257 5 5 6 3 4" xfId="8063"/>
    <cellStyle name="Standard 257 5 5 6 3 4 2" xfId="21299"/>
    <cellStyle name="Standard 257 5 5 6 3 4 2 2" xfId="47771"/>
    <cellStyle name="Standard 257 5 5 6 3 4 3" xfId="34535"/>
    <cellStyle name="Standard 257 5 5 6 3 5" xfId="14682"/>
    <cellStyle name="Standard 257 5 5 6 3 5 2" xfId="41154"/>
    <cellStyle name="Standard 257 5 5 6 3 6" xfId="28655"/>
    <cellStyle name="Standard 257 5 5 6 4" xfId="2919"/>
    <cellStyle name="Standard 257 5 5 6 4 2" xfId="11741"/>
    <cellStyle name="Standard 257 5 5 6 4 2 2" xfId="24977"/>
    <cellStyle name="Standard 257 5 5 6 4 2 2 2" xfId="51449"/>
    <cellStyle name="Standard 257 5 5 6 4 2 3" xfId="38213"/>
    <cellStyle name="Standard 257 5 5 6 4 3" xfId="18360"/>
    <cellStyle name="Standard 257 5 5 6 4 3 2" xfId="44832"/>
    <cellStyle name="Standard 257 5 5 6 4 4" xfId="29391"/>
    <cellStyle name="Standard 257 5 5 6 5" xfId="5124"/>
    <cellStyle name="Standard 257 5 5 6 5 2" xfId="9534"/>
    <cellStyle name="Standard 257 5 5 6 5 2 2" xfId="22770"/>
    <cellStyle name="Standard 257 5 5 6 5 2 2 2" xfId="49242"/>
    <cellStyle name="Standard 257 5 5 6 5 2 3" xfId="36006"/>
    <cellStyle name="Standard 257 5 5 6 5 3" xfId="16153"/>
    <cellStyle name="Standard 257 5 5 6 5 3 2" xfId="42625"/>
    <cellStyle name="Standard 257 5 5 6 5 4" xfId="31596"/>
    <cellStyle name="Standard 257 5 5 6 6" xfId="7329"/>
    <cellStyle name="Standard 257 5 5 6 6 2" xfId="20565"/>
    <cellStyle name="Standard 257 5 5 6 6 2 2" xfId="47037"/>
    <cellStyle name="Standard 257 5 5 6 6 3" xfId="33801"/>
    <cellStyle name="Standard 257 5 5 6 7" xfId="13948"/>
    <cellStyle name="Standard 257 5 5 6 7 2" xfId="40420"/>
    <cellStyle name="Standard 257 5 5 6 8" xfId="27184"/>
    <cellStyle name="Standard 257 5 5 7" xfId="1080"/>
    <cellStyle name="Standard 257 5 5 7 2" xfId="4023"/>
    <cellStyle name="Standard 257 5 5 7 2 2" xfId="12845"/>
    <cellStyle name="Standard 257 5 5 7 2 2 2" xfId="26081"/>
    <cellStyle name="Standard 257 5 5 7 2 2 2 2" xfId="52553"/>
    <cellStyle name="Standard 257 5 5 7 2 2 3" xfId="39317"/>
    <cellStyle name="Standard 257 5 5 7 2 3" xfId="19464"/>
    <cellStyle name="Standard 257 5 5 7 2 3 2" xfId="45936"/>
    <cellStyle name="Standard 257 5 5 7 2 4" xfId="30495"/>
    <cellStyle name="Standard 257 5 5 7 3" xfId="5494"/>
    <cellStyle name="Standard 257 5 5 7 3 2" xfId="9904"/>
    <cellStyle name="Standard 257 5 5 7 3 2 2" xfId="23140"/>
    <cellStyle name="Standard 257 5 5 7 3 2 2 2" xfId="49612"/>
    <cellStyle name="Standard 257 5 5 7 3 2 3" xfId="36376"/>
    <cellStyle name="Standard 257 5 5 7 3 3" xfId="16523"/>
    <cellStyle name="Standard 257 5 5 7 3 3 2" xfId="42995"/>
    <cellStyle name="Standard 257 5 5 7 3 4" xfId="31966"/>
    <cellStyle name="Standard 257 5 5 7 4" xfId="8433"/>
    <cellStyle name="Standard 257 5 5 7 4 2" xfId="21669"/>
    <cellStyle name="Standard 257 5 5 7 4 2 2" xfId="48141"/>
    <cellStyle name="Standard 257 5 5 7 4 3" xfId="34905"/>
    <cellStyle name="Standard 257 5 5 7 5" xfId="15052"/>
    <cellStyle name="Standard 257 5 5 7 5 2" xfId="41524"/>
    <cellStyle name="Standard 257 5 5 7 6" xfId="27554"/>
    <cellStyle name="Standard 257 5 5 8" xfId="1816"/>
    <cellStyle name="Standard 257 5 5 8 2" xfId="3287"/>
    <cellStyle name="Standard 257 5 5 8 2 2" xfId="12109"/>
    <cellStyle name="Standard 257 5 5 8 2 2 2" xfId="25345"/>
    <cellStyle name="Standard 257 5 5 8 2 2 2 2" xfId="51817"/>
    <cellStyle name="Standard 257 5 5 8 2 2 3" xfId="38581"/>
    <cellStyle name="Standard 257 5 5 8 2 3" xfId="18728"/>
    <cellStyle name="Standard 257 5 5 8 2 3 2" xfId="45200"/>
    <cellStyle name="Standard 257 5 5 8 2 4" xfId="29759"/>
    <cellStyle name="Standard 257 5 5 8 3" xfId="6229"/>
    <cellStyle name="Standard 257 5 5 8 3 2" xfId="10639"/>
    <cellStyle name="Standard 257 5 5 8 3 2 2" xfId="23875"/>
    <cellStyle name="Standard 257 5 5 8 3 2 2 2" xfId="50347"/>
    <cellStyle name="Standard 257 5 5 8 3 2 3" xfId="37111"/>
    <cellStyle name="Standard 257 5 5 8 3 3" xfId="17258"/>
    <cellStyle name="Standard 257 5 5 8 3 3 2" xfId="43730"/>
    <cellStyle name="Standard 257 5 5 8 3 4" xfId="32701"/>
    <cellStyle name="Standard 257 5 5 8 4" xfId="7697"/>
    <cellStyle name="Standard 257 5 5 8 4 2" xfId="20933"/>
    <cellStyle name="Standard 257 5 5 8 4 2 2" xfId="47405"/>
    <cellStyle name="Standard 257 5 5 8 4 3" xfId="34169"/>
    <cellStyle name="Standard 257 5 5 8 5" xfId="14316"/>
    <cellStyle name="Standard 257 5 5 8 5 2" xfId="40788"/>
    <cellStyle name="Standard 257 5 5 8 6" xfId="28289"/>
    <cellStyle name="Standard 257 5 5 9" xfId="2553"/>
    <cellStyle name="Standard 257 5 5 9 2" xfId="11375"/>
    <cellStyle name="Standard 257 5 5 9 2 2" xfId="24611"/>
    <cellStyle name="Standard 257 5 5 9 2 2 2" xfId="51083"/>
    <cellStyle name="Standard 257 5 5 9 2 3" xfId="37847"/>
    <cellStyle name="Standard 257 5 5 9 3" xfId="17994"/>
    <cellStyle name="Standard 257 5 5 9 3 2" xfId="44466"/>
    <cellStyle name="Standard 257 5 5 9 4" xfId="29025"/>
    <cellStyle name="Standard 257 5 6" xfId="333"/>
    <cellStyle name="Standard 257 5 6 10" xfId="13619"/>
    <cellStyle name="Standard 257 5 6 10 2" xfId="40091"/>
    <cellStyle name="Standard 257 5 6 11" xfId="26855"/>
    <cellStyle name="Standard 257 5 6 2" xfId="421"/>
    <cellStyle name="Standard 257 5 6 2 10" xfId="26936"/>
    <cellStyle name="Standard 257 5 6 2 2" xfId="597"/>
    <cellStyle name="Standard 257 5 6 2 2 2" xfId="986"/>
    <cellStyle name="Standard 257 5 6 2 2 2 2" xfId="1735"/>
    <cellStyle name="Standard 257 5 6 2 2 2 2 2" xfId="4678"/>
    <cellStyle name="Standard 257 5 6 2 2 2 2 2 2" xfId="13500"/>
    <cellStyle name="Standard 257 5 6 2 2 2 2 2 2 2" xfId="26736"/>
    <cellStyle name="Standard 257 5 6 2 2 2 2 2 2 2 2" xfId="53208"/>
    <cellStyle name="Standard 257 5 6 2 2 2 2 2 2 3" xfId="39972"/>
    <cellStyle name="Standard 257 5 6 2 2 2 2 2 3" xfId="20119"/>
    <cellStyle name="Standard 257 5 6 2 2 2 2 2 3 2" xfId="46591"/>
    <cellStyle name="Standard 257 5 6 2 2 2 2 2 4" xfId="31150"/>
    <cellStyle name="Standard 257 5 6 2 2 2 2 3" xfId="6149"/>
    <cellStyle name="Standard 257 5 6 2 2 2 2 3 2" xfId="10559"/>
    <cellStyle name="Standard 257 5 6 2 2 2 2 3 2 2" xfId="23795"/>
    <cellStyle name="Standard 257 5 6 2 2 2 2 3 2 2 2" xfId="50267"/>
    <cellStyle name="Standard 257 5 6 2 2 2 2 3 2 3" xfId="37031"/>
    <cellStyle name="Standard 257 5 6 2 2 2 2 3 3" xfId="17178"/>
    <cellStyle name="Standard 257 5 6 2 2 2 2 3 3 2" xfId="43650"/>
    <cellStyle name="Standard 257 5 6 2 2 2 2 3 4" xfId="32621"/>
    <cellStyle name="Standard 257 5 6 2 2 2 2 4" xfId="9088"/>
    <cellStyle name="Standard 257 5 6 2 2 2 2 4 2" xfId="22324"/>
    <cellStyle name="Standard 257 5 6 2 2 2 2 4 2 2" xfId="48796"/>
    <cellStyle name="Standard 257 5 6 2 2 2 2 4 3" xfId="35560"/>
    <cellStyle name="Standard 257 5 6 2 2 2 2 5" xfId="15707"/>
    <cellStyle name="Standard 257 5 6 2 2 2 2 5 2" xfId="42179"/>
    <cellStyle name="Standard 257 5 6 2 2 2 2 6" xfId="28209"/>
    <cellStyle name="Standard 257 5 6 2 2 2 3" xfId="2471"/>
    <cellStyle name="Standard 257 5 6 2 2 2 3 2" xfId="3942"/>
    <cellStyle name="Standard 257 5 6 2 2 2 3 2 2" xfId="12764"/>
    <cellStyle name="Standard 257 5 6 2 2 2 3 2 2 2" xfId="26000"/>
    <cellStyle name="Standard 257 5 6 2 2 2 3 2 2 2 2" xfId="52472"/>
    <cellStyle name="Standard 257 5 6 2 2 2 3 2 2 3" xfId="39236"/>
    <cellStyle name="Standard 257 5 6 2 2 2 3 2 3" xfId="19383"/>
    <cellStyle name="Standard 257 5 6 2 2 2 3 2 3 2" xfId="45855"/>
    <cellStyle name="Standard 257 5 6 2 2 2 3 2 4" xfId="30414"/>
    <cellStyle name="Standard 257 5 6 2 2 2 3 3" xfId="6884"/>
    <cellStyle name="Standard 257 5 6 2 2 2 3 3 2" xfId="11294"/>
    <cellStyle name="Standard 257 5 6 2 2 2 3 3 2 2" xfId="24530"/>
    <cellStyle name="Standard 257 5 6 2 2 2 3 3 2 2 2" xfId="51002"/>
    <cellStyle name="Standard 257 5 6 2 2 2 3 3 2 3" xfId="37766"/>
    <cellStyle name="Standard 257 5 6 2 2 2 3 3 3" xfId="17913"/>
    <cellStyle name="Standard 257 5 6 2 2 2 3 3 3 2" xfId="44385"/>
    <cellStyle name="Standard 257 5 6 2 2 2 3 3 4" xfId="33356"/>
    <cellStyle name="Standard 257 5 6 2 2 2 3 4" xfId="8352"/>
    <cellStyle name="Standard 257 5 6 2 2 2 3 4 2" xfId="21588"/>
    <cellStyle name="Standard 257 5 6 2 2 2 3 4 2 2" xfId="48060"/>
    <cellStyle name="Standard 257 5 6 2 2 2 3 4 3" xfId="34824"/>
    <cellStyle name="Standard 257 5 6 2 2 2 3 5" xfId="14971"/>
    <cellStyle name="Standard 257 5 6 2 2 2 3 5 2" xfId="41443"/>
    <cellStyle name="Standard 257 5 6 2 2 2 3 6" xfId="28944"/>
    <cellStyle name="Standard 257 5 6 2 2 2 4" xfId="3208"/>
    <cellStyle name="Standard 257 5 6 2 2 2 4 2" xfId="12030"/>
    <cellStyle name="Standard 257 5 6 2 2 2 4 2 2" xfId="25266"/>
    <cellStyle name="Standard 257 5 6 2 2 2 4 2 2 2" xfId="51738"/>
    <cellStyle name="Standard 257 5 6 2 2 2 4 2 3" xfId="38502"/>
    <cellStyle name="Standard 257 5 6 2 2 2 4 3" xfId="18649"/>
    <cellStyle name="Standard 257 5 6 2 2 2 4 3 2" xfId="45121"/>
    <cellStyle name="Standard 257 5 6 2 2 2 4 4" xfId="29680"/>
    <cellStyle name="Standard 257 5 6 2 2 2 5" xfId="5413"/>
    <cellStyle name="Standard 257 5 6 2 2 2 5 2" xfId="9823"/>
    <cellStyle name="Standard 257 5 6 2 2 2 5 2 2" xfId="23059"/>
    <cellStyle name="Standard 257 5 6 2 2 2 5 2 2 2" xfId="49531"/>
    <cellStyle name="Standard 257 5 6 2 2 2 5 2 3" xfId="36295"/>
    <cellStyle name="Standard 257 5 6 2 2 2 5 3" xfId="16442"/>
    <cellStyle name="Standard 257 5 6 2 2 2 5 3 2" xfId="42914"/>
    <cellStyle name="Standard 257 5 6 2 2 2 5 4" xfId="31885"/>
    <cellStyle name="Standard 257 5 6 2 2 2 6" xfId="7618"/>
    <cellStyle name="Standard 257 5 6 2 2 2 6 2" xfId="20854"/>
    <cellStyle name="Standard 257 5 6 2 2 2 6 2 2" xfId="47326"/>
    <cellStyle name="Standard 257 5 6 2 2 2 6 3" xfId="34090"/>
    <cellStyle name="Standard 257 5 6 2 2 2 7" xfId="14237"/>
    <cellStyle name="Standard 257 5 6 2 2 2 7 2" xfId="40709"/>
    <cellStyle name="Standard 257 5 6 2 2 2 8" xfId="27473"/>
    <cellStyle name="Standard 257 5 6 2 2 3" xfId="1369"/>
    <cellStyle name="Standard 257 5 6 2 2 3 2" xfId="4312"/>
    <cellStyle name="Standard 257 5 6 2 2 3 2 2" xfId="13134"/>
    <cellStyle name="Standard 257 5 6 2 2 3 2 2 2" xfId="26370"/>
    <cellStyle name="Standard 257 5 6 2 2 3 2 2 2 2" xfId="52842"/>
    <cellStyle name="Standard 257 5 6 2 2 3 2 2 3" xfId="39606"/>
    <cellStyle name="Standard 257 5 6 2 2 3 2 3" xfId="19753"/>
    <cellStyle name="Standard 257 5 6 2 2 3 2 3 2" xfId="46225"/>
    <cellStyle name="Standard 257 5 6 2 2 3 2 4" xfId="30784"/>
    <cellStyle name="Standard 257 5 6 2 2 3 3" xfId="5783"/>
    <cellStyle name="Standard 257 5 6 2 2 3 3 2" xfId="10193"/>
    <cellStyle name="Standard 257 5 6 2 2 3 3 2 2" xfId="23429"/>
    <cellStyle name="Standard 257 5 6 2 2 3 3 2 2 2" xfId="49901"/>
    <cellStyle name="Standard 257 5 6 2 2 3 3 2 3" xfId="36665"/>
    <cellStyle name="Standard 257 5 6 2 2 3 3 3" xfId="16812"/>
    <cellStyle name="Standard 257 5 6 2 2 3 3 3 2" xfId="43284"/>
    <cellStyle name="Standard 257 5 6 2 2 3 3 4" xfId="32255"/>
    <cellStyle name="Standard 257 5 6 2 2 3 4" xfId="8722"/>
    <cellStyle name="Standard 257 5 6 2 2 3 4 2" xfId="21958"/>
    <cellStyle name="Standard 257 5 6 2 2 3 4 2 2" xfId="48430"/>
    <cellStyle name="Standard 257 5 6 2 2 3 4 3" xfId="35194"/>
    <cellStyle name="Standard 257 5 6 2 2 3 5" xfId="15341"/>
    <cellStyle name="Standard 257 5 6 2 2 3 5 2" xfId="41813"/>
    <cellStyle name="Standard 257 5 6 2 2 3 6" xfId="27843"/>
    <cellStyle name="Standard 257 5 6 2 2 4" xfId="2105"/>
    <cellStyle name="Standard 257 5 6 2 2 4 2" xfId="3576"/>
    <cellStyle name="Standard 257 5 6 2 2 4 2 2" xfId="12398"/>
    <cellStyle name="Standard 257 5 6 2 2 4 2 2 2" xfId="25634"/>
    <cellStyle name="Standard 257 5 6 2 2 4 2 2 2 2" xfId="52106"/>
    <cellStyle name="Standard 257 5 6 2 2 4 2 2 3" xfId="38870"/>
    <cellStyle name="Standard 257 5 6 2 2 4 2 3" xfId="19017"/>
    <cellStyle name="Standard 257 5 6 2 2 4 2 3 2" xfId="45489"/>
    <cellStyle name="Standard 257 5 6 2 2 4 2 4" xfId="30048"/>
    <cellStyle name="Standard 257 5 6 2 2 4 3" xfId="6518"/>
    <cellStyle name="Standard 257 5 6 2 2 4 3 2" xfId="10928"/>
    <cellStyle name="Standard 257 5 6 2 2 4 3 2 2" xfId="24164"/>
    <cellStyle name="Standard 257 5 6 2 2 4 3 2 2 2" xfId="50636"/>
    <cellStyle name="Standard 257 5 6 2 2 4 3 2 3" xfId="37400"/>
    <cellStyle name="Standard 257 5 6 2 2 4 3 3" xfId="17547"/>
    <cellStyle name="Standard 257 5 6 2 2 4 3 3 2" xfId="44019"/>
    <cellStyle name="Standard 257 5 6 2 2 4 3 4" xfId="32990"/>
    <cellStyle name="Standard 257 5 6 2 2 4 4" xfId="7986"/>
    <cellStyle name="Standard 257 5 6 2 2 4 4 2" xfId="21222"/>
    <cellStyle name="Standard 257 5 6 2 2 4 4 2 2" xfId="47694"/>
    <cellStyle name="Standard 257 5 6 2 2 4 4 3" xfId="34458"/>
    <cellStyle name="Standard 257 5 6 2 2 4 5" xfId="14605"/>
    <cellStyle name="Standard 257 5 6 2 2 4 5 2" xfId="41077"/>
    <cellStyle name="Standard 257 5 6 2 2 4 6" xfId="28578"/>
    <cellStyle name="Standard 257 5 6 2 2 5" xfId="2842"/>
    <cellStyle name="Standard 257 5 6 2 2 5 2" xfId="11664"/>
    <cellStyle name="Standard 257 5 6 2 2 5 2 2" xfId="24900"/>
    <cellStyle name="Standard 257 5 6 2 2 5 2 2 2" xfId="51372"/>
    <cellStyle name="Standard 257 5 6 2 2 5 2 3" xfId="38136"/>
    <cellStyle name="Standard 257 5 6 2 2 5 3" xfId="18283"/>
    <cellStyle name="Standard 257 5 6 2 2 5 3 2" xfId="44755"/>
    <cellStyle name="Standard 257 5 6 2 2 5 4" xfId="29314"/>
    <cellStyle name="Standard 257 5 6 2 2 6" xfId="5047"/>
    <cellStyle name="Standard 257 5 6 2 2 6 2" xfId="9457"/>
    <cellStyle name="Standard 257 5 6 2 2 6 2 2" xfId="22693"/>
    <cellStyle name="Standard 257 5 6 2 2 6 2 2 2" xfId="49165"/>
    <cellStyle name="Standard 257 5 6 2 2 6 2 3" xfId="35929"/>
    <cellStyle name="Standard 257 5 6 2 2 6 3" xfId="16076"/>
    <cellStyle name="Standard 257 5 6 2 2 6 3 2" xfId="42548"/>
    <cellStyle name="Standard 257 5 6 2 2 6 4" xfId="31519"/>
    <cellStyle name="Standard 257 5 6 2 2 7" xfId="7252"/>
    <cellStyle name="Standard 257 5 6 2 2 7 2" xfId="20488"/>
    <cellStyle name="Standard 257 5 6 2 2 7 2 2" xfId="46960"/>
    <cellStyle name="Standard 257 5 6 2 2 7 3" xfId="33724"/>
    <cellStyle name="Standard 257 5 6 2 2 8" xfId="13871"/>
    <cellStyle name="Standard 257 5 6 2 2 8 2" xfId="40343"/>
    <cellStyle name="Standard 257 5 6 2 2 9" xfId="27107"/>
    <cellStyle name="Standard 257 5 6 2 3" xfId="814"/>
    <cellStyle name="Standard 257 5 6 2 3 2" xfId="1564"/>
    <cellStyle name="Standard 257 5 6 2 3 2 2" xfId="4507"/>
    <cellStyle name="Standard 257 5 6 2 3 2 2 2" xfId="13329"/>
    <cellStyle name="Standard 257 5 6 2 3 2 2 2 2" xfId="26565"/>
    <cellStyle name="Standard 257 5 6 2 3 2 2 2 2 2" xfId="53037"/>
    <cellStyle name="Standard 257 5 6 2 3 2 2 2 3" xfId="39801"/>
    <cellStyle name="Standard 257 5 6 2 3 2 2 3" xfId="19948"/>
    <cellStyle name="Standard 257 5 6 2 3 2 2 3 2" xfId="46420"/>
    <cellStyle name="Standard 257 5 6 2 3 2 2 4" xfId="30979"/>
    <cellStyle name="Standard 257 5 6 2 3 2 3" xfId="5978"/>
    <cellStyle name="Standard 257 5 6 2 3 2 3 2" xfId="10388"/>
    <cellStyle name="Standard 257 5 6 2 3 2 3 2 2" xfId="23624"/>
    <cellStyle name="Standard 257 5 6 2 3 2 3 2 2 2" xfId="50096"/>
    <cellStyle name="Standard 257 5 6 2 3 2 3 2 3" xfId="36860"/>
    <cellStyle name="Standard 257 5 6 2 3 2 3 3" xfId="17007"/>
    <cellStyle name="Standard 257 5 6 2 3 2 3 3 2" xfId="43479"/>
    <cellStyle name="Standard 257 5 6 2 3 2 3 4" xfId="32450"/>
    <cellStyle name="Standard 257 5 6 2 3 2 4" xfId="8917"/>
    <cellStyle name="Standard 257 5 6 2 3 2 4 2" xfId="22153"/>
    <cellStyle name="Standard 257 5 6 2 3 2 4 2 2" xfId="48625"/>
    <cellStyle name="Standard 257 5 6 2 3 2 4 3" xfId="35389"/>
    <cellStyle name="Standard 257 5 6 2 3 2 5" xfId="15536"/>
    <cellStyle name="Standard 257 5 6 2 3 2 5 2" xfId="42008"/>
    <cellStyle name="Standard 257 5 6 2 3 2 6" xfId="28038"/>
    <cellStyle name="Standard 257 5 6 2 3 3" xfId="2300"/>
    <cellStyle name="Standard 257 5 6 2 3 3 2" xfId="3771"/>
    <cellStyle name="Standard 257 5 6 2 3 3 2 2" xfId="12593"/>
    <cellStyle name="Standard 257 5 6 2 3 3 2 2 2" xfId="25829"/>
    <cellStyle name="Standard 257 5 6 2 3 3 2 2 2 2" xfId="52301"/>
    <cellStyle name="Standard 257 5 6 2 3 3 2 2 3" xfId="39065"/>
    <cellStyle name="Standard 257 5 6 2 3 3 2 3" xfId="19212"/>
    <cellStyle name="Standard 257 5 6 2 3 3 2 3 2" xfId="45684"/>
    <cellStyle name="Standard 257 5 6 2 3 3 2 4" xfId="30243"/>
    <cellStyle name="Standard 257 5 6 2 3 3 3" xfId="6713"/>
    <cellStyle name="Standard 257 5 6 2 3 3 3 2" xfId="11123"/>
    <cellStyle name="Standard 257 5 6 2 3 3 3 2 2" xfId="24359"/>
    <cellStyle name="Standard 257 5 6 2 3 3 3 2 2 2" xfId="50831"/>
    <cellStyle name="Standard 257 5 6 2 3 3 3 2 3" xfId="37595"/>
    <cellStyle name="Standard 257 5 6 2 3 3 3 3" xfId="17742"/>
    <cellStyle name="Standard 257 5 6 2 3 3 3 3 2" xfId="44214"/>
    <cellStyle name="Standard 257 5 6 2 3 3 3 4" xfId="33185"/>
    <cellStyle name="Standard 257 5 6 2 3 3 4" xfId="8181"/>
    <cellStyle name="Standard 257 5 6 2 3 3 4 2" xfId="21417"/>
    <cellStyle name="Standard 257 5 6 2 3 3 4 2 2" xfId="47889"/>
    <cellStyle name="Standard 257 5 6 2 3 3 4 3" xfId="34653"/>
    <cellStyle name="Standard 257 5 6 2 3 3 5" xfId="14800"/>
    <cellStyle name="Standard 257 5 6 2 3 3 5 2" xfId="41272"/>
    <cellStyle name="Standard 257 5 6 2 3 3 6" xfId="28773"/>
    <cellStyle name="Standard 257 5 6 2 3 4" xfId="3037"/>
    <cellStyle name="Standard 257 5 6 2 3 4 2" xfId="11859"/>
    <cellStyle name="Standard 257 5 6 2 3 4 2 2" xfId="25095"/>
    <cellStyle name="Standard 257 5 6 2 3 4 2 2 2" xfId="51567"/>
    <cellStyle name="Standard 257 5 6 2 3 4 2 3" xfId="38331"/>
    <cellStyle name="Standard 257 5 6 2 3 4 3" xfId="18478"/>
    <cellStyle name="Standard 257 5 6 2 3 4 3 2" xfId="44950"/>
    <cellStyle name="Standard 257 5 6 2 3 4 4" xfId="29509"/>
    <cellStyle name="Standard 257 5 6 2 3 5" xfId="5242"/>
    <cellStyle name="Standard 257 5 6 2 3 5 2" xfId="9652"/>
    <cellStyle name="Standard 257 5 6 2 3 5 2 2" xfId="22888"/>
    <cellStyle name="Standard 257 5 6 2 3 5 2 2 2" xfId="49360"/>
    <cellStyle name="Standard 257 5 6 2 3 5 2 3" xfId="36124"/>
    <cellStyle name="Standard 257 5 6 2 3 5 3" xfId="16271"/>
    <cellStyle name="Standard 257 5 6 2 3 5 3 2" xfId="42743"/>
    <cellStyle name="Standard 257 5 6 2 3 5 4" xfId="31714"/>
    <cellStyle name="Standard 257 5 6 2 3 6" xfId="7447"/>
    <cellStyle name="Standard 257 5 6 2 3 6 2" xfId="20683"/>
    <cellStyle name="Standard 257 5 6 2 3 6 2 2" xfId="47155"/>
    <cellStyle name="Standard 257 5 6 2 3 6 3" xfId="33919"/>
    <cellStyle name="Standard 257 5 6 2 3 7" xfId="14066"/>
    <cellStyle name="Standard 257 5 6 2 3 7 2" xfId="40538"/>
    <cellStyle name="Standard 257 5 6 2 3 8" xfId="27302"/>
    <cellStyle name="Standard 257 5 6 2 4" xfId="1198"/>
    <cellStyle name="Standard 257 5 6 2 4 2" xfId="4141"/>
    <cellStyle name="Standard 257 5 6 2 4 2 2" xfId="12963"/>
    <cellStyle name="Standard 257 5 6 2 4 2 2 2" xfId="26199"/>
    <cellStyle name="Standard 257 5 6 2 4 2 2 2 2" xfId="52671"/>
    <cellStyle name="Standard 257 5 6 2 4 2 2 3" xfId="39435"/>
    <cellStyle name="Standard 257 5 6 2 4 2 3" xfId="19582"/>
    <cellStyle name="Standard 257 5 6 2 4 2 3 2" xfId="46054"/>
    <cellStyle name="Standard 257 5 6 2 4 2 4" xfId="30613"/>
    <cellStyle name="Standard 257 5 6 2 4 3" xfId="5612"/>
    <cellStyle name="Standard 257 5 6 2 4 3 2" xfId="10022"/>
    <cellStyle name="Standard 257 5 6 2 4 3 2 2" xfId="23258"/>
    <cellStyle name="Standard 257 5 6 2 4 3 2 2 2" xfId="49730"/>
    <cellStyle name="Standard 257 5 6 2 4 3 2 3" xfId="36494"/>
    <cellStyle name="Standard 257 5 6 2 4 3 3" xfId="16641"/>
    <cellStyle name="Standard 257 5 6 2 4 3 3 2" xfId="43113"/>
    <cellStyle name="Standard 257 5 6 2 4 3 4" xfId="32084"/>
    <cellStyle name="Standard 257 5 6 2 4 4" xfId="8551"/>
    <cellStyle name="Standard 257 5 6 2 4 4 2" xfId="21787"/>
    <cellStyle name="Standard 257 5 6 2 4 4 2 2" xfId="48259"/>
    <cellStyle name="Standard 257 5 6 2 4 4 3" xfId="35023"/>
    <cellStyle name="Standard 257 5 6 2 4 5" xfId="15170"/>
    <cellStyle name="Standard 257 5 6 2 4 5 2" xfId="41642"/>
    <cellStyle name="Standard 257 5 6 2 4 6" xfId="27672"/>
    <cellStyle name="Standard 257 5 6 2 5" xfId="1934"/>
    <cellStyle name="Standard 257 5 6 2 5 2" xfId="3405"/>
    <cellStyle name="Standard 257 5 6 2 5 2 2" xfId="12227"/>
    <cellStyle name="Standard 257 5 6 2 5 2 2 2" xfId="25463"/>
    <cellStyle name="Standard 257 5 6 2 5 2 2 2 2" xfId="51935"/>
    <cellStyle name="Standard 257 5 6 2 5 2 2 3" xfId="38699"/>
    <cellStyle name="Standard 257 5 6 2 5 2 3" xfId="18846"/>
    <cellStyle name="Standard 257 5 6 2 5 2 3 2" xfId="45318"/>
    <cellStyle name="Standard 257 5 6 2 5 2 4" xfId="29877"/>
    <cellStyle name="Standard 257 5 6 2 5 3" xfId="6347"/>
    <cellStyle name="Standard 257 5 6 2 5 3 2" xfId="10757"/>
    <cellStyle name="Standard 257 5 6 2 5 3 2 2" xfId="23993"/>
    <cellStyle name="Standard 257 5 6 2 5 3 2 2 2" xfId="50465"/>
    <cellStyle name="Standard 257 5 6 2 5 3 2 3" xfId="37229"/>
    <cellStyle name="Standard 257 5 6 2 5 3 3" xfId="17376"/>
    <cellStyle name="Standard 257 5 6 2 5 3 3 2" xfId="43848"/>
    <cellStyle name="Standard 257 5 6 2 5 3 4" xfId="32819"/>
    <cellStyle name="Standard 257 5 6 2 5 4" xfId="7815"/>
    <cellStyle name="Standard 257 5 6 2 5 4 2" xfId="21051"/>
    <cellStyle name="Standard 257 5 6 2 5 4 2 2" xfId="47523"/>
    <cellStyle name="Standard 257 5 6 2 5 4 3" xfId="34287"/>
    <cellStyle name="Standard 257 5 6 2 5 5" xfId="14434"/>
    <cellStyle name="Standard 257 5 6 2 5 5 2" xfId="40906"/>
    <cellStyle name="Standard 257 5 6 2 5 6" xfId="28407"/>
    <cellStyle name="Standard 257 5 6 2 6" xfId="2671"/>
    <cellStyle name="Standard 257 5 6 2 6 2" xfId="11493"/>
    <cellStyle name="Standard 257 5 6 2 6 2 2" xfId="24729"/>
    <cellStyle name="Standard 257 5 6 2 6 2 2 2" xfId="51201"/>
    <cellStyle name="Standard 257 5 6 2 6 2 3" xfId="37965"/>
    <cellStyle name="Standard 257 5 6 2 6 3" xfId="18112"/>
    <cellStyle name="Standard 257 5 6 2 6 3 2" xfId="44584"/>
    <cellStyle name="Standard 257 5 6 2 6 4" xfId="29143"/>
    <cellStyle name="Standard 257 5 6 2 7" xfId="4876"/>
    <cellStyle name="Standard 257 5 6 2 7 2" xfId="9286"/>
    <cellStyle name="Standard 257 5 6 2 7 2 2" xfId="22522"/>
    <cellStyle name="Standard 257 5 6 2 7 2 2 2" xfId="48994"/>
    <cellStyle name="Standard 257 5 6 2 7 2 3" xfId="35758"/>
    <cellStyle name="Standard 257 5 6 2 7 3" xfId="15905"/>
    <cellStyle name="Standard 257 5 6 2 7 3 2" xfId="42377"/>
    <cellStyle name="Standard 257 5 6 2 7 4" xfId="31348"/>
    <cellStyle name="Standard 257 5 6 2 8" xfId="7081"/>
    <cellStyle name="Standard 257 5 6 2 8 2" xfId="20317"/>
    <cellStyle name="Standard 257 5 6 2 8 2 2" xfId="46789"/>
    <cellStyle name="Standard 257 5 6 2 8 3" xfId="33553"/>
    <cellStyle name="Standard 257 5 6 2 9" xfId="13700"/>
    <cellStyle name="Standard 257 5 6 2 9 2" xfId="40172"/>
    <cellStyle name="Standard 257 5 6 3" xfId="516"/>
    <cellStyle name="Standard 257 5 6 3 2" xfId="905"/>
    <cellStyle name="Standard 257 5 6 3 2 2" xfId="1654"/>
    <cellStyle name="Standard 257 5 6 3 2 2 2" xfId="4597"/>
    <cellStyle name="Standard 257 5 6 3 2 2 2 2" xfId="13419"/>
    <cellStyle name="Standard 257 5 6 3 2 2 2 2 2" xfId="26655"/>
    <cellStyle name="Standard 257 5 6 3 2 2 2 2 2 2" xfId="53127"/>
    <cellStyle name="Standard 257 5 6 3 2 2 2 2 3" xfId="39891"/>
    <cellStyle name="Standard 257 5 6 3 2 2 2 3" xfId="20038"/>
    <cellStyle name="Standard 257 5 6 3 2 2 2 3 2" xfId="46510"/>
    <cellStyle name="Standard 257 5 6 3 2 2 2 4" xfId="31069"/>
    <cellStyle name="Standard 257 5 6 3 2 2 3" xfId="6068"/>
    <cellStyle name="Standard 257 5 6 3 2 2 3 2" xfId="10478"/>
    <cellStyle name="Standard 257 5 6 3 2 2 3 2 2" xfId="23714"/>
    <cellStyle name="Standard 257 5 6 3 2 2 3 2 2 2" xfId="50186"/>
    <cellStyle name="Standard 257 5 6 3 2 2 3 2 3" xfId="36950"/>
    <cellStyle name="Standard 257 5 6 3 2 2 3 3" xfId="17097"/>
    <cellStyle name="Standard 257 5 6 3 2 2 3 3 2" xfId="43569"/>
    <cellStyle name="Standard 257 5 6 3 2 2 3 4" xfId="32540"/>
    <cellStyle name="Standard 257 5 6 3 2 2 4" xfId="9007"/>
    <cellStyle name="Standard 257 5 6 3 2 2 4 2" xfId="22243"/>
    <cellStyle name="Standard 257 5 6 3 2 2 4 2 2" xfId="48715"/>
    <cellStyle name="Standard 257 5 6 3 2 2 4 3" xfId="35479"/>
    <cellStyle name="Standard 257 5 6 3 2 2 5" xfId="15626"/>
    <cellStyle name="Standard 257 5 6 3 2 2 5 2" xfId="42098"/>
    <cellStyle name="Standard 257 5 6 3 2 2 6" xfId="28128"/>
    <cellStyle name="Standard 257 5 6 3 2 3" xfId="2390"/>
    <cellStyle name="Standard 257 5 6 3 2 3 2" xfId="3861"/>
    <cellStyle name="Standard 257 5 6 3 2 3 2 2" xfId="12683"/>
    <cellStyle name="Standard 257 5 6 3 2 3 2 2 2" xfId="25919"/>
    <cellStyle name="Standard 257 5 6 3 2 3 2 2 2 2" xfId="52391"/>
    <cellStyle name="Standard 257 5 6 3 2 3 2 2 3" xfId="39155"/>
    <cellStyle name="Standard 257 5 6 3 2 3 2 3" xfId="19302"/>
    <cellStyle name="Standard 257 5 6 3 2 3 2 3 2" xfId="45774"/>
    <cellStyle name="Standard 257 5 6 3 2 3 2 4" xfId="30333"/>
    <cellStyle name="Standard 257 5 6 3 2 3 3" xfId="6803"/>
    <cellStyle name="Standard 257 5 6 3 2 3 3 2" xfId="11213"/>
    <cellStyle name="Standard 257 5 6 3 2 3 3 2 2" xfId="24449"/>
    <cellStyle name="Standard 257 5 6 3 2 3 3 2 2 2" xfId="50921"/>
    <cellStyle name="Standard 257 5 6 3 2 3 3 2 3" xfId="37685"/>
    <cellStyle name="Standard 257 5 6 3 2 3 3 3" xfId="17832"/>
    <cellStyle name="Standard 257 5 6 3 2 3 3 3 2" xfId="44304"/>
    <cellStyle name="Standard 257 5 6 3 2 3 3 4" xfId="33275"/>
    <cellStyle name="Standard 257 5 6 3 2 3 4" xfId="8271"/>
    <cellStyle name="Standard 257 5 6 3 2 3 4 2" xfId="21507"/>
    <cellStyle name="Standard 257 5 6 3 2 3 4 2 2" xfId="47979"/>
    <cellStyle name="Standard 257 5 6 3 2 3 4 3" xfId="34743"/>
    <cellStyle name="Standard 257 5 6 3 2 3 5" xfId="14890"/>
    <cellStyle name="Standard 257 5 6 3 2 3 5 2" xfId="41362"/>
    <cellStyle name="Standard 257 5 6 3 2 3 6" xfId="28863"/>
    <cellStyle name="Standard 257 5 6 3 2 4" xfId="3127"/>
    <cellStyle name="Standard 257 5 6 3 2 4 2" xfId="11949"/>
    <cellStyle name="Standard 257 5 6 3 2 4 2 2" xfId="25185"/>
    <cellStyle name="Standard 257 5 6 3 2 4 2 2 2" xfId="51657"/>
    <cellStyle name="Standard 257 5 6 3 2 4 2 3" xfId="38421"/>
    <cellStyle name="Standard 257 5 6 3 2 4 3" xfId="18568"/>
    <cellStyle name="Standard 257 5 6 3 2 4 3 2" xfId="45040"/>
    <cellStyle name="Standard 257 5 6 3 2 4 4" xfId="29599"/>
    <cellStyle name="Standard 257 5 6 3 2 5" xfId="5332"/>
    <cellStyle name="Standard 257 5 6 3 2 5 2" xfId="9742"/>
    <cellStyle name="Standard 257 5 6 3 2 5 2 2" xfId="22978"/>
    <cellStyle name="Standard 257 5 6 3 2 5 2 2 2" xfId="49450"/>
    <cellStyle name="Standard 257 5 6 3 2 5 2 3" xfId="36214"/>
    <cellStyle name="Standard 257 5 6 3 2 5 3" xfId="16361"/>
    <cellStyle name="Standard 257 5 6 3 2 5 3 2" xfId="42833"/>
    <cellStyle name="Standard 257 5 6 3 2 5 4" xfId="31804"/>
    <cellStyle name="Standard 257 5 6 3 2 6" xfId="7537"/>
    <cellStyle name="Standard 257 5 6 3 2 6 2" xfId="20773"/>
    <cellStyle name="Standard 257 5 6 3 2 6 2 2" xfId="47245"/>
    <cellStyle name="Standard 257 5 6 3 2 6 3" xfId="34009"/>
    <cellStyle name="Standard 257 5 6 3 2 7" xfId="14156"/>
    <cellStyle name="Standard 257 5 6 3 2 7 2" xfId="40628"/>
    <cellStyle name="Standard 257 5 6 3 2 8" xfId="27392"/>
    <cellStyle name="Standard 257 5 6 3 3" xfId="1288"/>
    <cellStyle name="Standard 257 5 6 3 3 2" xfId="4231"/>
    <cellStyle name="Standard 257 5 6 3 3 2 2" xfId="13053"/>
    <cellStyle name="Standard 257 5 6 3 3 2 2 2" xfId="26289"/>
    <cellStyle name="Standard 257 5 6 3 3 2 2 2 2" xfId="52761"/>
    <cellStyle name="Standard 257 5 6 3 3 2 2 3" xfId="39525"/>
    <cellStyle name="Standard 257 5 6 3 3 2 3" xfId="19672"/>
    <cellStyle name="Standard 257 5 6 3 3 2 3 2" xfId="46144"/>
    <cellStyle name="Standard 257 5 6 3 3 2 4" xfId="30703"/>
    <cellStyle name="Standard 257 5 6 3 3 3" xfId="5702"/>
    <cellStyle name="Standard 257 5 6 3 3 3 2" xfId="10112"/>
    <cellStyle name="Standard 257 5 6 3 3 3 2 2" xfId="23348"/>
    <cellStyle name="Standard 257 5 6 3 3 3 2 2 2" xfId="49820"/>
    <cellStyle name="Standard 257 5 6 3 3 3 2 3" xfId="36584"/>
    <cellStyle name="Standard 257 5 6 3 3 3 3" xfId="16731"/>
    <cellStyle name="Standard 257 5 6 3 3 3 3 2" xfId="43203"/>
    <cellStyle name="Standard 257 5 6 3 3 3 4" xfId="32174"/>
    <cellStyle name="Standard 257 5 6 3 3 4" xfId="8641"/>
    <cellStyle name="Standard 257 5 6 3 3 4 2" xfId="21877"/>
    <cellStyle name="Standard 257 5 6 3 3 4 2 2" xfId="48349"/>
    <cellStyle name="Standard 257 5 6 3 3 4 3" xfId="35113"/>
    <cellStyle name="Standard 257 5 6 3 3 5" xfId="15260"/>
    <cellStyle name="Standard 257 5 6 3 3 5 2" xfId="41732"/>
    <cellStyle name="Standard 257 5 6 3 3 6" xfId="27762"/>
    <cellStyle name="Standard 257 5 6 3 4" xfId="2024"/>
    <cellStyle name="Standard 257 5 6 3 4 2" xfId="3495"/>
    <cellStyle name="Standard 257 5 6 3 4 2 2" xfId="12317"/>
    <cellStyle name="Standard 257 5 6 3 4 2 2 2" xfId="25553"/>
    <cellStyle name="Standard 257 5 6 3 4 2 2 2 2" xfId="52025"/>
    <cellStyle name="Standard 257 5 6 3 4 2 2 3" xfId="38789"/>
    <cellStyle name="Standard 257 5 6 3 4 2 3" xfId="18936"/>
    <cellStyle name="Standard 257 5 6 3 4 2 3 2" xfId="45408"/>
    <cellStyle name="Standard 257 5 6 3 4 2 4" xfId="29967"/>
    <cellStyle name="Standard 257 5 6 3 4 3" xfId="6437"/>
    <cellStyle name="Standard 257 5 6 3 4 3 2" xfId="10847"/>
    <cellStyle name="Standard 257 5 6 3 4 3 2 2" xfId="24083"/>
    <cellStyle name="Standard 257 5 6 3 4 3 2 2 2" xfId="50555"/>
    <cellStyle name="Standard 257 5 6 3 4 3 2 3" xfId="37319"/>
    <cellStyle name="Standard 257 5 6 3 4 3 3" xfId="17466"/>
    <cellStyle name="Standard 257 5 6 3 4 3 3 2" xfId="43938"/>
    <cellStyle name="Standard 257 5 6 3 4 3 4" xfId="32909"/>
    <cellStyle name="Standard 257 5 6 3 4 4" xfId="7905"/>
    <cellStyle name="Standard 257 5 6 3 4 4 2" xfId="21141"/>
    <cellStyle name="Standard 257 5 6 3 4 4 2 2" xfId="47613"/>
    <cellStyle name="Standard 257 5 6 3 4 4 3" xfId="34377"/>
    <cellStyle name="Standard 257 5 6 3 4 5" xfId="14524"/>
    <cellStyle name="Standard 257 5 6 3 4 5 2" xfId="40996"/>
    <cellStyle name="Standard 257 5 6 3 4 6" xfId="28497"/>
    <cellStyle name="Standard 257 5 6 3 5" xfId="2761"/>
    <cellStyle name="Standard 257 5 6 3 5 2" xfId="11583"/>
    <cellStyle name="Standard 257 5 6 3 5 2 2" xfId="24819"/>
    <cellStyle name="Standard 257 5 6 3 5 2 2 2" xfId="51291"/>
    <cellStyle name="Standard 257 5 6 3 5 2 3" xfId="38055"/>
    <cellStyle name="Standard 257 5 6 3 5 3" xfId="18202"/>
    <cellStyle name="Standard 257 5 6 3 5 3 2" xfId="44674"/>
    <cellStyle name="Standard 257 5 6 3 5 4" xfId="29233"/>
    <cellStyle name="Standard 257 5 6 3 6" xfId="4966"/>
    <cellStyle name="Standard 257 5 6 3 6 2" xfId="9376"/>
    <cellStyle name="Standard 257 5 6 3 6 2 2" xfId="22612"/>
    <cellStyle name="Standard 257 5 6 3 6 2 2 2" xfId="49084"/>
    <cellStyle name="Standard 257 5 6 3 6 2 3" xfId="35848"/>
    <cellStyle name="Standard 257 5 6 3 6 3" xfId="15995"/>
    <cellStyle name="Standard 257 5 6 3 6 3 2" xfId="42467"/>
    <cellStyle name="Standard 257 5 6 3 6 4" xfId="31438"/>
    <cellStyle name="Standard 257 5 6 3 7" xfId="7171"/>
    <cellStyle name="Standard 257 5 6 3 7 2" xfId="20407"/>
    <cellStyle name="Standard 257 5 6 3 7 2 2" xfId="46879"/>
    <cellStyle name="Standard 257 5 6 3 7 3" xfId="33643"/>
    <cellStyle name="Standard 257 5 6 3 8" xfId="13790"/>
    <cellStyle name="Standard 257 5 6 3 8 2" xfId="40262"/>
    <cellStyle name="Standard 257 5 6 3 9" xfId="27026"/>
    <cellStyle name="Standard 257 5 6 4" xfId="733"/>
    <cellStyle name="Standard 257 5 6 4 2" xfId="1483"/>
    <cellStyle name="Standard 257 5 6 4 2 2" xfId="4426"/>
    <cellStyle name="Standard 257 5 6 4 2 2 2" xfId="13248"/>
    <cellStyle name="Standard 257 5 6 4 2 2 2 2" xfId="26484"/>
    <cellStyle name="Standard 257 5 6 4 2 2 2 2 2" xfId="52956"/>
    <cellStyle name="Standard 257 5 6 4 2 2 2 3" xfId="39720"/>
    <cellStyle name="Standard 257 5 6 4 2 2 3" xfId="19867"/>
    <cellStyle name="Standard 257 5 6 4 2 2 3 2" xfId="46339"/>
    <cellStyle name="Standard 257 5 6 4 2 2 4" xfId="30898"/>
    <cellStyle name="Standard 257 5 6 4 2 3" xfId="5897"/>
    <cellStyle name="Standard 257 5 6 4 2 3 2" xfId="10307"/>
    <cellStyle name="Standard 257 5 6 4 2 3 2 2" xfId="23543"/>
    <cellStyle name="Standard 257 5 6 4 2 3 2 2 2" xfId="50015"/>
    <cellStyle name="Standard 257 5 6 4 2 3 2 3" xfId="36779"/>
    <cellStyle name="Standard 257 5 6 4 2 3 3" xfId="16926"/>
    <cellStyle name="Standard 257 5 6 4 2 3 3 2" xfId="43398"/>
    <cellStyle name="Standard 257 5 6 4 2 3 4" xfId="32369"/>
    <cellStyle name="Standard 257 5 6 4 2 4" xfId="8836"/>
    <cellStyle name="Standard 257 5 6 4 2 4 2" xfId="22072"/>
    <cellStyle name="Standard 257 5 6 4 2 4 2 2" xfId="48544"/>
    <cellStyle name="Standard 257 5 6 4 2 4 3" xfId="35308"/>
    <cellStyle name="Standard 257 5 6 4 2 5" xfId="15455"/>
    <cellStyle name="Standard 257 5 6 4 2 5 2" xfId="41927"/>
    <cellStyle name="Standard 257 5 6 4 2 6" xfId="27957"/>
    <cellStyle name="Standard 257 5 6 4 3" xfId="2219"/>
    <cellStyle name="Standard 257 5 6 4 3 2" xfId="3690"/>
    <cellStyle name="Standard 257 5 6 4 3 2 2" xfId="12512"/>
    <cellStyle name="Standard 257 5 6 4 3 2 2 2" xfId="25748"/>
    <cellStyle name="Standard 257 5 6 4 3 2 2 2 2" xfId="52220"/>
    <cellStyle name="Standard 257 5 6 4 3 2 2 3" xfId="38984"/>
    <cellStyle name="Standard 257 5 6 4 3 2 3" xfId="19131"/>
    <cellStyle name="Standard 257 5 6 4 3 2 3 2" xfId="45603"/>
    <cellStyle name="Standard 257 5 6 4 3 2 4" xfId="30162"/>
    <cellStyle name="Standard 257 5 6 4 3 3" xfId="6632"/>
    <cellStyle name="Standard 257 5 6 4 3 3 2" xfId="11042"/>
    <cellStyle name="Standard 257 5 6 4 3 3 2 2" xfId="24278"/>
    <cellStyle name="Standard 257 5 6 4 3 3 2 2 2" xfId="50750"/>
    <cellStyle name="Standard 257 5 6 4 3 3 2 3" xfId="37514"/>
    <cellStyle name="Standard 257 5 6 4 3 3 3" xfId="17661"/>
    <cellStyle name="Standard 257 5 6 4 3 3 3 2" xfId="44133"/>
    <cellStyle name="Standard 257 5 6 4 3 3 4" xfId="33104"/>
    <cellStyle name="Standard 257 5 6 4 3 4" xfId="8100"/>
    <cellStyle name="Standard 257 5 6 4 3 4 2" xfId="21336"/>
    <cellStyle name="Standard 257 5 6 4 3 4 2 2" xfId="47808"/>
    <cellStyle name="Standard 257 5 6 4 3 4 3" xfId="34572"/>
    <cellStyle name="Standard 257 5 6 4 3 5" xfId="14719"/>
    <cellStyle name="Standard 257 5 6 4 3 5 2" xfId="41191"/>
    <cellStyle name="Standard 257 5 6 4 3 6" xfId="28692"/>
    <cellStyle name="Standard 257 5 6 4 4" xfId="2956"/>
    <cellStyle name="Standard 257 5 6 4 4 2" xfId="11778"/>
    <cellStyle name="Standard 257 5 6 4 4 2 2" xfId="25014"/>
    <cellStyle name="Standard 257 5 6 4 4 2 2 2" xfId="51486"/>
    <cellStyle name="Standard 257 5 6 4 4 2 3" xfId="38250"/>
    <cellStyle name="Standard 257 5 6 4 4 3" xfId="18397"/>
    <cellStyle name="Standard 257 5 6 4 4 3 2" xfId="44869"/>
    <cellStyle name="Standard 257 5 6 4 4 4" xfId="29428"/>
    <cellStyle name="Standard 257 5 6 4 5" xfId="5161"/>
    <cellStyle name="Standard 257 5 6 4 5 2" xfId="9571"/>
    <cellStyle name="Standard 257 5 6 4 5 2 2" xfId="22807"/>
    <cellStyle name="Standard 257 5 6 4 5 2 2 2" xfId="49279"/>
    <cellStyle name="Standard 257 5 6 4 5 2 3" xfId="36043"/>
    <cellStyle name="Standard 257 5 6 4 5 3" xfId="16190"/>
    <cellStyle name="Standard 257 5 6 4 5 3 2" xfId="42662"/>
    <cellStyle name="Standard 257 5 6 4 5 4" xfId="31633"/>
    <cellStyle name="Standard 257 5 6 4 6" xfId="7366"/>
    <cellStyle name="Standard 257 5 6 4 6 2" xfId="20602"/>
    <cellStyle name="Standard 257 5 6 4 6 2 2" xfId="47074"/>
    <cellStyle name="Standard 257 5 6 4 6 3" xfId="33838"/>
    <cellStyle name="Standard 257 5 6 4 7" xfId="13985"/>
    <cellStyle name="Standard 257 5 6 4 7 2" xfId="40457"/>
    <cellStyle name="Standard 257 5 6 4 8" xfId="27221"/>
    <cellStyle name="Standard 257 5 6 5" xfId="1117"/>
    <cellStyle name="Standard 257 5 6 5 2" xfId="4060"/>
    <cellStyle name="Standard 257 5 6 5 2 2" xfId="12882"/>
    <cellStyle name="Standard 257 5 6 5 2 2 2" xfId="26118"/>
    <cellStyle name="Standard 257 5 6 5 2 2 2 2" xfId="52590"/>
    <cellStyle name="Standard 257 5 6 5 2 2 3" xfId="39354"/>
    <cellStyle name="Standard 257 5 6 5 2 3" xfId="19501"/>
    <cellStyle name="Standard 257 5 6 5 2 3 2" xfId="45973"/>
    <cellStyle name="Standard 257 5 6 5 2 4" xfId="30532"/>
    <cellStyle name="Standard 257 5 6 5 3" xfId="5531"/>
    <cellStyle name="Standard 257 5 6 5 3 2" xfId="9941"/>
    <cellStyle name="Standard 257 5 6 5 3 2 2" xfId="23177"/>
    <cellStyle name="Standard 257 5 6 5 3 2 2 2" xfId="49649"/>
    <cellStyle name="Standard 257 5 6 5 3 2 3" xfId="36413"/>
    <cellStyle name="Standard 257 5 6 5 3 3" xfId="16560"/>
    <cellStyle name="Standard 257 5 6 5 3 3 2" xfId="43032"/>
    <cellStyle name="Standard 257 5 6 5 3 4" xfId="32003"/>
    <cellStyle name="Standard 257 5 6 5 4" xfId="8470"/>
    <cellStyle name="Standard 257 5 6 5 4 2" xfId="21706"/>
    <cellStyle name="Standard 257 5 6 5 4 2 2" xfId="48178"/>
    <cellStyle name="Standard 257 5 6 5 4 3" xfId="34942"/>
    <cellStyle name="Standard 257 5 6 5 5" xfId="15089"/>
    <cellStyle name="Standard 257 5 6 5 5 2" xfId="41561"/>
    <cellStyle name="Standard 257 5 6 5 6" xfId="27591"/>
    <cellStyle name="Standard 257 5 6 6" xfId="1853"/>
    <cellStyle name="Standard 257 5 6 6 2" xfId="3324"/>
    <cellStyle name="Standard 257 5 6 6 2 2" xfId="12146"/>
    <cellStyle name="Standard 257 5 6 6 2 2 2" xfId="25382"/>
    <cellStyle name="Standard 257 5 6 6 2 2 2 2" xfId="51854"/>
    <cellStyle name="Standard 257 5 6 6 2 2 3" xfId="38618"/>
    <cellStyle name="Standard 257 5 6 6 2 3" xfId="18765"/>
    <cellStyle name="Standard 257 5 6 6 2 3 2" xfId="45237"/>
    <cellStyle name="Standard 257 5 6 6 2 4" xfId="29796"/>
    <cellStyle name="Standard 257 5 6 6 3" xfId="6266"/>
    <cellStyle name="Standard 257 5 6 6 3 2" xfId="10676"/>
    <cellStyle name="Standard 257 5 6 6 3 2 2" xfId="23912"/>
    <cellStyle name="Standard 257 5 6 6 3 2 2 2" xfId="50384"/>
    <cellStyle name="Standard 257 5 6 6 3 2 3" xfId="37148"/>
    <cellStyle name="Standard 257 5 6 6 3 3" xfId="17295"/>
    <cellStyle name="Standard 257 5 6 6 3 3 2" xfId="43767"/>
    <cellStyle name="Standard 257 5 6 6 3 4" xfId="32738"/>
    <cellStyle name="Standard 257 5 6 6 4" xfId="7734"/>
    <cellStyle name="Standard 257 5 6 6 4 2" xfId="20970"/>
    <cellStyle name="Standard 257 5 6 6 4 2 2" xfId="47442"/>
    <cellStyle name="Standard 257 5 6 6 4 3" xfId="34206"/>
    <cellStyle name="Standard 257 5 6 6 5" xfId="14353"/>
    <cellStyle name="Standard 257 5 6 6 5 2" xfId="40825"/>
    <cellStyle name="Standard 257 5 6 6 6" xfId="28326"/>
    <cellStyle name="Standard 257 5 6 7" xfId="2590"/>
    <cellStyle name="Standard 257 5 6 7 2" xfId="11412"/>
    <cellStyle name="Standard 257 5 6 7 2 2" xfId="24648"/>
    <cellStyle name="Standard 257 5 6 7 2 2 2" xfId="51120"/>
    <cellStyle name="Standard 257 5 6 7 2 3" xfId="37884"/>
    <cellStyle name="Standard 257 5 6 7 3" xfId="18031"/>
    <cellStyle name="Standard 257 5 6 7 3 2" xfId="44503"/>
    <cellStyle name="Standard 257 5 6 7 4" xfId="29062"/>
    <cellStyle name="Standard 257 5 6 8" xfId="4795"/>
    <cellStyle name="Standard 257 5 6 8 2" xfId="9205"/>
    <cellStyle name="Standard 257 5 6 8 2 2" xfId="22441"/>
    <cellStyle name="Standard 257 5 6 8 2 2 2" xfId="48913"/>
    <cellStyle name="Standard 257 5 6 8 2 3" xfId="35677"/>
    <cellStyle name="Standard 257 5 6 8 3" xfId="15824"/>
    <cellStyle name="Standard 257 5 6 8 3 2" xfId="42296"/>
    <cellStyle name="Standard 257 5 6 8 4" xfId="31267"/>
    <cellStyle name="Standard 257 5 6 9" xfId="7000"/>
    <cellStyle name="Standard 257 5 6 9 2" xfId="20236"/>
    <cellStyle name="Standard 257 5 6 9 2 2" xfId="46708"/>
    <cellStyle name="Standard 257 5 6 9 3" xfId="33472"/>
    <cellStyle name="Standard 257 5 7" xfId="381"/>
    <cellStyle name="Standard 257 5 7 10" xfId="26896"/>
    <cellStyle name="Standard 257 5 7 2" xfId="557"/>
    <cellStyle name="Standard 257 5 7 2 2" xfId="946"/>
    <cellStyle name="Standard 257 5 7 2 2 2" xfId="1695"/>
    <cellStyle name="Standard 257 5 7 2 2 2 2" xfId="4638"/>
    <cellStyle name="Standard 257 5 7 2 2 2 2 2" xfId="13460"/>
    <cellStyle name="Standard 257 5 7 2 2 2 2 2 2" xfId="26696"/>
    <cellStyle name="Standard 257 5 7 2 2 2 2 2 2 2" xfId="53168"/>
    <cellStyle name="Standard 257 5 7 2 2 2 2 2 3" xfId="39932"/>
    <cellStyle name="Standard 257 5 7 2 2 2 2 3" xfId="20079"/>
    <cellStyle name="Standard 257 5 7 2 2 2 2 3 2" xfId="46551"/>
    <cellStyle name="Standard 257 5 7 2 2 2 2 4" xfId="31110"/>
    <cellStyle name="Standard 257 5 7 2 2 2 3" xfId="6109"/>
    <cellStyle name="Standard 257 5 7 2 2 2 3 2" xfId="10519"/>
    <cellStyle name="Standard 257 5 7 2 2 2 3 2 2" xfId="23755"/>
    <cellStyle name="Standard 257 5 7 2 2 2 3 2 2 2" xfId="50227"/>
    <cellStyle name="Standard 257 5 7 2 2 2 3 2 3" xfId="36991"/>
    <cellStyle name="Standard 257 5 7 2 2 2 3 3" xfId="17138"/>
    <cellStyle name="Standard 257 5 7 2 2 2 3 3 2" xfId="43610"/>
    <cellStyle name="Standard 257 5 7 2 2 2 3 4" xfId="32581"/>
    <cellStyle name="Standard 257 5 7 2 2 2 4" xfId="9048"/>
    <cellStyle name="Standard 257 5 7 2 2 2 4 2" xfId="22284"/>
    <cellStyle name="Standard 257 5 7 2 2 2 4 2 2" xfId="48756"/>
    <cellStyle name="Standard 257 5 7 2 2 2 4 3" xfId="35520"/>
    <cellStyle name="Standard 257 5 7 2 2 2 5" xfId="15667"/>
    <cellStyle name="Standard 257 5 7 2 2 2 5 2" xfId="42139"/>
    <cellStyle name="Standard 257 5 7 2 2 2 6" xfId="28169"/>
    <cellStyle name="Standard 257 5 7 2 2 3" xfId="2431"/>
    <cellStyle name="Standard 257 5 7 2 2 3 2" xfId="3902"/>
    <cellStyle name="Standard 257 5 7 2 2 3 2 2" xfId="12724"/>
    <cellStyle name="Standard 257 5 7 2 2 3 2 2 2" xfId="25960"/>
    <cellStyle name="Standard 257 5 7 2 2 3 2 2 2 2" xfId="52432"/>
    <cellStyle name="Standard 257 5 7 2 2 3 2 2 3" xfId="39196"/>
    <cellStyle name="Standard 257 5 7 2 2 3 2 3" xfId="19343"/>
    <cellStyle name="Standard 257 5 7 2 2 3 2 3 2" xfId="45815"/>
    <cellStyle name="Standard 257 5 7 2 2 3 2 4" xfId="30374"/>
    <cellStyle name="Standard 257 5 7 2 2 3 3" xfId="6844"/>
    <cellStyle name="Standard 257 5 7 2 2 3 3 2" xfId="11254"/>
    <cellStyle name="Standard 257 5 7 2 2 3 3 2 2" xfId="24490"/>
    <cellStyle name="Standard 257 5 7 2 2 3 3 2 2 2" xfId="50962"/>
    <cellStyle name="Standard 257 5 7 2 2 3 3 2 3" xfId="37726"/>
    <cellStyle name="Standard 257 5 7 2 2 3 3 3" xfId="17873"/>
    <cellStyle name="Standard 257 5 7 2 2 3 3 3 2" xfId="44345"/>
    <cellStyle name="Standard 257 5 7 2 2 3 3 4" xfId="33316"/>
    <cellStyle name="Standard 257 5 7 2 2 3 4" xfId="8312"/>
    <cellStyle name="Standard 257 5 7 2 2 3 4 2" xfId="21548"/>
    <cellStyle name="Standard 257 5 7 2 2 3 4 2 2" xfId="48020"/>
    <cellStyle name="Standard 257 5 7 2 2 3 4 3" xfId="34784"/>
    <cellStyle name="Standard 257 5 7 2 2 3 5" xfId="14931"/>
    <cellStyle name="Standard 257 5 7 2 2 3 5 2" xfId="41403"/>
    <cellStyle name="Standard 257 5 7 2 2 3 6" xfId="28904"/>
    <cellStyle name="Standard 257 5 7 2 2 4" xfId="3168"/>
    <cellStyle name="Standard 257 5 7 2 2 4 2" xfId="11990"/>
    <cellStyle name="Standard 257 5 7 2 2 4 2 2" xfId="25226"/>
    <cellStyle name="Standard 257 5 7 2 2 4 2 2 2" xfId="51698"/>
    <cellStyle name="Standard 257 5 7 2 2 4 2 3" xfId="38462"/>
    <cellStyle name="Standard 257 5 7 2 2 4 3" xfId="18609"/>
    <cellStyle name="Standard 257 5 7 2 2 4 3 2" xfId="45081"/>
    <cellStyle name="Standard 257 5 7 2 2 4 4" xfId="29640"/>
    <cellStyle name="Standard 257 5 7 2 2 5" xfId="5373"/>
    <cellStyle name="Standard 257 5 7 2 2 5 2" xfId="9783"/>
    <cellStyle name="Standard 257 5 7 2 2 5 2 2" xfId="23019"/>
    <cellStyle name="Standard 257 5 7 2 2 5 2 2 2" xfId="49491"/>
    <cellStyle name="Standard 257 5 7 2 2 5 2 3" xfId="36255"/>
    <cellStyle name="Standard 257 5 7 2 2 5 3" xfId="16402"/>
    <cellStyle name="Standard 257 5 7 2 2 5 3 2" xfId="42874"/>
    <cellStyle name="Standard 257 5 7 2 2 5 4" xfId="31845"/>
    <cellStyle name="Standard 257 5 7 2 2 6" xfId="7578"/>
    <cellStyle name="Standard 257 5 7 2 2 6 2" xfId="20814"/>
    <cellStyle name="Standard 257 5 7 2 2 6 2 2" xfId="47286"/>
    <cellStyle name="Standard 257 5 7 2 2 6 3" xfId="34050"/>
    <cellStyle name="Standard 257 5 7 2 2 7" xfId="14197"/>
    <cellStyle name="Standard 257 5 7 2 2 7 2" xfId="40669"/>
    <cellStyle name="Standard 257 5 7 2 2 8" xfId="27433"/>
    <cellStyle name="Standard 257 5 7 2 3" xfId="1329"/>
    <cellStyle name="Standard 257 5 7 2 3 2" xfId="4272"/>
    <cellStyle name="Standard 257 5 7 2 3 2 2" xfId="13094"/>
    <cellStyle name="Standard 257 5 7 2 3 2 2 2" xfId="26330"/>
    <cellStyle name="Standard 257 5 7 2 3 2 2 2 2" xfId="52802"/>
    <cellStyle name="Standard 257 5 7 2 3 2 2 3" xfId="39566"/>
    <cellStyle name="Standard 257 5 7 2 3 2 3" xfId="19713"/>
    <cellStyle name="Standard 257 5 7 2 3 2 3 2" xfId="46185"/>
    <cellStyle name="Standard 257 5 7 2 3 2 4" xfId="30744"/>
    <cellStyle name="Standard 257 5 7 2 3 3" xfId="5743"/>
    <cellStyle name="Standard 257 5 7 2 3 3 2" xfId="10153"/>
    <cellStyle name="Standard 257 5 7 2 3 3 2 2" xfId="23389"/>
    <cellStyle name="Standard 257 5 7 2 3 3 2 2 2" xfId="49861"/>
    <cellStyle name="Standard 257 5 7 2 3 3 2 3" xfId="36625"/>
    <cellStyle name="Standard 257 5 7 2 3 3 3" xfId="16772"/>
    <cellStyle name="Standard 257 5 7 2 3 3 3 2" xfId="43244"/>
    <cellStyle name="Standard 257 5 7 2 3 3 4" xfId="32215"/>
    <cellStyle name="Standard 257 5 7 2 3 4" xfId="8682"/>
    <cellStyle name="Standard 257 5 7 2 3 4 2" xfId="21918"/>
    <cellStyle name="Standard 257 5 7 2 3 4 2 2" xfId="48390"/>
    <cellStyle name="Standard 257 5 7 2 3 4 3" xfId="35154"/>
    <cellStyle name="Standard 257 5 7 2 3 5" xfId="15301"/>
    <cellStyle name="Standard 257 5 7 2 3 5 2" xfId="41773"/>
    <cellStyle name="Standard 257 5 7 2 3 6" xfId="27803"/>
    <cellStyle name="Standard 257 5 7 2 4" xfId="2065"/>
    <cellStyle name="Standard 257 5 7 2 4 2" xfId="3536"/>
    <cellStyle name="Standard 257 5 7 2 4 2 2" xfId="12358"/>
    <cellStyle name="Standard 257 5 7 2 4 2 2 2" xfId="25594"/>
    <cellStyle name="Standard 257 5 7 2 4 2 2 2 2" xfId="52066"/>
    <cellStyle name="Standard 257 5 7 2 4 2 2 3" xfId="38830"/>
    <cellStyle name="Standard 257 5 7 2 4 2 3" xfId="18977"/>
    <cellStyle name="Standard 257 5 7 2 4 2 3 2" xfId="45449"/>
    <cellStyle name="Standard 257 5 7 2 4 2 4" xfId="30008"/>
    <cellStyle name="Standard 257 5 7 2 4 3" xfId="6478"/>
    <cellStyle name="Standard 257 5 7 2 4 3 2" xfId="10888"/>
    <cellStyle name="Standard 257 5 7 2 4 3 2 2" xfId="24124"/>
    <cellStyle name="Standard 257 5 7 2 4 3 2 2 2" xfId="50596"/>
    <cellStyle name="Standard 257 5 7 2 4 3 2 3" xfId="37360"/>
    <cellStyle name="Standard 257 5 7 2 4 3 3" xfId="17507"/>
    <cellStyle name="Standard 257 5 7 2 4 3 3 2" xfId="43979"/>
    <cellStyle name="Standard 257 5 7 2 4 3 4" xfId="32950"/>
    <cellStyle name="Standard 257 5 7 2 4 4" xfId="7946"/>
    <cellStyle name="Standard 257 5 7 2 4 4 2" xfId="21182"/>
    <cellStyle name="Standard 257 5 7 2 4 4 2 2" xfId="47654"/>
    <cellStyle name="Standard 257 5 7 2 4 4 3" xfId="34418"/>
    <cellStyle name="Standard 257 5 7 2 4 5" xfId="14565"/>
    <cellStyle name="Standard 257 5 7 2 4 5 2" xfId="41037"/>
    <cellStyle name="Standard 257 5 7 2 4 6" xfId="28538"/>
    <cellStyle name="Standard 257 5 7 2 5" xfId="2802"/>
    <cellStyle name="Standard 257 5 7 2 5 2" xfId="11624"/>
    <cellStyle name="Standard 257 5 7 2 5 2 2" xfId="24860"/>
    <cellStyle name="Standard 257 5 7 2 5 2 2 2" xfId="51332"/>
    <cellStyle name="Standard 257 5 7 2 5 2 3" xfId="38096"/>
    <cellStyle name="Standard 257 5 7 2 5 3" xfId="18243"/>
    <cellStyle name="Standard 257 5 7 2 5 3 2" xfId="44715"/>
    <cellStyle name="Standard 257 5 7 2 5 4" xfId="29274"/>
    <cellStyle name="Standard 257 5 7 2 6" xfId="5007"/>
    <cellStyle name="Standard 257 5 7 2 6 2" xfId="9417"/>
    <cellStyle name="Standard 257 5 7 2 6 2 2" xfId="22653"/>
    <cellStyle name="Standard 257 5 7 2 6 2 2 2" xfId="49125"/>
    <cellStyle name="Standard 257 5 7 2 6 2 3" xfId="35889"/>
    <cellStyle name="Standard 257 5 7 2 6 3" xfId="16036"/>
    <cellStyle name="Standard 257 5 7 2 6 3 2" xfId="42508"/>
    <cellStyle name="Standard 257 5 7 2 6 4" xfId="31479"/>
    <cellStyle name="Standard 257 5 7 2 7" xfId="7212"/>
    <cellStyle name="Standard 257 5 7 2 7 2" xfId="20448"/>
    <cellStyle name="Standard 257 5 7 2 7 2 2" xfId="46920"/>
    <cellStyle name="Standard 257 5 7 2 7 3" xfId="33684"/>
    <cellStyle name="Standard 257 5 7 2 8" xfId="13831"/>
    <cellStyle name="Standard 257 5 7 2 8 2" xfId="40303"/>
    <cellStyle name="Standard 257 5 7 2 9" xfId="27067"/>
    <cellStyle name="Standard 257 5 7 3" xfId="774"/>
    <cellStyle name="Standard 257 5 7 3 2" xfId="1524"/>
    <cellStyle name="Standard 257 5 7 3 2 2" xfId="4467"/>
    <cellStyle name="Standard 257 5 7 3 2 2 2" xfId="13289"/>
    <cellStyle name="Standard 257 5 7 3 2 2 2 2" xfId="26525"/>
    <cellStyle name="Standard 257 5 7 3 2 2 2 2 2" xfId="52997"/>
    <cellStyle name="Standard 257 5 7 3 2 2 2 3" xfId="39761"/>
    <cellStyle name="Standard 257 5 7 3 2 2 3" xfId="19908"/>
    <cellStyle name="Standard 257 5 7 3 2 2 3 2" xfId="46380"/>
    <cellStyle name="Standard 257 5 7 3 2 2 4" xfId="30939"/>
    <cellStyle name="Standard 257 5 7 3 2 3" xfId="5938"/>
    <cellStyle name="Standard 257 5 7 3 2 3 2" xfId="10348"/>
    <cellStyle name="Standard 257 5 7 3 2 3 2 2" xfId="23584"/>
    <cellStyle name="Standard 257 5 7 3 2 3 2 2 2" xfId="50056"/>
    <cellStyle name="Standard 257 5 7 3 2 3 2 3" xfId="36820"/>
    <cellStyle name="Standard 257 5 7 3 2 3 3" xfId="16967"/>
    <cellStyle name="Standard 257 5 7 3 2 3 3 2" xfId="43439"/>
    <cellStyle name="Standard 257 5 7 3 2 3 4" xfId="32410"/>
    <cellStyle name="Standard 257 5 7 3 2 4" xfId="8877"/>
    <cellStyle name="Standard 257 5 7 3 2 4 2" xfId="22113"/>
    <cellStyle name="Standard 257 5 7 3 2 4 2 2" xfId="48585"/>
    <cellStyle name="Standard 257 5 7 3 2 4 3" xfId="35349"/>
    <cellStyle name="Standard 257 5 7 3 2 5" xfId="15496"/>
    <cellStyle name="Standard 257 5 7 3 2 5 2" xfId="41968"/>
    <cellStyle name="Standard 257 5 7 3 2 6" xfId="27998"/>
    <cellStyle name="Standard 257 5 7 3 3" xfId="2260"/>
    <cellStyle name="Standard 257 5 7 3 3 2" xfId="3731"/>
    <cellStyle name="Standard 257 5 7 3 3 2 2" xfId="12553"/>
    <cellStyle name="Standard 257 5 7 3 3 2 2 2" xfId="25789"/>
    <cellStyle name="Standard 257 5 7 3 3 2 2 2 2" xfId="52261"/>
    <cellStyle name="Standard 257 5 7 3 3 2 2 3" xfId="39025"/>
    <cellStyle name="Standard 257 5 7 3 3 2 3" xfId="19172"/>
    <cellStyle name="Standard 257 5 7 3 3 2 3 2" xfId="45644"/>
    <cellStyle name="Standard 257 5 7 3 3 2 4" xfId="30203"/>
    <cellStyle name="Standard 257 5 7 3 3 3" xfId="6673"/>
    <cellStyle name="Standard 257 5 7 3 3 3 2" xfId="11083"/>
    <cellStyle name="Standard 257 5 7 3 3 3 2 2" xfId="24319"/>
    <cellStyle name="Standard 257 5 7 3 3 3 2 2 2" xfId="50791"/>
    <cellStyle name="Standard 257 5 7 3 3 3 2 3" xfId="37555"/>
    <cellStyle name="Standard 257 5 7 3 3 3 3" xfId="17702"/>
    <cellStyle name="Standard 257 5 7 3 3 3 3 2" xfId="44174"/>
    <cellStyle name="Standard 257 5 7 3 3 3 4" xfId="33145"/>
    <cellStyle name="Standard 257 5 7 3 3 4" xfId="8141"/>
    <cellStyle name="Standard 257 5 7 3 3 4 2" xfId="21377"/>
    <cellStyle name="Standard 257 5 7 3 3 4 2 2" xfId="47849"/>
    <cellStyle name="Standard 257 5 7 3 3 4 3" xfId="34613"/>
    <cellStyle name="Standard 257 5 7 3 3 5" xfId="14760"/>
    <cellStyle name="Standard 257 5 7 3 3 5 2" xfId="41232"/>
    <cellStyle name="Standard 257 5 7 3 3 6" xfId="28733"/>
    <cellStyle name="Standard 257 5 7 3 4" xfId="2997"/>
    <cellStyle name="Standard 257 5 7 3 4 2" xfId="11819"/>
    <cellStyle name="Standard 257 5 7 3 4 2 2" xfId="25055"/>
    <cellStyle name="Standard 257 5 7 3 4 2 2 2" xfId="51527"/>
    <cellStyle name="Standard 257 5 7 3 4 2 3" xfId="38291"/>
    <cellStyle name="Standard 257 5 7 3 4 3" xfId="18438"/>
    <cellStyle name="Standard 257 5 7 3 4 3 2" xfId="44910"/>
    <cellStyle name="Standard 257 5 7 3 4 4" xfId="29469"/>
    <cellStyle name="Standard 257 5 7 3 5" xfId="5202"/>
    <cellStyle name="Standard 257 5 7 3 5 2" xfId="9612"/>
    <cellStyle name="Standard 257 5 7 3 5 2 2" xfId="22848"/>
    <cellStyle name="Standard 257 5 7 3 5 2 2 2" xfId="49320"/>
    <cellStyle name="Standard 257 5 7 3 5 2 3" xfId="36084"/>
    <cellStyle name="Standard 257 5 7 3 5 3" xfId="16231"/>
    <cellStyle name="Standard 257 5 7 3 5 3 2" xfId="42703"/>
    <cellStyle name="Standard 257 5 7 3 5 4" xfId="31674"/>
    <cellStyle name="Standard 257 5 7 3 6" xfId="7407"/>
    <cellStyle name="Standard 257 5 7 3 6 2" xfId="20643"/>
    <cellStyle name="Standard 257 5 7 3 6 2 2" xfId="47115"/>
    <cellStyle name="Standard 257 5 7 3 6 3" xfId="33879"/>
    <cellStyle name="Standard 257 5 7 3 7" xfId="14026"/>
    <cellStyle name="Standard 257 5 7 3 7 2" xfId="40498"/>
    <cellStyle name="Standard 257 5 7 3 8" xfId="27262"/>
    <cellStyle name="Standard 257 5 7 4" xfId="1158"/>
    <cellStyle name="Standard 257 5 7 4 2" xfId="4101"/>
    <cellStyle name="Standard 257 5 7 4 2 2" xfId="12923"/>
    <cellStyle name="Standard 257 5 7 4 2 2 2" xfId="26159"/>
    <cellStyle name="Standard 257 5 7 4 2 2 2 2" xfId="52631"/>
    <cellStyle name="Standard 257 5 7 4 2 2 3" xfId="39395"/>
    <cellStyle name="Standard 257 5 7 4 2 3" xfId="19542"/>
    <cellStyle name="Standard 257 5 7 4 2 3 2" xfId="46014"/>
    <cellStyle name="Standard 257 5 7 4 2 4" xfId="30573"/>
    <cellStyle name="Standard 257 5 7 4 3" xfId="5572"/>
    <cellStyle name="Standard 257 5 7 4 3 2" xfId="9982"/>
    <cellStyle name="Standard 257 5 7 4 3 2 2" xfId="23218"/>
    <cellStyle name="Standard 257 5 7 4 3 2 2 2" xfId="49690"/>
    <cellStyle name="Standard 257 5 7 4 3 2 3" xfId="36454"/>
    <cellStyle name="Standard 257 5 7 4 3 3" xfId="16601"/>
    <cellStyle name="Standard 257 5 7 4 3 3 2" xfId="43073"/>
    <cellStyle name="Standard 257 5 7 4 3 4" xfId="32044"/>
    <cellStyle name="Standard 257 5 7 4 4" xfId="8511"/>
    <cellStyle name="Standard 257 5 7 4 4 2" xfId="21747"/>
    <cellStyle name="Standard 257 5 7 4 4 2 2" xfId="48219"/>
    <cellStyle name="Standard 257 5 7 4 4 3" xfId="34983"/>
    <cellStyle name="Standard 257 5 7 4 5" xfId="15130"/>
    <cellStyle name="Standard 257 5 7 4 5 2" xfId="41602"/>
    <cellStyle name="Standard 257 5 7 4 6" xfId="27632"/>
    <cellStyle name="Standard 257 5 7 5" xfId="1894"/>
    <cellStyle name="Standard 257 5 7 5 2" xfId="3365"/>
    <cellStyle name="Standard 257 5 7 5 2 2" xfId="12187"/>
    <cellStyle name="Standard 257 5 7 5 2 2 2" xfId="25423"/>
    <cellStyle name="Standard 257 5 7 5 2 2 2 2" xfId="51895"/>
    <cellStyle name="Standard 257 5 7 5 2 2 3" xfId="38659"/>
    <cellStyle name="Standard 257 5 7 5 2 3" xfId="18806"/>
    <cellStyle name="Standard 257 5 7 5 2 3 2" xfId="45278"/>
    <cellStyle name="Standard 257 5 7 5 2 4" xfId="29837"/>
    <cellStyle name="Standard 257 5 7 5 3" xfId="6307"/>
    <cellStyle name="Standard 257 5 7 5 3 2" xfId="10717"/>
    <cellStyle name="Standard 257 5 7 5 3 2 2" xfId="23953"/>
    <cellStyle name="Standard 257 5 7 5 3 2 2 2" xfId="50425"/>
    <cellStyle name="Standard 257 5 7 5 3 2 3" xfId="37189"/>
    <cellStyle name="Standard 257 5 7 5 3 3" xfId="17336"/>
    <cellStyle name="Standard 257 5 7 5 3 3 2" xfId="43808"/>
    <cellStyle name="Standard 257 5 7 5 3 4" xfId="32779"/>
    <cellStyle name="Standard 257 5 7 5 4" xfId="7775"/>
    <cellStyle name="Standard 257 5 7 5 4 2" xfId="21011"/>
    <cellStyle name="Standard 257 5 7 5 4 2 2" xfId="47483"/>
    <cellStyle name="Standard 257 5 7 5 4 3" xfId="34247"/>
    <cellStyle name="Standard 257 5 7 5 5" xfId="14394"/>
    <cellStyle name="Standard 257 5 7 5 5 2" xfId="40866"/>
    <cellStyle name="Standard 257 5 7 5 6" xfId="28367"/>
    <cellStyle name="Standard 257 5 7 6" xfId="2631"/>
    <cellStyle name="Standard 257 5 7 6 2" xfId="11453"/>
    <cellStyle name="Standard 257 5 7 6 2 2" xfId="24689"/>
    <cellStyle name="Standard 257 5 7 6 2 2 2" xfId="51161"/>
    <cellStyle name="Standard 257 5 7 6 2 3" xfId="37925"/>
    <cellStyle name="Standard 257 5 7 6 3" xfId="18072"/>
    <cellStyle name="Standard 257 5 7 6 3 2" xfId="44544"/>
    <cellStyle name="Standard 257 5 7 6 4" xfId="29103"/>
    <cellStyle name="Standard 257 5 7 7" xfId="4836"/>
    <cellStyle name="Standard 257 5 7 7 2" xfId="9246"/>
    <cellStyle name="Standard 257 5 7 7 2 2" xfId="22482"/>
    <cellStyle name="Standard 257 5 7 7 2 2 2" xfId="48954"/>
    <cellStyle name="Standard 257 5 7 7 2 3" xfId="35718"/>
    <cellStyle name="Standard 257 5 7 7 3" xfId="15865"/>
    <cellStyle name="Standard 257 5 7 7 3 2" xfId="42337"/>
    <cellStyle name="Standard 257 5 7 7 4" xfId="31308"/>
    <cellStyle name="Standard 257 5 7 8" xfId="7041"/>
    <cellStyle name="Standard 257 5 7 8 2" xfId="20277"/>
    <cellStyle name="Standard 257 5 7 8 2 2" xfId="46749"/>
    <cellStyle name="Standard 257 5 7 8 3" xfId="33513"/>
    <cellStyle name="Standard 257 5 7 9" xfId="13660"/>
    <cellStyle name="Standard 257 5 7 9 2" xfId="40132"/>
    <cellStyle name="Standard 257 5 8" xfId="473"/>
    <cellStyle name="Standard 257 5 8 2" xfId="863"/>
    <cellStyle name="Standard 257 5 8 2 2" xfId="1612"/>
    <cellStyle name="Standard 257 5 8 2 2 2" xfId="4555"/>
    <cellStyle name="Standard 257 5 8 2 2 2 2" xfId="13377"/>
    <cellStyle name="Standard 257 5 8 2 2 2 2 2" xfId="26613"/>
    <cellStyle name="Standard 257 5 8 2 2 2 2 2 2" xfId="53085"/>
    <cellStyle name="Standard 257 5 8 2 2 2 2 3" xfId="39849"/>
    <cellStyle name="Standard 257 5 8 2 2 2 3" xfId="19996"/>
    <cellStyle name="Standard 257 5 8 2 2 2 3 2" xfId="46468"/>
    <cellStyle name="Standard 257 5 8 2 2 2 4" xfId="31027"/>
    <cellStyle name="Standard 257 5 8 2 2 3" xfId="6026"/>
    <cellStyle name="Standard 257 5 8 2 2 3 2" xfId="10436"/>
    <cellStyle name="Standard 257 5 8 2 2 3 2 2" xfId="23672"/>
    <cellStyle name="Standard 257 5 8 2 2 3 2 2 2" xfId="50144"/>
    <cellStyle name="Standard 257 5 8 2 2 3 2 3" xfId="36908"/>
    <cellStyle name="Standard 257 5 8 2 2 3 3" xfId="17055"/>
    <cellStyle name="Standard 257 5 8 2 2 3 3 2" xfId="43527"/>
    <cellStyle name="Standard 257 5 8 2 2 3 4" xfId="32498"/>
    <cellStyle name="Standard 257 5 8 2 2 4" xfId="8965"/>
    <cellStyle name="Standard 257 5 8 2 2 4 2" xfId="22201"/>
    <cellStyle name="Standard 257 5 8 2 2 4 2 2" xfId="48673"/>
    <cellStyle name="Standard 257 5 8 2 2 4 3" xfId="35437"/>
    <cellStyle name="Standard 257 5 8 2 2 5" xfId="15584"/>
    <cellStyle name="Standard 257 5 8 2 2 5 2" xfId="42056"/>
    <cellStyle name="Standard 257 5 8 2 2 6" xfId="28086"/>
    <cellStyle name="Standard 257 5 8 2 3" xfId="2348"/>
    <cellStyle name="Standard 257 5 8 2 3 2" xfId="3819"/>
    <cellStyle name="Standard 257 5 8 2 3 2 2" xfId="12641"/>
    <cellStyle name="Standard 257 5 8 2 3 2 2 2" xfId="25877"/>
    <cellStyle name="Standard 257 5 8 2 3 2 2 2 2" xfId="52349"/>
    <cellStyle name="Standard 257 5 8 2 3 2 2 3" xfId="39113"/>
    <cellStyle name="Standard 257 5 8 2 3 2 3" xfId="19260"/>
    <cellStyle name="Standard 257 5 8 2 3 2 3 2" xfId="45732"/>
    <cellStyle name="Standard 257 5 8 2 3 2 4" xfId="30291"/>
    <cellStyle name="Standard 257 5 8 2 3 3" xfId="6761"/>
    <cellStyle name="Standard 257 5 8 2 3 3 2" xfId="11171"/>
    <cellStyle name="Standard 257 5 8 2 3 3 2 2" xfId="24407"/>
    <cellStyle name="Standard 257 5 8 2 3 3 2 2 2" xfId="50879"/>
    <cellStyle name="Standard 257 5 8 2 3 3 2 3" xfId="37643"/>
    <cellStyle name="Standard 257 5 8 2 3 3 3" xfId="17790"/>
    <cellStyle name="Standard 257 5 8 2 3 3 3 2" xfId="44262"/>
    <cellStyle name="Standard 257 5 8 2 3 3 4" xfId="33233"/>
    <cellStyle name="Standard 257 5 8 2 3 4" xfId="8229"/>
    <cellStyle name="Standard 257 5 8 2 3 4 2" xfId="21465"/>
    <cellStyle name="Standard 257 5 8 2 3 4 2 2" xfId="47937"/>
    <cellStyle name="Standard 257 5 8 2 3 4 3" xfId="34701"/>
    <cellStyle name="Standard 257 5 8 2 3 5" xfId="14848"/>
    <cellStyle name="Standard 257 5 8 2 3 5 2" xfId="41320"/>
    <cellStyle name="Standard 257 5 8 2 3 6" xfId="28821"/>
    <cellStyle name="Standard 257 5 8 2 4" xfId="3085"/>
    <cellStyle name="Standard 257 5 8 2 4 2" xfId="11907"/>
    <cellStyle name="Standard 257 5 8 2 4 2 2" xfId="25143"/>
    <cellStyle name="Standard 257 5 8 2 4 2 2 2" xfId="51615"/>
    <cellStyle name="Standard 257 5 8 2 4 2 3" xfId="38379"/>
    <cellStyle name="Standard 257 5 8 2 4 3" xfId="18526"/>
    <cellStyle name="Standard 257 5 8 2 4 3 2" xfId="44998"/>
    <cellStyle name="Standard 257 5 8 2 4 4" xfId="29557"/>
    <cellStyle name="Standard 257 5 8 2 5" xfId="5290"/>
    <cellStyle name="Standard 257 5 8 2 5 2" xfId="9700"/>
    <cellStyle name="Standard 257 5 8 2 5 2 2" xfId="22936"/>
    <cellStyle name="Standard 257 5 8 2 5 2 2 2" xfId="49408"/>
    <cellStyle name="Standard 257 5 8 2 5 2 3" xfId="36172"/>
    <cellStyle name="Standard 257 5 8 2 5 3" xfId="16319"/>
    <cellStyle name="Standard 257 5 8 2 5 3 2" xfId="42791"/>
    <cellStyle name="Standard 257 5 8 2 5 4" xfId="31762"/>
    <cellStyle name="Standard 257 5 8 2 6" xfId="7495"/>
    <cellStyle name="Standard 257 5 8 2 6 2" xfId="20731"/>
    <cellStyle name="Standard 257 5 8 2 6 2 2" xfId="47203"/>
    <cellStyle name="Standard 257 5 8 2 6 3" xfId="33967"/>
    <cellStyle name="Standard 257 5 8 2 7" xfId="14114"/>
    <cellStyle name="Standard 257 5 8 2 7 2" xfId="40586"/>
    <cellStyle name="Standard 257 5 8 2 8" xfId="27350"/>
    <cellStyle name="Standard 257 5 8 3" xfId="1246"/>
    <cellStyle name="Standard 257 5 8 3 2" xfId="4189"/>
    <cellStyle name="Standard 257 5 8 3 2 2" xfId="13011"/>
    <cellStyle name="Standard 257 5 8 3 2 2 2" xfId="26247"/>
    <cellStyle name="Standard 257 5 8 3 2 2 2 2" xfId="52719"/>
    <cellStyle name="Standard 257 5 8 3 2 2 3" xfId="39483"/>
    <cellStyle name="Standard 257 5 8 3 2 3" xfId="19630"/>
    <cellStyle name="Standard 257 5 8 3 2 3 2" xfId="46102"/>
    <cellStyle name="Standard 257 5 8 3 2 4" xfId="30661"/>
    <cellStyle name="Standard 257 5 8 3 3" xfId="5660"/>
    <cellStyle name="Standard 257 5 8 3 3 2" xfId="10070"/>
    <cellStyle name="Standard 257 5 8 3 3 2 2" xfId="23306"/>
    <cellStyle name="Standard 257 5 8 3 3 2 2 2" xfId="49778"/>
    <cellStyle name="Standard 257 5 8 3 3 2 3" xfId="36542"/>
    <cellStyle name="Standard 257 5 8 3 3 3" xfId="16689"/>
    <cellStyle name="Standard 257 5 8 3 3 3 2" xfId="43161"/>
    <cellStyle name="Standard 257 5 8 3 3 4" xfId="32132"/>
    <cellStyle name="Standard 257 5 8 3 4" xfId="8599"/>
    <cellStyle name="Standard 257 5 8 3 4 2" xfId="21835"/>
    <cellStyle name="Standard 257 5 8 3 4 2 2" xfId="48307"/>
    <cellStyle name="Standard 257 5 8 3 4 3" xfId="35071"/>
    <cellStyle name="Standard 257 5 8 3 5" xfId="15218"/>
    <cellStyle name="Standard 257 5 8 3 5 2" xfId="41690"/>
    <cellStyle name="Standard 257 5 8 3 6" xfId="27720"/>
    <cellStyle name="Standard 257 5 8 4" xfId="1982"/>
    <cellStyle name="Standard 257 5 8 4 2" xfId="3453"/>
    <cellStyle name="Standard 257 5 8 4 2 2" xfId="12275"/>
    <cellStyle name="Standard 257 5 8 4 2 2 2" xfId="25511"/>
    <cellStyle name="Standard 257 5 8 4 2 2 2 2" xfId="51983"/>
    <cellStyle name="Standard 257 5 8 4 2 2 3" xfId="38747"/>
    <cellStyle name="Standard 257 5 8 4 2 3" xfId="18894"/>
    <cellStyle name="Standard 257 5 8 4 2 3 2" xfId="45366"/>
    <cellStyle name="Standard 257 5 8 4 2 4" xfId="29925"/>
    <cellStyle name="Standard 257 5 8 4 3" xfId="6395"/>
    <cellStyle name="Standard 257 5 8 4 3 2" xfId="10805"/>
    <cellStyle name="Standard 257 5 8 4 3 2 2" xfId="24041"/>
    <cellStyle name="Standard 257 5 8 4 3 2 2 2" xfId="50513"/>
    <cellStyle name="Standard 257 5 8 4 3 2 3" xfId="37277"/>
    <cellStyle name="Standard 257 5 8 4 3 3" xfId="17424"/>
    <cellStyle name="Standard 257 5 8 4 3 3 2" xfId="43896"/>
    <cellStyle name="Standard 257 5 8 4 3 4" xfId="32867"/>
    <cellStyle name="Standard 257 5 8 4 4" xfId="7863"/>
    <cellStyle name="Standard 257 5 8 4 4 2" xfId="21099"/>
    <cellStyle name="Standard 257 5 8 4 4 2 2" xfId="47571"/>
    <cellStyle name="Standard 257 5 8 4 4 3" xfId="34335"/>
    <cellStyle name="Standard 257 5 8 4 5" xfId="14482"/>
    <cellStyle name="Standard 257 5 8 4 5 2" xfId="40954"/>
    <cellStyle name="Standard 257 5 8 4 6" xfId="28455"/>
    <cellStyle name="Standard 257 5 8 5" xfId="2719"/>
    <cellStyle name="Standard 257 5 8 5 2" xfId="11541"/>
    <cellStyle name="Standard 257 5 8 5 2 2" xfId="24777"/>
    <cellStyle name="Standard 257 5 8 5 2 2 2" xfId="51249"/>
    <cellStyle name="Standard 257 5 8 5 2 3" xfId="38013"/>
    <cellStyle name="Standard 257 5 8 5 3" xfId="18160"/>
    <cellStyle name="Standard 257 5 8 5 3 2" xfId="44632"/>
    <cellStyle name="Standard 257 5 8 5 4" xfId="29191"/>
    <cellStyle name="Standard 257 5 8 6" xfId="4924"/>
    <cellStyle name="Standard 257 5 8 6 2" xfId="9334"/>
    <cellStyle name="Standard 257 5 8 6 2 2" xfId="22570"/>
    <cellStyle name="Standard 257 5 8 6 2 2 2" xfId="49042"/>
    <cellStyle name="Standard 257 5 8 6 2 3" xfId="35806"/>
    <cellStyle name="Standard 257 5 8 6 3" xfId="15953"/>
    <cellStyle name="Standard 257 5 8 6 3 2" xfId="42425"/>
    <cellStyle name="Standard 257 5 8 6 4" xfId="31396"/>
    <cellStyle name="Standard 257 5 8 7" xfId="7129"/>
    <cellStyle name="Standard 257 5 8 7 2" xfId="20365"/>
    <cellStyle name="Standard 257 5 8 7 2 2" xfId="46837"/>
    <cellStyle name="Standard 257 5 8 7 3" xfId="33601"/>
    <cellStyle name="Standard 257 5 8 8" xfId="13748"/>
    <cellStyle name="Standard 257 5 8 8 2" xfId="40220"/>
    <cellStyle name="Standard 257 5 8 9" xfId="26984"/>
    <cellStyle name="Standard 257 5 9" xfId="667"/>
    <cellStyle name="Standard 257 5 9 2" xfId="1054"/>
    <cellStyle name="Standard 257 5 9 2 2" xfId="1796"/>
    <cellStyle name="Standard 257 5 9 2 2 2" xfId="4739"/>
    <cellStyle name="Standard 257 5 9 2 2 2 2" xfId="13561"/>
    <cellStyle name="Standard 257 5 9 2 2 2 2 2" xfId="26797"/>
    <cellStyle name="Standard 257 5 9 2 2 2 2 2 2" xfId="53269"/>
    <cellStyle name="Standard 257 5 9 2 2 2 2 3" xfId="40033"/>
    <cellStyle name="Standard 257 5 9 2 2 2 3" xfId="20180"/>
    <cellStyle name="Standard 257 5 9 2 2 2 3 2" xfId="46652"/>
    <cellStyle name="Standard 257 5 9 2 2 2 4" xfId="31211"/>
    <cellStyle name="Standard 257 5 9 2 2 3" xfId="6210"/>
    <cellStyle name="Standard 257 5 9 2 2 3 2" xfId="10620"/>
    <cellStyle name="Standard 257 5 9 2 2 3 2 2" xfId="23856"/>
    <cellStyle name="Standard 257 5 9 2 2 3 2 2 2" xfId="50328"/>
    <cellStyle name="Standard 257 5 9 2 2 3 2 3" xfId="37092"/>
    <cellStyle name="Standard 257 5 9 2 2 3 3" xfId="17239"/>
    <cellStyle name="Standard 257 5 9 2 2 3 3 2" xfId="43711"/>
    <cellStyle name="Standard 257 5 9 2 2 3 4" xfId="32682"/>
    <cellStyle name="Standard 257 5 9 2 2 4" xfId="9149"/>
    <cellStyle name="Standard 257 5 9 2 2 4 2" xfId="22385"/>
    <cellStyle name="Standard 257 5 9 2 2 4 2 2" xfId="48857"/>
    <cellStyle name="Standard 257 5 9 2 2 4 3" xfId="35621"/>
    <cellStyle name="Standard 257 5 9 2 2 5" xfId="15768"/>
    <cellStyle name="Standard 257 5 9 2 2 5 2" xfId="42240"/>
    <cellStyle name="Standard 257 5 9 2 2 6" xfId="28270"/>
    <cellStyle name="Standard 257 5 9 2 3" xfId="2532"/>
    <cellStyle name="Standard 257 5 9 2 3 2" xfId="4003"/>
    <cellStyle name="Standard 257 5 9 2 3 2 2" xfId="12825"/>
    <cellStyle name="Standard 257 5 9 2 3 2 2 2" xfId="26061"/>
    <cellStyle name="Standard 257 5 9 2 3 2 2 2 2" xfId="52533"/>
    <cellStyle name="Standard 257 5 9 2 3 2 2 3" xfId="39297"/>
    <cellStyle name="Standard 257 5 9 2 3 2 3" xfId="19444"/>
    <cellStyle name="Standard 257 5 9 2 3 2 3 2" xfId="45916"/>
    <cellStyle name="Standard 257 5 9 2 3 2 4" xfId="30475"/>
    <cellStyle name="Standard 257 5 9 2 3 3" xfId="6945"/>
    <cellStyle name="Standard 257 5 9 2 3 3 2" xfId="11355"/>
    <cellStyle name="Standard 257 5 9 2 3 3 2 2" xfId="24591"/>
    <cellStyle name="Standard 257 5 9 2 3 3 2 2 2" xfId="51063"/>
    <cellStyle name="Standard 257 5 9 2 3 3 2 3" xfId="37827"/>
    <cellStyle name="Standard 257 5 9 2 3 3 3" xfId="17974"/>
    <cellStyle name="Standard 257 5 9 2 3 3 3 2" xfId="44446"/>
    <cellStyle name="Standard 257 5 9 2 3 3 4" xfId="33417"/>
    <cellStyle name="Standard 257 5 9 2 3 4" xfId="8413"/>
    <cellStyle name="Standard 257 5 9 2 3 4 2" xfId="21649"/>
    <cellStyle name="Standard 257 5 9 2 3 4 2 2" xfId="48121"/>
    <cellStyle name="Standard 257 5 9 2 3 4 3" xfId="34885"/>
    <cellStyle name="Standard 257 5 9 2 3 5" xfId="15032"/>
    <cellStyle name="Standard 257 5 9 2 3 5 2" xfId="41504"/>
    <cellStyle name="Standard 257 5 9 2 3 6" xfId="29005"/>
    <cellStyle name="Standard 257 5 9 2 4" xfId="3269"/>
    <cellStyle name="Standard 257 5 9 2 4 2" xfId="12091"/>
    <cellStyle name="Standard 257 5 9 2 4 2 2" xfId="25327"/>
    <cellStyle name="Standard 257 5 9 2 4 2 2 2" xfId="51799"/>
    <cellStyle name="Standard 257 5 9 2 4 2 3" xfId="38563"/>
    <cellStyle name="Standard 257 5 9 2 4 3" xfId="18710"/>
    <cellStyle name="Standard 257 5 9 2 4 3 2" xfId="45182"/>
    <cellStyle name="Standard 257 5 9 2 4 4" xfId="29741"/>
    <cellStyle name="Standard 257 5 9 2 5" xfId="5474"/>
    <cellStyle name="Standard 257 5 9 2 5 2" xfId="9884"/>
    <cellStyle name="Standard 257 5 9 2 5 2 2" xfId="23120"/>
    <cellStyle name="Standard 257 5 9 2 5 2 2 2" xfId="49592"/>
    <cellStyle name="Standard 257 5 9 2 5 2 3" xfId="36356"/>
    <cellStyle name="Standard 257 5 9 2 5 3" xfId="16503"/>
    <cellStyle name="Standard 257 5 9 2 5 3 2" xfId="42975"/>
    <cellStyle name="Standard 257 5 9 2 5 4" xfId="31946"/>
    <cellStyle name="Standard 257 5 9 2 6" xfId="7679"/>
    <cellStyle name="Standard 257 5 9 2 6 2" xfId="20915"/>
    <cellStyle name="Standard 257 5 9 2 6 2 2" xfId="47387"/>
    <cellStyle name="Standard 257 5 9 2 6 3" xfId="34151"/>
    <cellStyle name="Standard 257 5 9 2 7" xfId="14298"/>
    <cellStyle name="Standard 257 5 9 2 7 2" xfId="40770"/>
    <cellStyle name="Standard 257 5 9 2 8" xfId="27534"/>
    <cellStyle name="Standard 257 5 9 3" xfId="1430"/>
    <cellStyle name="Standard 257 5 9 3 2" xfId="4373"/>
    <cellStyle name="Standard 257 5 9 3 2 2" xfId="13195"/>
    <cellStyle name="Standard 257 5 9 3 2 2 2" xfId="26431"/>
    <cellStyle name="Standard 257 5 9 3 2 2 2 2" xfId="52903"/>
    <cellStyle name="Standard 257 5 9 3 2 2 3" xfId="39667"/>
    <cellStyle name="Standard 257 5 9 3 2 3" xfId="19814"/>
    <cellStyle name="Standard 257 5 9 3 2 3 2" xfId="46286"/>
    <cellStyle name="Standard 257 5 9 3 2 4" xfId="30845"/>
    <cellStyle name="Standard 257 5 9 3 3" xfId="5844"/>
    <cellStyle name="Standard 257 5 9 3 3 2" xfId="10254"/>
    <cellStyle name="Standard 257 5 9 3 3 2 2" xfId="23490"/>
    <cellStyle name="Standard 257 5 9 3 3 2 2 2" xfId="49962"/>
    <cellStyle name="Standard 257 5 9 3 3 2 3" xfId="36726"/>
    <cellStyle name="Standard 257 5 9 3 3 3" xfId="16873"/>
    <cellStyle name="Standard 257 5 9 3 3 3 2" xfId="43345"/>
    <cellStyle name="Standard 257 5 9 3 3 4" xfId="32316"/>
    <cellStyle name="Standard 257 5 9 3 4" xfId="8783"/>
    <cellStyle name="Standard 257 5 9 3 4 2" xfId="22019"/>
    <cellStyle name="Standard 257 5 9 3 4 2 2" xfId="48491"/>
    <cellStyle name="Standard 257 5 9 3 4 3" xfId="35255"/>
    <cellStyle name="Standard 257 5 9 3 5" xfId="15402"/>
    <cellStyle name="Standard 257 5 9 3 5 2" xfId="41874"/>
    <cellStyle name="Standard 257 5 9 3 6" xfId="27904"/>
    <cellStyle name="Standard 257 5 9 4" xfId="2166"/>
    <cellStyle name="Standard 257 5 9 4 2" xfId="3637"/>
    <cellStyle name="Standard 257 5 9 4 2 2" xfId="12459"/>
    <cellStyle name="Standard 257 5 9 4 2 2 2" xfId="25695"/>
    <cellStyle name="Standard 257 5 9 4 2 2 2 2" xfId="52167"/>
    <cellStyle name="Standard 257 5 9 4 2 2 3" xfId="38931"/>
    <cellStyle name="Standard 257 5 9 4 2 3" xfId="19078"/>
    <cellStyle name="Standard 257 5 9 4 2 3 2" xfId="45550"/>
    <cellStyle name="Standard 257 5 9 4 2 4" xfId="30109"/>
    <cellStyle name="Standard 257 5 9 4 3" xfId="6579"/>
    <cellStyle name="Standard 257 5 9 4 3 2" xfId="10989"/>
    <cellStyle name="Standard 257 5 9 4 3 2 2" xfId="24225"/>
    <cellStyle name="Standard 257 5 9 4 3 2 2 2" xfId="50697"/>
    <cellStyle name="Standard 257 5 9 4 3 2 3" xfId="37461"/>
    <cellStyle name="Standard 257 5 9 4 3 3" xfId="17608"/>
    <cellStyle name="Standard 257 5 9 4 3 3 2" xfId="44080"/>
    <cellStyle name="Standard 257 5 9 4 3 4" xfId="33051"/>
    <cellStyle name="Standard 257 5 9 4 4" xfId="8047"/>
    <cellStyle name="Standard 257 5 9 4 4 2" xfId="21283"/>
    <cellStyle name="Standard 257 5 9 4 4 2 2" xfId="47755"/>
    <cellStyle name="Standard 257 5 9 4 4 3" xfId="34519"/>
    <cellStyle name="Standard 257 5 9 4 5" xfId="14666"/>
    <cellStyle name="Standard 257 5 9 4 5 2" xfId="41138"/>
    <cellStyle name="Standard 257 5 9 4 6" xfId="28639"/>
    <cellStyle name="Standard 257 5 9 5" xfId="2903"/>
    <cellStyle name="Standard 257 5 9 5 2" xfId="11725"/>
    <cellStyle name="Standard 257 5 9 5 2 2" xfId="24961"/>
    <cellStyle name="Standard 257 5 9 5 2 2 2" xfId="51433"/>
    <cellStyle name="Standard 257 5 9 5 2 3" xfId="38197"/>
    <cellStyle name="Standard 257 5 9 5 3" xfId="18344"/>
    <cellStyle name="Standard 257 5 9 5 3 2" xfId="44816"/>
    <cellStyle name="Standard 257 5 9 5 4" xfId="29375"/>
    <cellStyle name="Standard 257 5 9 6" xfId="5108"/>
    <cellStyle name="Standard 257 5 9 6 2" xfId="9518"/>
    <cellStyle name="Standard 257 5 9 6 2 2" xfId="22754"/>
    <cellStyle name="Standard 257 5 9 6 2 2 2" xfId="49226"/>
    <cellStyle name="Standard 257 5 9 6 2 3" xfId="35990"/>
    <cellStyle name="Standard 257 5 9 6 3" xfId="16137"/>
    <cellStyle name="Standard 257 5 9 6 3 2" xfId="42609"/>
    <cellStyle name="Standard 257 5 9 6 4" xfId="31580"/>
    <cellStyle name="Standard 257 5 9 7" xfId="7313"/>
    <cellStyle name="Standard 257 5 9 7 2" xfId="20549"/>
    <cellStyle name="Standard 257 5 9 7 2 2" xfId="47021"/>
    <cellStyle name="Standard 257 5 9 7 3" xfId="33785"/>
    <cellStyle name="Standard 257 5 9 8" xfId="13932"/>
    <cellStyle name="Standard 257 5 9 8 2" xfId="40404"/>
    <cellStyle name="Standard 257 5 9 9" xfId="27168"/>
    <cellStyle name="Standard 257 6" xfId="302"/>
    <cellStyle name="Standard 257 6 10" xfId="4775"/>
    <cellStyle name="Standard 257 6 10 2" xfId="9185"/>
    <cellStyle name="Standard 257 6 10 2 2" xfId="22421"/>
    <cellStyle name="Standard 257 6 10 2 2 2" xfId="48893"/>
    <cellStyle name="Standard 257 6 10 2 3" xfId="35657"/>
    <cellStyle name="Standard 257 6 10 3" xfId="15804"/>
    <cellStyle name="Standard 257 6 10 3 2" xfId="42276"/>
    <cellStyle name="Standard 257 6 10 4" xfId="31247"/>
    <cellStyle name="Standard 257 6 11" xfId="6980"/>
    <cellStyle name="Standard 257 6 11 2" xfId="20216"/>
    <cellStyle name="Standard 257 6 11 2 2" xfId="46688"/>
    <cellStyle name="Standard 257 6 11 3" xfId="33452"/>
    <cellStyle name="Standard 257 6 12" xfId="13599"/>
    <cellStyle name="Standard 257 6 12 2" xfId="40071"/>
    <cellStyle name="Standard 257 6 13" xfId="26835"/>
    <cellStyle name="Standard 257 6 2" xfId="353"/>
    <cellStyle name="Standard 257 6 2 10" xfId="13639"/>
    <cellStyle name="Standard 257 6 2 10 2" xfId="40111"/>
    <cellStyle name="Standard 257 6 2 11" xfId="26875"/>
    <cellStyle name="Standard 257 6 2 2" xfId="441"/>
    <cellStyle name="Standard 257 6 2 2 10" xfId="26956"/>
    <cellStyle name="Standard 257 6 2 2 2" xfId="617"/>
    <cellStyle name="Standard 257 6 2 2 2 2" xfId="1006"/>
    <cellStyle name="Standard 257 6 2 2 2 2 2" xfId="1755"/>
    <cellStyle name="Standard 257 6 2 2 2 2 2 2" xfId="4698"/>
    <cellStyle name="Standard 257 6 2 2 2 2 2 2 2" xfId="13520"/>
    <cellStyle name="Standard 257 6 2 2 2 2 2 2 2 2" xfId="26756"/>
    <cellStyle name="Standard 257 6 2 2 2 2 2 2 2 2 2" xfId="53228"/>
    <cellStyle name="Standard 257 6 2 2 2 2 2 2 2 3" xfId="39992"/>
    <cellStyle name="Standard 257 6 2 2 2 2 2 2 3" xfId="20139"/>
    <cellStyle name="Standard 257 6 2 2 2 2 2 2 3 2" xfId="46611"/>
    <cellStyle name="Standard 257 6 2 2 2 2 2 2 4" xfId="31170"/>
    <cellStyle name="Standard 257 6 2 2 2 2 2 3" xfId="6169"/>
    <cellStyle name="Standard 257 6 2 2 2 2 2 3 2" xfId="10579"/>
    <cellStyle name="Standard 257 6 2 2 2 2 2 3 2 2" xfId="23815"/>
    <cellStyle name="Standard 257 6 2 2 2 2 2 3 2 2 2" xfId="50287"/>
    <cellStyle name="Standard 257 6 2 2 2 2 2 3 2 3" xfId="37051"/>
    <cellStyle name="Standard 257 6 2 2 2 2 2 3 3" xfId="17198"/>
    <cellStyle name="Standard 257 6 2 2 2 2 2 3 3 2" xfId="43670"/>
    <cellStyle name="Standard 257 6 2 2 2 2 2 3 4" xfId="32641"/>
    <cellStyle name="Standard 257 6 2 2 2 2 2 4" xfId="9108"/>
    <cellStyle name="Standard 257 6 2 2 2 2 2 4 2" xfId="22344"/>
    <cellStyle name="Standard 257 6 2 2 2 2 2 4 2 2" xfId="48816"/>
    <cellStyle name="Standard 257 6 2 2 2 2 2 4 3" xfId="35580"/>
    <cellStyle name="Standard 257 6 2 2 2 2 2 5" xfId="15727"/>
    <cellStyle name="Standard 257 6 2 2 2 2 2 5 2" xfId="42199"/>
    <cellStyle name="Standard 257 6 2 2 2 2 2 6" xfId="28229"/>
    <cellStyle name="Standard 257 6 2 2 2 2 3" xfId="2491"/>
    <cellStyle name="Standard 257 6 2 2 2 2 3 2" xfId="3962"/>
    <cellStyle name="Standard 257 6 2 2 2 2 3 2 2" xfId="12784"/>
    <cellStyle name="Standard 257 6 2 2 2 2 3 2 2 2" xfId="26020"/>
    <cellStyle name="Standard 257 6 2 2 2 2 3 2 2 2 2" xfId="52492"/>
    <cellStyle name="Standard 257 6 2 2 2 2 3 2 2 3" xfId="39256"/>
    <cellStyle name="Standard 257 6 2 2 2 2 3 2 3" xfId="19403"/>
    <cellStyle name="Standard 257 6 2 2 2 2 3 2 3 2" xfId="45875"/>
    <cellStyle name="Standard 257 6 2 2 2 2 3 2 4" xfId="30434"/>
    <cellStyle name="Standard 257 6 2 2 2 2 3 3" xfId="6904"/>
    <cellStyle name="Standard 257 6 2 2 2 2 3 3 2" xfId="11314"/>
    <cellStyle name="Standard 257 6 2 2 2 2 3 3 2 2" xfId="24550"/>
    <cellStyle name="Standard 257 6 2 2 2 2 3 3 2 2 2" xfId="51022"/>
    <cellStyle name="Standard 257 6 2 2 2 2 3 3 2 3" xfId="37786"/>
    <cellStyle name="Standard 257 6 2 2 2 2 3 3 3" xfId="17933"/>
    <cellStyle name="Standard 257 6 2 2 2 2 3 3 3 2" xfId="44405"/>
    <cellStyle name="Standard 257 6 2 2 2 2 3 3 4" xfId="33376"/>
    <cellStyle name="Standard 257 6 2 2 2 2 3 4" xfId="8372"/>
    <cellStyle name="Standard 257 6 2 2 2 2 3 4 2" xfId="21608"/>
    <cellStyle name="Standard 257 6 2 2 2 2 3 4 2 2" xfId="48080"/>
    <cellStyle name="Standard 257 6 2 2 2 2 3 4 3" xfId="34844"/>
    <cellStyle name="Standard 257 6 2 2 2 2 3 5" xfId="14991"/>
    <cellStyle name="Standard 257 6 2 2 2 2 3 5 2" xfId="41463"/>
    <cellStyle name="Standard 257 6 2 2 2 2 3 6" xfId="28964"/>
    <cellStyle name="Standard 257 6 2 2 2 2 4" xfId="3228"/>
    <cellStyle name="Standard 257 6 2 2 2 2 4 2" xfId="12050"/>
    <cellStyle name="Standard 257 6 2 2 2 2 4 2 2" xfId="25286"/>
    <cellStyle name="Standard 257 6 2 2 2 2 4 2 2 2" xfId="51758"/>
    <cellStyle name="Standard 257 6 2 2 2 2 4 2 3" xfId="38522"/>
    <cellStyle name="Standard 257 6 2 2 2 2 4 3" xfId="18669"/>
    <cellStyle name="Standard 257 6 2 2 2 2 4 3 2" xfId="45141"/>
    <cellStyle name="Standard 257 6 2 2 2 2 4 4" xfId="29700"/>
    <cellStyle name="Standard 257 6 2 2 2 2 5" xfId="5433"/>
    <cellStyle name="Standard 257 6 2 2 2 2 5 2" xfId="9843"/>
    <cellStyle name="Standard 257 6 2 2 2 2 5 2 2" xfId="23079"/>
    <cellStyle name="Standard 257 6 2 2 2 2 5 2 2 2" xfId="49551"/>
    <cellStyle name="Standard 257 6 2 2 2 2 5 2 3" xfId="36315"/>
    <cellStyle name="Standard 257 6 2 2 2 2 5 3" xfId="16462"/>
    <cellStyle name="Standard 257 6 2 2 2 2 5 3 2" xfId="42934"/>
    <cellStyle name="Standard 257 6 2 2 2 2 5 4" xfId="31905"/>
    <cellStyle name="Standard 257 6 2 2 2 2 6" xfId="7638"/>
    <cellStyle name="Standard 257 6 2 2 2 2 6 2" xfId="20874"/>
    <cellStyle name="Standard 257 6 2 2 2 2 6 2 2" xfId="47346"/>
    <cellStyle name="Standard 257 6 2 2 2 2 6 3" xfId="34110"/>
    <cellStyle name="Standard 257 6 2 2 2 2 7" xfId="14257"/>
    <cellStyle name="Standard 257 6 2 2 2 2 7 2" xfId="40729"/>
    <cellStyle name="Standard 257 6 2 2 2 2 8" xfId="27493"/>
    <cellStyle name="Standard 257 6 2 2 2 3" xfId="1389"/>
    <cellStyle name="Standard 257 6 2 2 2 3 2" xfId="4332"/>
    <cellStyle name="Standard 257 6 2 2 2 3 2 2" xfId="13154"/>
    <cellStyle name="Standard 257 6 2 2 2 3 2 2 2" xfId="26390"/>
    <cellStyle name="Standard 257 6 2 2 2 3 2 2 2 2" xfId="52862"/>
    <cellStyle name="Standard 257 6 2 2 2 3 2 2 3" xfId="39626"/>
    <cellStyle name="Standard 257 6 2 2 2 3 2 3" xfId="19773"/>
    <cellStyle name="Standard 257 6 2 2 2 3 2 3 2" xfId="46245"/>
    <cellStyle name="Standard 257 6 2 2 2 3 2 4" xfId="30804"/>
    <cellStyle name="Standard 257 6 2 2 2 3 3" xfId="5803"/>
    <cellStyle name="Standard 257 6 2 2 2 3 3 2" xfId="10213"/>
    <cellStyle name="Standard 257 6 2 2 2 3 3 2 2" xfId="23449"/>
    <cellStyle name="Standard 257 6 2 2 2 3 3 2 2 2" xfId="49921"/>
    <cellStyle name="Standard 257 6 2 2 2 3 3 2 3" xfId="36685"/>
    <cellStyle name="Standard 257 6 2 2 2 3 3 3" xfId="16832"/>
    <cellStyle name="Standard 257 6 2 2 2 3 3 3 2" xfId="43304"/>
    <cellStyle name="Standard 257 6 2 2 2 3 3 4" xfId="32275"/>
    <cellStyle name="Standard 257 6 2 2 2 3 4" xfId="8742"/>
    <cellStyle name="Standard 257 6 2 2 2 3 4 2" xfId="21978"/>
    <cellStyle name="Standard 257 6 2 2 2 3 4 2 2" xfId="48450"/>
    <cellStyle name="Standard 257 6 2 2 2 3 4 3" xfId="35214"/>
    <cellStyle name="Standard 257 6 2 2 2 3 5" xfId="15361"/>
    <cellStyle name="Standard 257 6 2 2 2 3 5 2" xfId="41833"/>
    <cellStyle name="Standard 257 6 2 2 2 3 6" xfId="27863"/>
    <cellStyle name="Standard 257 6 2 2 2 4" xfId="2125"/>
    <cellStyle name="Standard 257 6 2 2 2 4 2" xfId="3596"/>
    <cellStyle name="Standard 257 6 2 2 2 4 2 2" xfId="12418"/>
    <cellStyle name="Standard 257 6 2 2 2 4 2 2 2" xfId="25654"/>
    <cellStyle name="Standard 257 6 2 2 2 4 2 2 2 2" xfId="52126"/>
    <cellStyle name="Standard 257 6 2 2 2 4 2 2 3" xfId="38890"/>
    <cellStyle name="Standard 257 6 2 2 2 4 2 3" xfId="19037"/>
    <cellStyle name="Standard 257 6 2 2 2 4 2 3 2" xfId="45509"/>
    <cellStyle name="Standard 257 6 2 2 2 4 2 4" xfId="30068"/>
    <cellStyle name="Standard 257 6 2 2 2 4 3" xfId="6538"/>
    <cellStyle name="Standard 257 6 2 2 2 4 3 2" xfId="10948"/>
    <cellStyle name="Standard 257 6 2 2 2 4 3 2 2" xfId="24184"/>
    <cellStyle name="Standard 257 6 2 2 2 4 3 2 2 2" xfId="50656"/>
    <cellStyle name="Standard 257 6 2 2 2 4 3 2 3" xfId="37420"/>
    <cellStyle name="Standard 257 6 2 2 2 4 3 3" xfId="17567"/>
    <cellStyle name="Standard 257 6 2 2 2 4 3 3 2" xfId="44039"/>
    <cellStyle name="Standard 257 6 2 2 2 4 3 4" xfId="33010"/>
    <cellStyle name="Standard 257 6 2 2 2 4 4" xfId="8006"/>
    <cellStyle name="Standard 257 6 2 2 2 4 4 2" xfId="21242"/>
    <cellStyle name="Standard 257 6 2 2 2 4 4 2 2" xfId="47714"/>
    <cellStyle name="Standard 257 6 2 2 2 4 4 3" xfId="34478"/>
    <cellStyle name="Standard 257 6 2 2 2 4 5" xfId="14625"/>
    <cellStyle name="Standard 257 6 2 2 2 4 5 2" xfId="41097"/>
    <cellStyle name="Standard 257 6 2 2 2 4 6" xfId="28598"/>
    <cellStyle name="Standard 257 6 2 2 2 5" xfId="2862"/>
    <cellStyle name="Standard 257 6 2 2 2 5 2" xfId="11684"/>
    <cellStyle name="Standard 257 6 2 2 2 5 2 2" xfId="24920"/>
    <cellStyle name="Standard 257 6 2 2 2 5 2 2 2" xfId="51392"/>
    <cellStyle name="Standard 257 6 2 2 2 5 2 3" xfId="38156"/>
    <cellStyle name="Standard 257 6 2 2 2 5 3" xfId="18303"/>
    <cellStyle name="Standard 257 6 2 2 2 5 3 2" xfId="44775"/>
    <cellStyle name="Standard 257 6 2 2 2 5 4" xfId="29334"/>
    <cellStyle name="Standard 257 6 2 2 2 6" xfId="5067"/>
    <cellStyle name="Standard 257 6 2 2 2 6 2" xfId="9477"/>
    <cellStyle name="Standard 257 6 2 2 2 6 2 2" xfId="22713"/>
    <cellStyle name="Standard 257 6 2 2 2 6 2 2 2" xfId="49185"/>
    <cellStyle name="Standard 257 6 2 2 2 6 2 3" xfId="35949"/>
    <cellStyle name="Standard 257 6 2 2 2 6 3" xfId="16096"/>
    <cellStyle name="Standard 257 6 2 2 2 6 3 2" xfId="42568"/>
    <cellStyle name="Standard 257 6 2 2 2 6 4" xfId="31539"/>
    <cellStyle name="Standard 257 6 2 2 2 7" xfId="7272"/>
    <cellStyle name="Standard 257 6 2 2 2 7 2" xfId="20508"/>
    <cellStyle name="Standard 257 6 2 2 2 7 2 2" xfId="46980"/>
    <cellStyle name="Standard 257 6 2 2 2 7 3" xfId="33744"/>
    <cellStyle name="Standard 257 6 2 2 2 8" xfId="13891"/>
    <cellStyle name="Standard 257 6 2 2 2 8 2" xfId="40363"/>
    <cellStyle name="Standard 257 6 2 2 2 9" xfId="27127"/>
    <cellStyle name="Standard 257 6 2 2 3" xfId="834"/>
    <cellStyle name="Standard 257 6 2 2 3 2" xfId="1584"/>
    <cellStyle name="Standard 257 6 2 2 3 2 2" xfId="4527"/>
    <cellStyle name="Standard 257 6 2 2 3 2 2 2" xfId="13349"/>
    <cellStyle name="Standard 257 6 2 2 3 2 2 2 2" xfId="26585"/>
    <cellStyle name="Standard 257 6 2 2 3 2 2 2 2 2" xfId="53057"/>
    <cellStyle name="Standard 257 6 2 2 3 2 2 2 3" xfId="39821"/>
    <cellStyle name="Standard 257 6 2 2 3 2 2 3" xfId="19968"/>
    <cellStyle name="Standard 257 6 2 2 3 2 2 3 2" xfId="46440"/>
    <cellStyle name="Standard 257 6 2 2 3 2 2 4" xfId="30999"/>
    <cellStyle name="Standard 257 6 2 2 3 2 3" xfId="5998"/>
    <cellStyle name="Standard 257 6 2 2 3 2 3 2" xfId="10408"/>
    <cellStyle name="Standard 257 6 2 2 3 2 3 2 2" xfId="23644"/>
    <cellStyle name="Standard 257 6 2 2 3 2 3 2 2 2" xfId="50116"/>
    <cellStyle name="Standard 257 6 2 2 3 2 3 2 3" xfId="36880"/>
    <cellStyle name="Standard 257 6 2 2 3 2 3 3" xfId="17027"/>
    <cellStyle name="Standard 257 6 2 2 3 2 3 3 2" xfId="43499"/>
    <cellStyle name="Standard 257 6 2 2 3 2 3 4" xfId="32470"/>
    <cellStyle name="Standard 257 6 2 2 3 2 4" xfId="8937"/>
    <cellStyle name="Standard 257 6 2 2 3 2 4 2" xfId="22173"/>
    <cellStyle name="Standard 257 6 2 2 3 2 4 2 2" xfId="48645"/>
    <cellStyle name="Standard 257 6 2 2 3 2 4 3" xfId="35409"/>
    <cellStyle name="Standard 257 6 2 2 3 2 5" xfId="15556"/>
    <cellStyle name="Standard 257 6 2 2 3 2 5 2" xfId="42028"/>
    <cellStyle name="Standard 257 6 2 2 3 2 6" xfId="28058"/>
    <cellStyle name="Standard 257 6 2 2 3 3" xfId="2320"/>
    <cellStyle name="Standard 257 6 2 2 3 3 2" xfId="3791"/>
    <cellStyle name="Standard 257 6 2 2 3 3 2 2" xfId="12613"/>
    <cellStyle name="Standard 257 6 2 2 3 3 2 2 2" xfId="25849"/>
    <cellStyle name="Standard 257 6 2 2 3 3 2 2 2 2" xfId="52321"/>
    <cellStyle name="Standard 257 6 2 2 3 3 2 2 3" xfId="39085"/>
    <cellStyle name="Standard 257 6 2 2 3 3 2 3" xfId="19232"/>
    <cellStyle name="Standard 257 6 2 2 3 3 2 3 2" xfId="45704"/>
    <cellStyle name="Standard 257 6 2 2 3 3 2 4" xfId="30263"/>
    <cellStyle name="Standard 257 6 2 2 3 3 3" xfId="6733"/>
    <cellStyle name="Standard 257 6 2 2 3 3 3 2" xfId="11143"/>
    <cellStyle name="Standard 257 6 2 2 3 3 3 2 2" xfId="24379"/>
    <cellStyle name="Standard 257 6 2 2 3 3 3 2 2 2" xfId="50851"/>
    <cellStyle name="Standard 257 6 2 2 3 3 3 2 3" xfId="37615"/>
    <cellStyle name="Standard 257 6 2 2 3 3 3 3" xfId="17762"/>
    <cellStyle name="Standard 257 6 2 2 3 3 3 3 2" xfId="44234"/>
    <cellStyle name="Standard 257 6 2 2 3 3 3 4" xfId="33205"/>
    <cellStyle name="Standard 257 6 2 2 3 3 4" xfId="8201"/>
    <cellStyle name="Standard 257 6 2 2 3 3 4 2" xfId="21437"/>
    <cellStyle name="Standard 257 6 2 2 3 3 4 2 2" xfId="47909"/>
    <cellStyle name="Standard 257 6 2 2 3 3 4 3" xfId="34673"/>
    <cellStyle name="Standard 257 6 2 2 3 3 5" xfId="14820"/>
    <cellStyle name="Standard 257 6 2 2 3 3 5 2" xfId="41292"/>
    <cellStyle name="Standard 257 6 2 2 3 3 6" xfId="28793"/>
    <cellStyle name="Standard 257 6 2 2 3 4" xfId="3057"/>
    <cellStyle name="Standard 257 6 2 2 3 4 2" xfId="11879"/>
    <cellStyle name="Standard 257 6 2 2 3 4 2 2" xfId="25115"/>
    <cellStyle name="Standard 257 6 2 2 3 4 2 2 2" xfId="51587"/>
    <cellStyle name="Standard 257 6 2 2 3 4 2 3" xfId="38351"/>
    <cellStyle name="Standard 257 6 2 2 3 4 3" xfId="18498"/>
    <cellStyle name="Standard 257 6 2 2 3 4 3 2" xfId="44970"/>
    <cellStyle name="Standard 257 6 2 2 3 4 4" xfId="29529"/>
    <cellStyle name="Standard 257 6 2 2 3 5" xfId="5262"/>
    <cellStyle name="Standard 257 6 2 2 3 5 2" xfId="9672"/>
    <cellStyle name="Standard 257 6 2 2 3 5 2 2" xfId="22908"/>
    <cellStyle name="Standard 257 6 2 2 3 5 2 2 2" xfId="49380"/>
    <cellStyle name="Standard 257 6 2 2 3 5 2 3" xfId="36144"/>
    <cellStyle name="Standard 257 6 2 2 3 5 3" xfId="16291"/>
    <cellStyle name="Standard 257 6 2 2 3 5 3 2" xfId="42763"/>
    <cellStyle name="Standard 257 6 2 2 3 5 4" xfId="31734"/>
    <cellStyle name="Standard 257 6 2 2 3 6" xfId="7467"/>
    <cellStyle name="Standard 257 6 2 2 3 6 2" xfId="20703"/>
    <cellStyle name="Standard 257 6 2 2 3 6 2 2" xfId="47175"/>
    <cellStyle name="Standard 257 6 2 2 3 6 3" xfId="33939"/>
    <cellStyle name="Standard 257 6 2 2 3 7" xfId="14086"/>
    <cellStyle name="Standard 257 6 2 2 3 7 2" xfId="40558"/>
    <cellStyle name="Standard 257 6 2 2 3 8" xfId="27322"/>
    <cellStyle name="Standard 257 6 2 2 4" xfId="1218"/>
    <cellStyle name="Standard 257 6 2 2 4 2" xfId="4161"/>
    <cellStyle name="Standard 257 6 2 2 4 2 2" xfId="12983"/>
    <cellStyle name="Standard 257 6 2 2 4 2 2 2" xfId="26219"/>
    <cellStyle name="Standard 257 6 2 2 4 2 2 2 2" xfId="52691"/>
    <cellStyle name="Standard 257 6 2 2 4 2 2 3" xfId="39455"/>
    <cellStyle name="Standard 257 6 2 2 4 2 3" xfId="19602"/>
    <cellStyle name="Standard 257 6 2 2 4 2 3 2" xfId="46074"/>
    <cellStyle name="Standard 257 6 2 2 4 2 4" xfId="30633"/>
    <cellStyle name="Standard 257 6 2 2 4 3" xfId="5632"/>
    <cellStyle name="Standard 257 6 2 2 4 3 2" xfId="10042"/>
    <cellStyle name="Standard 257 6 2 2 4 3 2 2" xfId="23278"/>
    <cellStyle name="Standard 257 6 2 2 4 3 2 2 2" xfId="49750"/>
    <cellStyle name="Standard 257 6 2 2 4 3 2 3" xfId="36514"/>
    <cellStyle name="Standard 257 6 2 2 4 3 3" xfId="16661"/>
    <cellStyle name="Standard 257 6 2 2 4 3 3 2" xfId="43133"/>
    <cellStyle name="Standard 257 6 2 2 4 3 4" xfId="32104"/>
    <cellStyle name="Standard 257 6 2 2 4 4" xfId="8571"/>
    <cellStyle name="Standard 257 6 2 2 4 4 2" xfId="21807"/>
    <cellStyle name="Standard 257 6 2 2 4 4 2 2" xfId="48279"/>
    <cellStyle name="Standard 257 6 2 2 4 4 3" xfId="35043"/>
    <cellStyle name="Standard 257 6 2 2 4 5" xfId="15190"/>
    <cellStyle name="Standard 257 6 2 2 4 5 2" xfId="41662"/>
    <cellStyle name="Standard 257 6 2 2 4 6" xfId="27692"/>
    <cellStyle name="Standard 257 6 2 2 5" xfId="1954"/>
    <cellStyle name="Standard 257 6 2 2 5 2" xfId="3425"/>
    <cellStyle name="Standard 257 6 2 2 5 2 2" xfId="12247"/>
    <cellStyle name="Standard 257 6 2 2 5 2 2 2" xfId="25483"/>
    <cellStyle name="Standard 257 6 2 2 5 2 2 2 2" xfId="51955"/>
    <cellStyle name="Standard 257 6 2 2 5 2 2 3" xfId="38719"/>
    <cellStyle name="Standard 257 6 2 2 5 2 3" xfId="18866"/>
    <cellStyle name="Standard 257 6 2 2 5 2 3 2" xfId="45338"/>
    <cellStyle name="Standard 257 6 2 2 5 2 4" xfId="29897"/>
    <cellStyle name="Standard 257 6 2 2 5 3" xfId="6367"/>
    <cellStyle name="Standard 257 6 2 2 5 3 2" xfId="10777"/>
    <cellStyle name="Standard 257 6 2 2 5 3 2 2" xfId="24013"/>
    <cellStyle name="Standard 257 6 2 2 5 3 2 2 2" xfId="50485"/>
    <cellStyle name="Standard 257 6 2 2 5 3 2 3" xfId="37249"/>
    <cellStyle name="Standard 257 6 2 2 5 3 3" xfId="17396"/>
    <cellStyle name="Standard 257 6 2 2 5 3 3 2" xfId="43868"/>
    <cellStyle name="Standard 257 6 2 2 5 3 4" xfId="32839"/>
    <cellStyle name="Standard 257 6 2 2 5 4" xfId="7835"/>
    <cellStyle name="Standard 257 6 2 2 5 4 2" xfId="21071"/>
    <cellStyle name="Standard 257 6 2 2 5 4 2 2" xfId="47543"/>
    <cellStyle name="Standard 257 6 2 2 5 4 3" xfId="34307"/>
    <cellStyle name="Standard 257 6 2 2 5 5" xfId="14454"/>
    <cellStyle name="Standard 257 6 2 2 5 5 2" xfId="40926"/>
    <cellStyle name="Standard 257 6 2 2 5 6" xfId="28427"/>
    <cellStyle name="Standard 257 6 2 2 6" xfId="2691"/>
    <cellStyle name="Standard 257 6 2 2 6 2" xfId="11513"/>
    <cellStyle name="Standard 257 6 2 2 6 2 2" xfId="24749"/>
    <cellStyle name="Standard 257 6 2 2 6 2 2 2" xfId="51221"/>
    <cellStyle name="Standard 257 6 2 2 6 2 3" xfId="37985"/>
    <cellStyle name="Standard 257 6 2 2 6 3" xfId="18132"/>
    <cellStyle name="Standard 257 6 2 2 6 3 2" xfId="44604"/>
    <cellStyle name="Standard 257 6 2 2 6 4" xfId="29163"/>
    <cellStyle name="Standard 257 6 2 2 7" xfId="4896"/>
    <cellStyle name="Standard 257 6 2 2 7 2" xfId="9306"/>
    <cellStyle name="Standard 257 6 2 2 7 2 2" xfId="22542"/>
    <cellStyle name="Standard 257 6 2 2 7 2 2 2" xfId="49014"/>
    <cellStyle name="Standard 257 6 2 2 7 2 3" xfId="35778"/>
    <cellStyle name="Standard 257 6 2 2 7 3" xfId="15925"/>
    <cellStyle name="Standard 257 6 2 2 7 3 2" xfId="42397"/>
    <cellStyle name="Standard 257 6 2 2 7 4" xfId="31368"/>
    <cellStyle name="Standard 257 6 2 2 8" xfId="7101"/>
    <cellStyle name="Standard 257 6 2 2 8 2" xfId="20337"/>
    <cellStyle name="Standard 257 6 2 2 8 2 2" xfId="46809"/>
    <cellStyle name="Standard 257 6 2 2 8 3" xfId="33573"/>
    <cellStyle name="Standard 257 6 2 2 9" xfId="13720"/>
    <cellStyle name="Standard 257 6 2 2 9 2" xfId="40192"/>
    <cellStyle name="Standard 257 6 2 3" xfId="536"/>
    <cellStyle name="Standard 257 6 2 3 2" xfId="925"/>
    <cellStyle name="Standard 257 6 2 3 2 2" xfId="1674"/>
    <cellStyle name="Standard 257 6 2 3 2 2 2" xfId="4617"/>
    <cellStyle name="Standard 257 6 2 3 2 2 2 2" xfId="13439"/>
    <cellStyle name="Standard 257 6 2 3 2 2 2 2 2" xfId="26675"/>
    <cellStyle name="Standard 257 6 2 3 2 2 2 2 2 2" xfId="53147"/>
    <cellStyle name="Standard 257 6 2 3 2 2 2 2 3" xfId="39911"/>
    <cellStyle name="Standard 257 6 2 3 2 2 2 3" xfId="20058"/>
    <cellStyle name="Standard 257 6 2 3 2 2 2 3 2" xfId="46530"/>
    <cellStyle name="Standard 257 6 2 3 2 2 2 4" xfId="31089"/>
    <cellStyle name="Standard 257 6 2 3 2 2 3" xfId="6088"/>
    <cellStyle name="Standard 257 6 2 3 2 2 3 2" xfId="10498"/>
    <cellStyle name="Standard 257 6 2 3 2 2 3 2 2" xfId="23734"/>
    <cellStyle name="Standard 257 6 2 3 2 2 3 2 2 2" xfId="50206"/>
    <cellStyle name="Standard 257 6 2 3 2 2 3 2 3" xfId="36970"/>
    <cellStyle name="Standard 257 6 2 3 2 2 3 3" xfId="17117"/>
    <cellStyle name="Standard 257 6 2 3 2 2 3 3 2" xfId="43589"/>
    <cellStyle name="Standard 257 6 2 3 2 2 3 4" xfId="32560"/>
    <cellStyle name="Standard 257 6 2 3 2 2 4" xfId="9027"/>
    <cellStyle name="Standard 257 6 2 3 2 2 4 2" xfId="22263"/>
    <cellStyle name="Standard 257 6 2 3 2 2 4 2 2" xfId="48735"/>
    <cellStyle name="Standard 257 6 2 3 2 2 4 3" xfId="35499"/>
    <cellStyle name="Standard 257 6 2 3 2 2 5" xfId="15646"/>
    <cellStyle name="Standard 257 6 2 3 2 2 5 2" xfId="42118"/>
    <cellStyle name="Standard 257 6 2 3 2 2 6" xfId="28148"/>
    <cellStyle name="Standard 257 6 2 3 2 3" xfId="2410"/>
    <cellStyle name="Standard 257 6 2 3 2 3 2" xfId="3881"/>
    <cellStyle name="Standard 257 6 2 3 2 3 2 2" xfId="12703"/>
    <cellStyle name="Standard 257 6 2 3 2 3 2 2 2" xfId="25939"/>
    <cellStyle name="Standard 257 6 2 3 2 3 2 2 2 2" xfId="52411"/>
    <cellStyle name="Standard 257 6 2 3 2 3 2 2 3" xfId="39175"/>
    <cellStyle name="Standard 257 6 2 3 2 3 2 3" xfId="19322"/>
    <cellStyle name="Standard 257 6 2 3 2 3 2 3 2" xfId="45794"/>
    <cellStyle name="Standard 257 6 2 3 2 3 2 4" xfId="30353"/>
    <cellStyle name="Standard 257 6 2 3 2 3 3" xfId="6823"/>
    <cellStyle name="Standard 257 6 2 3 2 3 3 2" xfId="11233"/>
    <cellStyle name="Standard 257 6 2 3 2 3 3 2 2" xfId="24469"/>
    <cellStyle name="Standard 257 6 2 3 2 3 3 2 2 2" xfId="50941"/>
    <cellStyle name="Standard 257 6 2 3 2 3 3 2 3" xfId="37705"/>
    <cellStyle name="Standard 257 6 2 3 2 3 3 3" xfId="17852"/>
    <cellStyle name="Standard 257 6 2 3 2 3 3 3 2" xfId="44324"/>
    <cellStyle name="Standard 257 6 2 3 2 3 3 4" xfId="33295"/>
    <cellStyle name="Standard 257 6 2 3 2 3 4" xfId="8291"/>
    <cellStyle name="Standard 257 6 2 3 2 3 4 2" xfId="21527"/>
    <cellStyle name="Standard 257 6 2 3 2 3 4 2 2" xfId="47999"/>
    <cellStyle name="Standard 257 6 2 3 2 3 4 3" xfId="34763"/>
    <cellStyle name="Standard 257 6 2 3 2 3 5" xfId="14910"/>
    <cellStyle name="Standard 257 6 2 3 2 3 5 2" xfId="41382"/>
    <cellStyle name="Standard 257 6 2 3 2 3 6" xfId="28883"/>
    <cellStyle name="Standard 257 6 2 3 2 4" xfId="3147"/>
    <cellStyle name="Standard 257 6 2 3 2 4 2" xfId="11969"/>
    <cellStyle name="Standard 257 6 2 3 2 4 2 2" xfId="25205"/>
    <cellStyle name="Standard 257 6 2 3 2 4 2 2 2" xfId="51677"/>
    <cellStyle name="Standard 257 6 2 3 2 4 2 3" xfId="38441"/>
    <cellStyle name="Standard 257 6 2 3 2 4 3" xfId="18588"/>
    <cellStyle name="Standard 257 6 2 3 2 4 3 2" xfId="45060"/>
    <cellStyle name="Standard 257 6 2 3 2 4 4" xfId="29619"/>
    <cellStyle name="Standard 257 6 2 3 2 5" xfId="5352"/>
    <cellStyle name="Standard 257 6 2 3 2 5 2" xfId="9762"/>
    <cellStyle name="Standard 257 6 2 3 2 5 2 2" xfId="22998"/>
    <cellStyle name="Standard 257 6 2 3 2 5 2 2 2" xfId="49470"/>
    <cellStyle name="Standard 257 6 2 3 2 5 2 3" xfId="36234"/>
    <cellStyle name="Standard 257 6 2 3 2 5 3" xfId="16381"/>
    <cellStyle name="Standard 257 6 2 3 2 5 3 2" xfId="42853"/>
    <cellStyle name="Standard 257 6 2 3 2 5 4" xfId="31824"/>
    <cellStyle name="Standard 257 6 2 3 2 6" xfId="7557"/>
    <cellStyle name="Standard 257 6 2 3 2 6 2" xfId="20793"/>
    <cellStyle name="Standard 257 6 2 3 2 6 2 2" xfId="47265"/>
    <cellStyle name="Standard 257 6 2 3 2 6 3" xfId="34029"/>
    <cellStyle name="Standard 257 6 2 3 2 7" xfId="14176"/>
    <cellStyle name="Standard 257 6 2 3 2 7 2" xfId="40648"/>
    <cellStyle name="Standard 257 6 2 3 2 8" xfId="27412"/>
    <cellStyle name="Standard 257 6 2 3 3" xfId="1308"/>
    <cellStyle name="Standard 257 6 2 3 3 2" xfId="4251"/>
    <cellStyle name="Standard 257 6 2 3 3 2 2" xfId="13073"/>
    <cellStyle name="Standard 257 6 2 3 3 2 2 2" xfId="26309"/>
    <cellStyle name="Standard 257 6 2 3 3 2 2 2 2" xfId="52781"/>
    <cellStyle name="Standard 257 6 2 3 3 2 2 3" xfId="39545"/>
    <cellStyle name="Standard 257 6 2 3 3 2 3" xfId="19692"/>
    <cellStyle name="Standard 257 6 2 3 3 2 3 2" xfId="46164"/>
    <cellStyle name="Standard 257 6 2 3 3 2 4" xfId="30723"/>
    <cellStyle name="Standard 257 6 2 3 3 3" xfId="5722"/>
    <cellStyle name="Standard 257 6 2 3 3 3 2" xfId="10132"/>
    <cellStyle name="Standard 257 6 2 3 3 3 2 2" xfId="23368"/>
    <cellStyle name="Standard 257 6 2 3 3 3 2 2 2" xfId="49840"/>
    <cellStyle name="Standard 257 6 2 3 3 3 2 3" xfId="36604"/>
    <cellStyle name="Standard 257 6 2 3 3 3 3" xfId="16751"/>
    <cellStyle name="Standard 257 6 2 3 3 3 3 2" xfId="43223"/>
    <cellStyle name="Standard 257 6 2 3 3 3 4" xfId="32194"/>
    <cellStyle name="Standard 257 6 2 3 3 4" xfId="8661"/>
    <cellStyle name="Standard 257 6 2 3 3 4 2" xfId="21897"/>
    <cellStyle name="Standard 257 6 2 3 3 4 2 2" xfId="48369"/>
    <cellStyle name="Standard 257 6 2 3 3 4 3" xfId="35133"/>
    <cellStyle name="Standard 257 6 2 3 3 5" xfId="15280"/>
    <cellStyle name="Standard 257 6 2 3 3 5 2" xfId="41752"/>
    <cellStyle name="Standard 257 6 2 3 3 6" xfId="27782"/>
    <cellStyle name="Standard 257 6 2 3 4" xfId="2044"/>
    <cellStyle name="Standard 257 6 2 3 4 2" xfId="3515"/>
    <cellStyle name="Standard 257 6 2 3 4 2 2" xfId="12337"/>
    <cellStyle name="Standard 257 6 2 3 4 2 2 2" xfId="25573"/>
    <cellStyle name="Standard 257 6 2 3 4 2 2 2 2" xfId="52045"/>
    <cellStyle name="Standard 257 6 2 3 4 2 2 3" xfId="38809"/>
    <cellStyle name="Standard 257 6 2 3 4 2 3" xfId="18956"/>
    <cellStyle name="Standard 257 6 2 3 4 2 3 2" xfId="45428"/>
    <cellStyle name="Standard 257 6 2 3 4 2 4" xfId="29987"/>
    <cellStyle name="Standard 257 6 2 3 4 3" xfId="6457"/>
    <cellStyle name="Standard 257 6 2 3 4 3 2" xfId="10867"/>
    <cellStyle name="Standard 257 6 2 3 4 3 2 2" xfId="24103"/>
    <cellStyle name="Standard 257 6 2 3 4 3 2 2 2" xfId="50575"/>
    <cellStyle name="Standard 257 6 2 3 4 3 2 3" xfId="37339"/>
    <cellStyle name="Standard 257 6 2 3 4 3 3" xfId="17486"/>
    <cellStyle name="Standard 257 6 2 3 4 3 3 2" xfId="43958"/>
    <cellStyle name="Standard 257 6 2 3 4 3 4" xfId="32929"/>
    <cellStyle name="Standard 257 6 2 3 4 4" xfId="7925"/>
    <cellStyle name="Standard 257 6 2 3 4 4 2" xfId="21161"/>
    <cellStyle name="Standard 257 6 2 3 4 4 2 2" xfId="47633"/>
    <cellStyle name="Standard 257 6 2 3 4 4 3" xfId="34397"/>
    <cellStyle name="Standard 257 6 2 3 4 5" xfId="14544"/>
    <cellStyle name="Standard 257 6 2 3 4 5 2" xfId="41016"/>
    <cellStyle name="Standard 257 6 2 3 4 6" xfId="28517"/>
    <cellStyle name="Standard 257 6 2 3 5" xfId="2781"/>
    <cellStyle name="Standard 257 6 2 3 5 2" xfId="11603"/>
    <cellStyle name="Standard 257 6 2 3 5 2 2" xfId="24839"/>
    <cellStyle name="Standard 257 6 2 3 5 2 2 2" xfId="51311"/>
    <cellStyle name="Standard 257 6 2 3 5 2 3" xfId="38075"/>
    <cellStyle name="Standard 257 6 2 3 5 3" xfId="18222"/>
    <cellStyle name="Standard 257 6 2 3 5 3 2" xfId="44694"/>
    <cellStyle name="Standard 257 6 2 3 5 4" xfId="29253"/>
    <cellStyle name="Standard 257 6 2 3 6" xfId="4986"/>
    <cellStyle name="Standard 257 6 2 3 6 2" xfId="9396"/>
    <cellStyle name="Standard 257 6 2 3 6 2 2" xfId="22632"/>
    <cellStyle name="Standard 257 6 2 3 6 2 2 2" xfId="49104"/>
    <cellStyle name="Standard 257 6 2 3 6 2 3" xfId="35868"/>
    <cellStyle name="Standard 257 6 2 3 6 3" xfId="16015"/>
    <cellStyle name="Standard 257 6 2 3 6 3 2" xfId="42487"/>
    <cellStyle name="Standard 257 6 2 3 6 4" xfId="31458"/>
    <cellStyle name="Standard 257 6 2 3 7" xfId="7191"/>
    <cellStyle name="Standard 257 6 2 3 7 2" xfId="20427"/>
    <cellStyle name="Standard 257 6 2 3 7 2 2" xfId="46899"/>
    <cellStyle name="Standard 257 6 2 3 7 3" xfId="33663"/>
    <cellStyle name="Standard 257 6 2 3 8" xfId="13810"/>
    <cellStyle name="Standard 257 6 2 3 8 2" xfId="40282"/>
    <cellStyle name="Standard 257 6 2 3 9" xfId="27046"/>
    <cellStyle name="Standard 257 6 2 4" xfId="753"/>
    <cellStyle name="Standard 257 6 2 4 2" xfId="1503"/>
    <cellStyle name="Standard 257 6 2 4 2 2" xfId="4446"/>
    <cellStyle name="Standard 257 6 2 4 2 2 2" xfId="13268"/>
    <cellStyle name="Standard 257 6 2 4 2 2 2 2" xfId="26504"/>
    <cellStyle name="Standard 257 6 2 4 2 2 2 2 2" xfId="52976"/>
    <cellStyle name="Standard 257 6 2 4 2 2 2 3" xfId="39740"/>
    <cellStyle name="Standard 257 6 2 4 2 2 3" xfId="19887"/>
    <cellStyle name="Standard 257 6 2 4 2 2 3 2" xfId="46359"/>
    <cellStyle name="Standard 257 6 2 4 2 2 4" xfId="30918"/>
    <cellStyle name="Standard 257 6 2 4 2 3" xfId="5917"/>
    <cellStyle name="Standard 257 6 2 4 2 3 2" xfId="10327"/>
    <cellStyle name="Standard 257 6 2 4 2 3 2 2" xfId="23563"/>
    <cellStyle name="Standard 257 6 2 4 2 3 2 2 2" xfId="50035"/>
    <cellStyle name="Standard 257 6 2 4 2 3 2 3" xfId="36799"/>
    <cellStyle name="Standard 257 6 2 4 2 3 3" xfId="16946"/>
    <cellStyle name="Standard 257 6 2 4 2 3 3 2" xfId="43418"/>
    <cellStyle name="Standard 257 6 2 4 2 3 4" xfId="32389"/>
    <cellStyle name="Standard 257 6 2 4 2 4" xfId="8856"/>
    <cellStyle name="Standard 257 6 2 4 2 4 2" xfId="22092"/>
    <cellStyle name="Standard 257 6 2 4 2 4 2 2" xfId="48564"/>
    <cellStyle name="Standard 257 6 2 4 2 4 3" xfId="35328"/>
    <cellStyle name="Standard 257 6 2 4 2 5" xfId="15475"/>
    <cellStyle name="Standard 257 6 2 4 2 5 2" xfId="41947"/>
    <cellStyle name="Standard 257 6 2 4 2 6" xfId="27977"/>
    <cellStyle name="Standard 257 6 2 4 3" xfId="2239"/>
    <cellStyle name="Standard 257 6 2 4 3 2" xfId="3710"/>
    <cellStyle name="Standard 257 6 2 4 3 2 2" xfId="12532"/>
    <cellStyle name="Standard 257 6 2 4 3 2 2 2" xfId="25768"/>
    <cellStyle name="Standard 257 6 2 4 3 2 2 2 2" xfId="52240"/>
    <cellStyle name="Standard 257 6 2 4 3 2 2 3" xfId="39004"/>
    <cellStyle name="Standard 257 6 2 4 3 2 3" xfId="19151"/>
    <cellStyle name="Standard 257 6 2 4 3 2 3 2" xfId="45623"/>
    <cellStyle name="Standard 257 6 2 4 3 2 4" xfId="30182"/>
    <cellStyle name="Standard 257 6 2 4 3 3" xfId="6652"/>
    <cellStyle name="Standard 257 6 2 4 3 3 2" xfId="11062"/>
    <cellStyle name="Standard 257 6 2 4 3 3 2 2" xfId="24298"/>
    <cellStyle name="Standard 257 6 2 4 3 3 2 2 2" xfId="50770"/>
    <cellStyle name="Standard 257 6 2 4 3 3 2 3" xfId="37534"/>
    <cellStyle name="Standard 257 6 2 4 3 3 3" xfId="17681"/>
    <cellStyle name="Standard 257 6 2 4 3 3 3 2" xfId="44153"/>
    <cellStyle name="Standard 257 6 2 4 3 3 4" xfId="33124"/>
    <cellStyle name="Standard 257 6 2 4 3 4" xfId="8120"/>
    <cellStyle name="Standard 257 6 2 4 3 4 2" xfId="21356"/>
    <cellStyle name="Standard 257 6 2 4 3 4 2 2" xfId="47828"/>
    <cellStyle name="Standard 257 6 2 4 3 4 3" xfId="34592"/>
    <cellStyle name="Standard 257 6 2 4 3 5" xfId="14739"/>
    <cellStyle name="Standard 257 6 2 4 3 5 2" xfId="41211"/>
    <cellStyle name="Standard 257 6 2 4 3 6" xfId="28712"/>
    <cellStyle name="Standard 257 6 2 4 4" xfId="2976"/>
    <cellStyle name="Standard 257 6 2 4 4 2" xfId="11798"/>
    <cellStyle name="Standard 257 6 2 4 4 2 2" xfId="25034"/>
    <cellStyle name="Standard 257 6 2 4 4 2 2 2" xfId="51506"/>
    <cellStyle name="Standard 257 6 2 4 4 2 3" xfId="38270"/>
    <cellStyle name="Standard 257 6 2 4 4 3" xfId="18417"/>
    <cellStyle name="Standard 257 6 2 4 4 3 2" xfId="44889"/>
    <cellStyle name="Standard 257 6 2 4 4 4" xfId="29448"/>
    <cellStyle name="Standard 257 6 2 4 5" xfId="5181"/>
    <cellStyle name="Standard 257 6 2 4 5 2" xfId="9591"/>
    <cellStyle name="Standard 257 6 2 4 5 2 2" xfId="22827"/>
    <cellStyle name="Standard 257 6 2 4 5 2 2 2" xfId="49299"/>
    <cellStyle name="Standard 257 6 2 4 5 2 3" xfId="36063"/>
    <cellStyle name="Standard 257 6 2 4 5 3" xfId="16210"/>
    <cellStyle name="Standard 257 6 2 4 5 3 2" xfId="42682"/>
    <cellStyle name="Standard 257 6 2 4 5 4" xfId="31653"/>
    <cellStyle name="Standard 257 6 2 4 6" xfId="7386"/>
    <cellStyle name="Standard 257 6 2 4 6 2" xfId="20622"/>
    <cellStyle name="Standard 257 6 2 4 6 2 2" xfId="47094"/>
    <cellStyle name="Standard 257 6 2 4 6 3" xfId="33858"/>
    <cellStyle name="Standard 257 6 2 4 7" xfId="14005"/>
    <cellStyle name="Standard 257 6 2 4 7 2" xfId="40477"/>
    <cellStyle name="Standard 257 6 2 4 8" xfId="27241"/>
    <cellStyle name="Standard 257 6 2 5" xfId="1137"/>
    <cellStyle name="Standard 257 6 2 5 2" xfId="4080"/>
    <cellStyle name="Standard 257 6 2 5 2 2" xfId="12902"/>
    <cellStyle name="Standard 257 6 2 5 2 2 2" xfId="26138"/>
    <cellStyle name="Standard 257 6 2 5 2 2 2 2" xfId="52610"/>
    <cellStyle name="Standard 257 6 2 5 2 2 3" xfId="39374"/>
    <cellStyle name="Standard 257 6 2 5 2 3" xfId="19521"/>
    <cellStyle name="Standard 257 6 2 5 2 3 2" xfId="45993"/>
    <cellStyle name="Standard 257 6 2 5 2 4" xfId="30552"/>
    <cellStyle name="Standard 257 6 2 5 3" xfId="5551"/>
    <cellStyle name="Standard 257 6 2 5 3 2" xfId="9961"/>
    <cellStyle name="Standard 257 6 2 5 3 2 2" xfId="23197"/>
    <cellStyle name="Standard 257 6 2 5 3 2 2 2" xfId="49669"/>
    <cellStyle name="Standard 257 6 2 5 3 2 3" xfId="36433"/>
    <cellStyle name="Standard 257 6 2 5 3 3" xfId="16580"/>
    <cellStyle name="Standard 257 6 2 5 3 3 2" xfId="43052"/>
    <cellStyle name="Standard 257 6 2 5 3 4" xfId="32023"/>
    <cellStyle name="Standard 257 6 2 5 4" xfId="8490"/>
    <cellStyle name="Standard 257 6 2 5 4 2" xfId="21726"/>
    <cellStyle name="Standard 257 6 2 5 4 2 2" xfId="48198"/>
    <cellStyle name="Standard 257 6 2 5 4 3" xfId="34962"/>
    <cellStyle name="Standard 257 6 2 5 5" xfId="15109"/>
    <cellStyle name="Standard 257 6 2 5 5 2" xfId="41581"/>
    <cellStyle name="Standard 257 6 2 5 6" xfId="27611"/>
    <cellStyle name="Standard 257 6 2 6" xfId="1873"/>
    <cellStyle name="Standard 257 6 2 6 2" xfId="3344"/>
    <cellStyle name="Standard 257 6 2 6 2 2" xfId="12166"/>
    <cellStyle name="Standard 257 6 2 6 2 2 2" xfId="25402"/>
    <cellStyle name="Standard 257 6 2 6 2 2 2 2" xfId="51874"/>
    <cellStyle name="Standard 257 6 2 6 2 2 3" xfId="38638"/>
    <cellStyle name="Standard 257 6 2 6 2 3" xfId="18785"/>
    <cellStyle name="Standard 257 6 2 6 2 3 2" xfId="45257"/>
    <cellStyle name="Standard 257 6 2 6 2 4" xfId="29816"/>
    <cellStyle name="Standard 257 6 2 6 3" xfId="6286"/>
    <cellStyle name="Standard 257 6 2 6 3 2" xfId="10696"/>
    <cellStyle name="Standard 257 6 2 6 3 2 2" xfId="23932"/>
    <cellStyle name="Standard 257 6 2 6 3 2 2 2" xfId="50404"/>
    <cellStyle name="Standard 257 6 2 6 3 2 3" xfId="37168"/>
    <cellStyle name="Standard 257 6 2 6 3 3" xfId="17315"/>
    <cellStyle name="Standard 257 6 2 6 3 3 2" xfId="43787"/>
    <cellStyle name="Standard 257 6 2 6 3 4" xfId="32758"/>
    <cellStyle name="Standard 257 6 2 6 4" xfId="7754"/>
    <cellStyle name="Standard 257 6 2 6 4 2" xfId="20990"/>
    <cellStyle name="Standard 257 6 2 6 4 2 2" xfId="47462"/>
    <cellStyle name="Standard 257 6 2 6 4 3" xfId="34226"/>
    <cellStyle name="Standard 257 6 2 6 5" xfId="14373"/>
    <cellStyle name="Standard 257 6 2 6 5 2" xfId="40845"/>
    <cellStyle name="Standard 257 6 2 6 6" xfId="28346"/>
    <cellStyle name="Standard 257 6 2 7" xfId="2610"/>
    <cellStyle name="Standard 257 6 2 7 2" xfId="11432"/>
    <cellStyle name="Standard 257 6 2 7 2 2" xfId="24668"/>
    <cellStyle name="Standard 257 6 2 7 2 2 2" xfId="51140"/>
    <cellStyle name="Standard 257 6 2 7 2 3" xfId="37904"/>
    <cellStyle name="Standard 257 6 2 7 3" xfId="18051"/>
    <cellStyle name="Standard 257 6 2 7 3 2" xfId="44523"/>
    <cellStyle name="Standard 257 6 2 7 4" xfId="29082"/>
    <cellStyle name="Standard 257 6 2 8" xfId="4815"/>
    <cellStyle name="Standard 257 6 2 8 2" xfId="9225"/>
    <cellStyle name="Standard 257 6 2 8 2 2" xfId="22461"/>
    <cellStyle name="Standard 257 6 2 8 2 2 2" xfId="48933"/>
    <cellStyle name="Standard 257 6 2 8 2 3" xfId="35697"/>
    <cellStyle name="Standard 257 6 2 8 3" xfId="15844"/>
    <cellStyle name="Standard 257 6 2 8 3 2" xfId="42316"/>
    <cellStyle name="Standard 257 6 2 8 4" xfId="31287"/>
    <cellStyle name="Standard 257 6 2 9" xfId="7020"/>
    <cellStyle name="Standard 257 6 2 9 2" xfId="20256"/>
    <cellStyle name="Standard 257 6 2 9 2 2" xfId="46728"/>
    <cellStyle name="Standard 257 6 2 9 3" xfId="33492"/>
    <cellStyle name="Standard 257 6 3" xfId="401"/>
    <cellStyle name="Standard 257 6 3 10" xfId="26916"/>
    <cellStyle name="Standard 257 6 3 2" xfId="577"/>
    <cellStyle name="Standard 257 6 3 2 2" xfId="966"/>
    <cellStyle name="Standard 257 6 3 2 2 2" xfId="1715"/>
    <cellStyle name="Standard 257 6 3 2 2 2 2" xfId="4658"/>
    <cellStyle name="Standard 257 6 3 2 2 2 2 2" xfId="13480"/>
    <cellStyle name="Standard 257 6 3 2 2 2 2 2 2" xfId="26716"/>
    <cellStyle name="Standard 257 6 3 2 2 2 2 2 2 2" xfId="53188"/>
    <cellStyle name="Standard 257 6 3 2 2 2 2 2 3" xfId="39952"/>
    <cellStyle name="Standard 257 6 3 2 2 2 2 3" xfId="20099"/>
    <cellStyle name="Standard 257 6 3 2 2 2 2 3 2" xfId="46571"/>
    <cellStyle name="Standard 257 6 3 2 2 2 2 4" xfId="31130"/>
    <cellStyle name="Standard 257 6 3 2 2 2 3" xfId="6129"/>
    <cellStyle name="Standard 257 6 3 2 2 2 3 2" xfId="10539"/>
    <cellStyle name="Standard 257 6 3 2 2 2 3 2 2" xfId="23775"/>
    <cellStyle name="Standard 257 6 3 2 2 2 3 2 2 2" xfId="50247"/>
    <cellStyle name="Standard 257 6 3 2 2 2 3 2 3" xfId="37011"/>
    <cellStyle name="Standard 257 6 3 2 2 2 3 3" xfId="17158"/>
    <cellStyle name="Standard 257 6 3 2 2 2 3 3 2" xfId="43630"/>
    <cellStyle name="Standard 257 6 3 2 2 2 3 4" xfId="32601"/>
    <cellStyle name="Standard 257 6 3 2 2 2 4" xfId="9068"/>
    <cellStyle name="Standard 257 6 3 2 2 2 4 2" xfId="22304"/>
    <cellStyle name="Standard 257 6 3 2 2 2 4 2 2" xfId="48776"/>
    <cellStyle name="Standard 257 6 3 2 2 2 4 3" xfId="35540"/>
    <cellStyle name="Standard 257 6 3 2 2 2 5" xfId="15687"/>
    <cellStyle name="Standard 257 6 3 2 2 2 5 2" xfId="42159"/>
    <cellStyle name="Standard 257 6 3 2 2 2 6" xfId="28189"/>
    <cellStyle name="Standard 257 6 3 2 2 3" xfId="2451"/>
    <cellStyle name="Standard 257 6 3 2 2 3 2" xfId="3922"/>
    <cellStyle name="Standard 257 6 3 2 2 3 2 2" xfId="12744"/>
    <cellStyle name="Standard 257 6 3 2 2 3 2 2 2" xfId="25980"/>
    <cellStyle name="Standard 257 6 3 2 2 3 2 2 2 2" xfId="52452"/>
    <cellStyle name="Standard 257 6 3 2 2 3 2 2 3" xfId="39216"/>
    <cellStyle name="Standard 257 6 3 2 2 3 2 3" xfId="19363"/>
    <cellStyle name="Standard 257 6 3 2 2 3 2 3 2" xfId="45835"/>
    <cellStyle name="Standard 257 6 3 2 2 3 2 4" xfId="30394"/>
    <cellStyle name="Standard 257 6 3 2 2 3 3" xfId="6864"/>
    <cellStyle name="Standard 257 6 3 2 2 3 3 2" xfId="11274"/>
    <cellStyle name="Standard 257 6 3 2 2 3 3 2 2" xfId="24510"/>
    <cellStyle name="Standard 257 6 3 2 2 3 3 2 2 2" xfId="50982"/>
    <cellStyle name="Standard 257 6 3 2 2 3 3 2 3" xfId="37746"/>
    <cellStyle name="Standard 257 6 3 2 2 3 3 3" xfId="17893"/>
    <cellStyle name="Standard 257 6 3 2 2 3 3 3 2" xfId="44365"/>
    <cellStyle name="Standard 257 6 3 2 2 3 3 4" xfId="33336"/>
    <cellStyle name="Standard 257 6 3 2 2 3 4" xfId="8332"/>
    <cellStyle name="Standard 257 6 3 2 2 3 4 2" xfId="21568"/>
    <cellStyle name="Standard 257 6 3 2 2 3 4 2 2" xfId="48040"/>
    <cellStyle name="Standard 257 6 3 2 2 3 4 3" xfId="34804"/>
    <cellStyle name="Standard 257 6 3 2 2 3 5" xfId="14951"/>
    <cellStyle name="Standard 257 6 3 2 2 3 5 2" xfId="41423"/>
    <cellStyle name="Standard 257 6 3 2 2 3 6" xfId="28924"/>
    <cellStyle name="Standard 257 6 3 2 2 4" xfId="3188"/>
    <cellStyle name="Standard 257 6 3 2 2 4 2" xfId="12010"/>
    <cellStyle name="Standard 257 6 3 2 2 4 2 2" xfId="25246"/>
    <cellStyle name="Standard 257 6 3 2 2 4 2 2 2" xfId="51718"/>
    <cellStyle name="Standard 257 6 3 2 2 4 2 3" xfId="38482"/>
    <cellStyle name="Standard 257 6 3 2 2 4 3" xfId="18629"/>
    <cellStyle name="Standard 257 6 3 2 2 4 3 2" xfId="45101"/>
    <cellStyle name="Standard 257 6 3 2 2 4 4" xfId="29660"/>
    <cellStyle name="Standard 257 6 3 2 2 5" xfId="5393"/>
    <cellStyle name="Standard 257 6 3 2 2 5 2" xfId="9803"/>
    <cellStyle name="Standard 257 6 3 2 2 5 2 2" xfId="23039"/>
    <cellStyle name="Standard 257 6 3 2 2 5 2 2 2" xfId="49511"/>
    <cellStyle name="Standard 257 6 3 2 2 5 2 3" xfId="36275"/>
    <cellStyle name="Standard 257 6 3 2 2 5 3" xfId="16422"/>
    <cellStyle name="Standard 257 6 3 2 2 5 3 2" xfId="42894"/>
    <cellStyle name="Standard 257 6 3 2 2 5 4" xfId="31865"/>
    <cellStyle name="Standard 257 6 3 2 2 6" xfId="7598"/>
    <cellStyle name="Standard 257 6 3 2 2 6 2" xfId="20834"/>
    <cellStyle name="Standard 257 6 3 2 2 6 2 2" xfId="47306"/>
    <cellStyle name="Standard 257 6 3 2 2 6 3" xfId="34070"/>
    <cellStyle name="Standard 257 6 3 2 2 7" xfId="14217"/>
    <cellStyle name="Standard 257 6 3 2 2 7 2" xfId="40689"/>
    <cellStyle name="Standard 257 6 3 2 2 8" xfId="27453"/>
    <cellStyle name="Standard 257 6 3 2 3" xfId="1349"/>
    <cellStyle name="Standard 257 6 3 2 3 2" xfId="4292"/>
    <cellStyle name="Standard 257 6 3 2 3 2 2" xfId="13114"/>
    <cellStyle name="Standard 257 6 3 2 3 2 2 2" xfId="26350"/>
    <cellStyle name="Standard 257 6 3 2 3 2 2 2 2" xfId="52822"/>
    <cellStyle name="Standard 257 6 3 2 3 2 2 3" xfId="39586"/>
    <cellStyle name="Standard 257 6 3 2 3 2 3" xfId="19733"/>
    <cellStyle name="Standard 257 6 3 2 3 2 3 2" xfId="46205"/>
    <cellStyle name="Standard 257 6 3 2 3 2 4" xfId="30764"/>
    <cellStyle name="Standard 257 6 3 2 3 3" xfId="5763"/>
    <cellStyle name="Standard 257 6 3 2 3 3 2" xfId="10173"/>
    <cellStyle name="Standard 257 6 3 2 3 3 2 2" xfId="23409"/>
    <cellStyle name="Standard 257 6 3 2 3 3 2 2 2" xfId="49881"/>
    <cellStyle name="Standard 257 6 3 2 3 3 2 3" xfId="36645"/>
    <cellStyle name="Standard 257 6 3 2 3 3 3" xfId="16792"/>
    <cellStyle name="Standard 257 6 3 2 3 3 3 2" xfId="43264"/>
    <cellStyle name="Standard 257 6 3 2 3 3 4" xfId="32235"/>
    <cellStyle name="Standard 257 6 3 2 3 4" xfId="8702"/>
    <cellStyle name="Standard 257 6 3 2 3 4 2" xfId="21938"/>
    <cellStyle name="Standard 257 6 3 2 3 4 2 2" xfId="48410"/>
    <cellStyle name="Standard 257 6 3 2 3 4 3" xfId="35174"/>
    <cellStyle name="Standard 257 6 3 2 3 5" xfId="15321"/>
    <cellStyle name="Standard 257 6 3 2 3 5 2" xfId="41793"/>
    <cellStyle name="Standard 257 6 3 2 3 6" xfId="27823"/>
    <cellStyle name="Standard 257 6 3 2 4" xfId="2085"/>
    <cellStyle name="Standard 257 6 3 2 4 2" xfId="3556"/>
    <cellStyle name="Standard 257 6 3 2 4 2 2" xfId="12378"/>
    <cellStyle name="Standard 257 6 3 2 4 2 2 2" xfId="25614"/>
    <cellStyle name="Standard 257 6 3 2 4 2 2 2 2" xfId="52086"/>
    <cellStyle name="Standard 257 6 3 2 4 2 2 3" xfId="38850"/>
    <cellStyle name="Standard 257 6 3 2 4 2 3" xfId="18997"/>
    <cellStyle name="Standard 257 6 3 2 4 2 3 2" xfId="45469"/>
    <cellStyle name="Standard 257 6 3 2 4 2 4" xfId="30028"/>
    <cellStyle name="Standard 257 6 3 2 4 3" xfId="6498"/>
    <cellStyle name="Standard 257 6 3 2 4 3 2" xfId="10908"/>
    <cellStyle name="Standard 257 6 3 2 4 3 2 2" xfId="24144"/>
    <cellStyle name="Standard 257 6 3 2 4 3 2 2 2" xfId="50616"/>
    <cellStyle name="Standard 257 6 3 2 4 3 2 3" xfId="37380"/>
    <cellStyle name="Standard 257 6 3 2 4 3 3" xfId="17527"/>
    <cellStyle name="Standard 257 6 3 2 4 3 3 2" xfId="43999"/>
    <cellStyle name="Standard 257 6 3 2 4 3 4" xfId="32970"/>
    <cellStyle name="Standard 257 6 3 2 4 4" xfId="7966"/>
    <cellStyle name="Standard 257 6 3 2 4 4 2" xfId="21202"/>
    <cellStyle name="Standard 257 6 3 2 4 4 2 2" xfId="47674"/>
    <cellStyle name="Standard 257 6 3 2 4 4 3" xfId="34438"/>
    <cellStyle name="Standard 257 6 3 2 4 5" xfId="14585"/>
    <cellStyle name="Standard 257 6 3 2 4 5 2" xfId="41057"/>
    <cellStyle name="Standard 257 6 3 2 4 6" xfId="28558"/>
    <cellStyle name="Standard 257 6 3 2 5" xfId="2822"/>
    <cellStyle name="Standard 257 6 3 2 5 2" xfId="11644"/>
    <cellStyle name="Standard 257 6 3 2 5 2 2" xfId="24880"/>
    <cellStyle name="Standard 257 6 3 2 5 2 2 2" xfId="51352"/>
    <cellStyle name="Standard 257 6 3 2 5 2 3" xfId="38116"/>
    <cellStyle name="Standard 257 6 3 2 5 3" xfId="18263"/>
    <cellStyle name="Standard 257 6 3 2 5 3 2" xfId="44735"/>
    <cellStyle name="Standard 257 6 3 2 5 4" xfId="29294"/>
    <cellStyle name="Standard 257 6 3 2 6" xfId="5027"/>
    <cellStyle name="Standard 257 6 3 2 6 2" xfId="9437"/>
    <cellStyle name="Standard 257 6 3 2 6 2 2" xfId="22673"/>
    <cellStyle name="Standard 257 6 3 2 6 2 2 2" xfId="49145"/>
    <cellStyle name="Standard 257 6 3 2 6 2 3" xfId="35909"/>
    <cellStyle name="Standard 257 6 3 2 6 3" xfId="16056"/>
    <cellStyle name="Standard 257 6 3 2 6 3 2" xfId="42528"/>
    <cellStyle name="Standard 257 6 3 2 6 4" xfId="31499"/>
    <cellStyle name="Standard 257 6 3 2 7" xfId="7232"/>
    <cellStyle name="Standard 257 6 3 2 7 2" xfId="20468"/>
    <cellStyle name="Standard 257 6 3 2 7 2 2" xfId="46940"/>
    <cellStyle name="Standard 257 6 3 2 7 3" xfId="33704"/>
    <cellStyle name="Standard 257 6 3 2 8" xfId="13851"/>
    <cellStyle name="Standard 257 6 3 2 8 2" xfId="40323"/>
    <cellStyle name="Standard 257 6 3 2 9" xfId="27087"/>
    <cellStyle name="Standard 257 6 3 3" xfId="794"/>
    <cellStyle name="Standard 257 6 3 3 2" xfId="1544"/>
    <cellStyle name="Standard 257 6 3 3 2 2" xfId="4487"/>
    <cellStyle name="Standard 257 6 3 3 2 2 2" xfId="13309"/>
    <cellStyle name="Standard 257 6 3 3 2 2 2 2" xfId="26545"/>
    <cellStyle name="Standard 257 6 3 3 2 2 2 2 2" xfId="53017"/>
    <cellStyle name="Standard 257 6 3 3 2 2 2 3" xfId="39781"/>
    <cellStyle name="Standard 257 6 3 3 2 2 3" xfId="19928"/>
    <cellStyle name="Standard 257 6 3 3 2 2 3 2" xfId="46400"/>
    <cellStyle name="Standard 257 6 3 3 2 2 4" xfId="30959"/>
    <cellStyle name="Standard 257 6 3 3 2 3" xfId="5958"/>
    <cellStyle name="Standard 257 6 3 3 2 3 2" xfId="10368"/>
    <cellStyle name="Standard 257 6 3 3 2 3 2 2" xfId="23604"/>
    <cellStyle name="Standard 257 6 3 3 2 3 2 2 2" xfId="50076"/>
    <cellStyle name="Standard 257 6 3 3 2 3 2 3" xfId="36840"/>
    <cellStyle name="Standard 257 6 3 3 2 3 3" xfId="16987"/>
    <cellStyle name="Standard 257 6 3 3 2 3 3 2" xfId="43459"/>
    <cellStyle name="Standard 257 6 3 3 2 3 4" xfId="32430"/>
    <cellStyle name="Standard 257 6 3 3 2 4" xfId="8897"/>
    <cellStyle name="Standard 257 6 3 3 2 4 2" xfId="22133"/>
    <cellStyle name="Standard 257 6 3 3 2 4 2 2" xfId="48605"/>
    <cellStyle name="Standard 257 6 3 3 2 4 3" xfId="35369"/>
    <cellStyle name="Standard 257 6 3 3 2 5" xfId="15516"/>
    <cellStyle name="Standard 257 6 3 3 2 5 2" xfId="41988"/>
    <cellStyle name="Standard 257 6 3 3 2 6" xfId="28018"/>
    <cellStyle name="Standard 257 6 3 3 3" xfId="2280"/>
    <cellStyle name="Standard 257 6 3 3 3 2" xfId="3751"/>
    <cellStyle name="Standard 257 6 3 3 3 2 2" xfId="12573"/>
    <cellStyle name="Standard 257 6 3 3 3 2 2 2" xfId="25809"/>
    <cellStyle name="Standard 257 6 3 3 3 2 2 2 2" xfId="52281"/>
    <cellStyle name="Standard 257 6 3 3 3 2 2 3" xfId="39045"/>
    <cellStyle name="Standard 257 6 3 3 3 2 3" xfId="19192"/>
    <cellStyle name="Standard 257 6 3 3 3 2 3 2" xfId="45664"/>
    <cellStyle name="Standard 257 6 3 3 3 2 4" xfId="30223"/>
    <cellStyle name="Standard 257 6 3 3 3 3" xfId="6693"/>
    <cellStyle name="Standard 257 6 3 3 3 3 2" xfId="11103"/>
    <cellStyle name="Standard 257 6 3 3 3 3 2 2" xfId="24339"/>
    <cellStyle name="Standard 257 6 3 3 3 3 2 2 2" xfId="50811"/>
    <cellStyle name="Standard 257 6 3 3 3 3 2 3" xfId="37575"/>
    <cellStyle name="Standard 257 6 3 3 3 3 3" xfId="17722"/>
    <cellStyle name="Standard 257 6 3 3 3 3 3 2" xfId="44194"/>
    <cellStyle name="Standard 257 6 3 3 3 3 4" xfId="33165"/>
    <cellStyle name="Standard 257 6 3 3 3 4" xfId="8161"/>
    <cellStyle name="Standard 257 6 3 3 3 4 2" xfId="21397"/>
    <cellStyle name="Standard 257 6 3 3 3 4 2 2" xfId="47869"/>
    <cellStyle name="Standard 257 6 3 3 3 4 3" xfId="34633"/>
    <cellStyle name="Standard 257 6 3 3 3 5" xfId="14780"/>
    <cellStyle name="Standard 257 6 3 3 3 5 2" xfId="41252"/>
    <cellStyle name="Standard 257 6 3 3 3 6" xfId="28753"/>
    <cellStyle name="Standard 257 6 3 3 4" xfId="3017"/>
    <cellStyle name="Standard 257 6 3 3 4 2" xfId="11839"/>
    <cellStyle name="Standard 257 6 3 3 4 2 2" xfId="25075"/>
    <cellStyle name="Standard 257 6 3 3 4 2 2 2" xfId="51547"/>
    <cellStyle name="Standard 257 6 3 3 4 2 3" xfId="38311"/>
    <cellStyle name="Standard 257 6 3 3 4 3" xfId="18458"/>
    <cellStyle name="Standard 257 6 3 3 4 3 2" xfId="44930"/>
    <cellStyle name="Standard 257 6 3 3 4 4" xfId="29489"/>
    <cellStyle name="Standard 257 6 3 3 5" xfId="5222"/>
    <cellStyle name="Standard 257 6 3 3 5 2" xfId="9632"/>
    <cellStyle name="Standard 257 6 3 3 5 2 2" xfId="22868"/>
    <cellStyle name="Standard 257 6 3 3 5 2 2 2" xfId="49340"/>
    <cellStyle name="Standard 257 6 3 3 5 2 3" xfId="36104"/>
    <cellStyle name="Standard 257 6 3 3 5 3" xfId="16251"/>
    <cellStyle name="Standard 257 6 3 3 5 3 2" xfId="42723"/>
    <cellStyle name="Standard 257 6 3 3 5 4" xfId="31694"/>
    <cellStyle name="Standard 257 6 3 3 6" xfId="7427"/>
    <cellStyle name="Standard 257 6 3 3 6 2" xfId="20663"/>
    <cellStyle name="Standard 257 6 3 3 6 2 2" xfId="47135"/>
    <cellStyle name="Standard 257 6 3 3 6 3" xfId="33899"/>
    <cellStyle name="Standard 257 6 3 3 7" xfId="14046"/>
    <cellStyle name="Standard 257 6 3 3 7 2" xfId="40518"/>
    <cellStyle name="Standard 257 6 3 3 8" xfId="27282"/>
    <cellStyle name="Standard 257 6 3 4" xfId="1178"/>
    <cellStyle name="Standard 257 6 3 4 2" xfId="4121"/>
    <cellStyle name="Standard 257 6 3 4 2 2" xfId="12943"/>
    <cellStyle name="Standard 257 6 3 4 2 2 2" xfId="26179"/>
    <cellStyle name="Standard 257 6 3 4 2 2 2 2" xfId="52651"/>
    <cellStyle name="Standard 257 6 3 4 2 2 3" xfId="39415"/>
    <cellStyle name="Standard 257 6 3 4 2 3" xfId="19562"/>
    <cellStyle name="Standard 257 6 3 4 2 3 2" xfId="46034"/>
    <cellStyle name="Standard 257 6 3 4 2 4" xfId="30593"/>
    <cellStyle name="Standard 257 6 3 4 3" xfId="5592"/>
    <cellStyle name="Standard 257 6 3 4 3 2" xfId="10002"/>
    <cellStyle name="Standard 257 6 3 4 3 2 2" xfId="23238"/>
    <cellStyle name="Standard 257 6 3 4 3 2 2 2" xfId="49710"/>
    <cellStyle name="Standard 257 6 3 4 3 2 3" xfId="36474"/>
    <cellStyle name="Standard 257 6 3 4 3 3" xfId="16621"/>
    <cellStyle name="Standard 257 6 3 4 3 3 2" xfId="43093"/>
    <cellStyle name="Standard 257 6 3 4 3 4" xfId="32064"/>
    <cellStyle name="Standard 257 6 3 4 4" xfId="8531"/>
    <cellStyle name="Standard 257 6 3 4 4 2" xfId="21767"/>
    <cellStyle name="Standard 257 6 3 4 4 2 2" xfId="48239"/>
    <cellStyle name="Standard 257 6 3 4 4 3" xfId="35003"/>
    <cellStyle name="Standard 257 6 3 4 5" xfId="15150"/>
    <cellStyle name="Standard 257 6 3 4 5 2" xfId="41622"/>
    <cellStyle name="Standard 257 6 3 4 6" xfId="27652"/>
    <cellStyle name="Standard 257 6 3 5" xfId="1914"/>
    <cellStyle name="Standard 257 6 3 5 2" xfId="3385"/>
    <cellStyle name="Standard 257 6 3 5 2 2" xfId="12207"/>
    <cellStyle name="Standard 257 6 3 5 2 2 2" xfId="25443"/>
    <cellStyle name="Standard 257 6 3 5 2 2 2 2" xfId="51915"/>
    <cellStyle name="Standard 257 6 3 5 2 2 3" xfId="38679"/>
    <cellStyle name="Standard 257 6 3 5 2 3" xfId="18826"/>
    <cellStyle name="Standard 257 6 3 5 2 3 2" xfId="45298"/>
    <cellStyle name="Standard 257 6 3 5 2 4" xfId="29857"/>
    <cellStyle name="Standard 257 6 3 5 3" xfId="6327"/>
    <cellStyle name="Standard 257 6 3 5 3 2" xfId="10737"/>
    <cellStyle name="Standard 257 6 3 5 3 2 2" xfId="23973"/>
    <cellStyle name="Standard 257 6 3 5 3 2 2 2" xfId="50445"/>
    <cellStyle name="Standard 257 6 3 5 3 2 3" xfId="37209"/>
    <cellStyle name="Standard 257 6 3 5 3 3" xfId="17356"/>
    <cellStyle name="Standard 257 6 3 5 3 3 2" xfId="43828"/>
    <cellStyle name="Standard 257 6 3 5 3 4" xfId="32799"/>
    <cellStyle name="Standard 257 6 3 5 4" xfId="7795"/>
    <cellStyle name="Standard 257 6 3 5 4 2" xfId="21031"/>
    <cellStyle name="Standard 257 6 3 5 4 2 2" xfId="47503"/>
    <cellStyle name="Standard 257 6 3 5 4 3" xfId="34267"/>
    <cellStyle name="Standard 257 6 3 5 5" xfId="14414"/>
    <cellStyle name="Standard 257 6 3 5 5 2" xfId="40886"/>
    <cellStyle name="Standard 257 6 3 5 6" xfId="28387"/>
    <cellStyle name="Standard 257 6 3 6" xfId="2651"/>
    <cellStyle name="Standard 257 6 3 6 2" xfId="11473"/>
    <cellStyle name="Standard 257 6 3 6 2 2" xfId="24709"/>
    <cellStyle name="Standard 257 6 3 6 2 2 2" xfId="51181"/>
    <cellStyle name="Standard 257 6 3 6 2 3" xfId="37945"/>
    <cellStyle name="Standard 257 6 3 6 3" xfId="18092"/>
    <cellStyle name="Standard 257 6 3 6 3 2" xfId="44564"/>
    <cellStyle name="Standard 257 6 3 6 4" xfId="29123"/>
    <cellStyle name="Standard 257 6 3 7" xfId="4856"/>
    <cellStyle name="Standard 257 6 3 7 2" xfId="9266"/>
    <cellStyle name="Standard 257 6 3 7 2 2" xfId="22502"/>
    <cellStyle name="Standard 257 6 3 7 2 2 2" xfId="48974"/>
    <cellStyle name="Standard 257 6 3 7 2 3" xfId="35738"/>
    <cellStyle name="Standard 257 6 3 7 3" xfId="15885"/>
    <cellStyle name="Standard 257 6 3 7 3 2" xfId="42357"/>
    <cellStyle name="Standard 257 6 3 7 4" xfId="31328"/>
    <cellStyle name="Standard 257 6 3 8" xfId="7061"/>
    <cellStyle name="Standard 257 6 3 8 2" xfId="20297"/>
    <cellStyle name="Standard 257 6 3 8 2 2" xfId="46769"/>
    <cellStyle name="Standard 257 6 3 8 3" xfId="33533"/>
    <cellStyle name="Standard 257 6 3 9" xfId="13680"/>
    <cellStyle name="Standard 257 6 3 9 2" xfId="40152"/>
    <cellStyle name="Standard 257 6 4" xfId="495"/>
    <cellStyle name="Standard 257 6 4 2" xfId="884"/>
    <cellStyle name="Standard 257 6 4 2 2" xfId="1633"/>
    <cellStyle name="Standard 257 6 4 2 2 2" xfId="4576"/>
    <cellStyle name="Standard 257 6 4 2 2 2 2" xfId="13398"/>
    <cellStyle name="Standard 257 6 4 2 2 2 2 2" xfId="26634"/>
    <cellStyle name="Standard 257 6 4 2 2 2 2 2 2" xfId="53106"/>
    <cellStyle name="Standard 257 6 4 2 2 2 2 3" xfId="39870"/>
    <cellStyle name="Standard 257 6 4 2 2 2 3" xfId="20017"/>
    <cellStyle name="Standard 257 6 4 2 2 2 3 2" xfId="46489"/>
    <cellStyle name="Standard 257 6 4 2 2 2 4" xfId="31048"/>
    <cellStyle name="Standard 257 6 4 2 2 3" xfId="6047"/>
    <cellStyle name="Standard 257 6 4 2 2 3 2" xfId="10457"/>
    <cellStyle name="Standard 257 6 4 2 2 3 2 2" xfId="23693"/>
    <cellStyle name="Standard 257 6 4 2 2 3 2 2 2" xfId="50165"/>
    <cellStyle name="Standard 257 6 4 2 2 3 2 3" xfId="36929"/>
    <cellStyle name="Standard 257 6 4 2 2 3 3" xfId="17076"/>
    <cellStyle name="Standard 257 6 4 2 2 3 3 2" xfId="43548"/>
    <cellStyle name="Standard 257 6 4 2 2 3 4" xfId="32519"/>
    <cellStyle name="Standard 257 6 4 2 2 4" xfId="8986"/>
    <cellStyle name="Standard 257 6 4 2 2 4 2" xfId="22222"/>
    <cellStyle name="Standard 257 6 4 2 2 4 2 2" xfId="48694"/>
    <cellStyle name="Standard 257 6 4 2 2 4 3" xfId="35458"/>
    <cellStyle name="Standard 257 6 4 2 2 5" xfId="15605"/>
    <cellStyle name="Standard 257 6 4 2 2 5 2" xfId="42077"/>
    <cellStyle name="Standard 257 6 4 2 2 6" xfId="28107"/>
    <cellStyle name="Standard 257 6 4 2 3" xfId="2369"/>
    <cellStyle name="Standard 257 6 4 2 3 2" xfId="3840"/>
    <cellStyle name="Standard 257 6 4 2 3 2 2" xfId="12662"/>
    <cellStyle name="Standard 257 6 4 2 3 2 2 2" xfId="25898"/>
    <cellStyle name="Standard 257 6 4 2 3 2 2 2 2" xfId="52370"/>
    <cellStyle name="Standard 257 6 4 2 3 2 2 3" xfId="39134"/>
    <cellStyle name="Standard 257 6 4 2 3 2 3" xfId="19281"/>
    <cellStyle name="Standard 257 6 4 2 3 2 3 2" xfId="45753"/>
    <cellStyle name="Standard 257 6 4 2 3 2 4" xfId="30312"/>
    <cellStyle name="Standard 257 6 4 2 3 3" xfId="6782"/>
    <cellStyle name="Standard 257 6 4 2 3 3 2" xfId="11192"/>
    <cellStyle name="Standard 257 6 4 2 3 3 2 2" xfId="24428"/>
    <cellStyle name="Standard 257 6 4 2 3 3 2 2 2" xfId="50900"/>
    <cellStyle name="Standard 257 6 4 2 3 3 2 3" xfId="37664"/>
    <cellStyle name="Standard 257 6 4 2 3 3 3" xfId="17811"/>
    <cellStyle name="Standard 257 6 4 2 3 3 3 2" xfId="44283"/>
    <cellStyle name="Standard 257 6 4 2 3 3 4" xfId="33254"/>
    <cellStyle name="Standard 257 6 4 2 3 4" xfId="8250"/>
    <cellStyle name="Standard 257 6 4 2 3 4 2" xfId="21486"/>
    <cellStyle name="Standard 257 6 4 2 3 4 2 2" xfId="47958"/>
    <cellStyle name="Standard 257 6 4 2 3 4 3" xfId="34722"/>
    <cellStyle name="Standard 257 6 4 2 3 5" xfId="14869"/>
    <cellStyle name="Standard 257 6 4 2 3 5 2" xfId="41341"/>
    <cellStyle name="Standard 257 6 4 2 3 6" xfId="28842"/>
    <cellStyle name="Standard 257 6 4 2 4" xfId="3106"/>
    <cellStyle name="Standard 257 6 4 2 4 2" xfId="11928"/>
    <cellStyle name="Standard 257 6 4 2 4 2 2" xfId="25164"/>
    <cellStyle name="Standard 257 6 4 2 4 2 2 2" xfId="51636"/>
    <cellStyle name="Standard 257 6 4 2 4 2 3" xfId="38400"/>
    <cellStyle name="Standard 257 6 4 2 4 3" xfId="18547"/>
    <cellStyle name="Standard 257 6 4 2 4 3 2" xfId="45019"/>
    <cellStyle name="Standard 257 6 4 2 4 4" xfId="29578"/>
    <cellStyle name="Standard 257 6 4 2 5" xfId="5311"/>
    <cellStyle name="Standard 257 6 4 2 5 2" xfId="9721"/>
    <cellStyle name="Standard 257 6 4 2 5 2 2" xfId="22957"/>
    <cellStyle name="Standard 257 6 4 2 5 2 2 2" xfId="49429"/>
    <cellStyle name="Standard 257 6 4 2 5 2 3" xfId="36193"/>
    <cellStyle name="Standard 257 6 4 2 5 3" xfId="16340"/>
    <cellStyle name="Standard 257 6 4 2 5 3 2" xfId="42812"/>
    <cellStyle name="Standard 257 6 4 2 5 4" xfId="31783"/>
    <cellStyle name="Standard 257 6 4 2 6" xfId="7516"/>
    <cellStyle name="Standard 257 6 4 2 6 2" xfId="20752"/>
    <cellStyle name="Standard 257 6 4 2 6 2 2" xfId="47224"/>
    <cellStyle name="Standard 257 6 4 2 6 3" xfId="33988"/>
    <cellStyle name="Standard 257 6 4 2 7" xfId="14135"/>
    <cellStyle name="Standard 257 6 4 2 7 2" xfId="40607"/>
    <cellStyle name="Standard 257 6 4 2 8" xfId="27371"/>
    <cellStyle name="Standard 257 6 4 3" xfId="1267"/>
    <cellStyle name="Standard 257 6 4 3 2" xfId="4210"/>
    <cellStyle name="Standard 257 6 4 3 2 2" xfId="13032"/>
    <cellStyle name="Standard 257 6 4 3 2 2 2" xfId="26268"/>
    <cellStyle name="Standard 257 6 4 3 2 2 2 2" xfId="52740"/>
    <cellStyle name="Standard 257 6 4 3 2 2 3" xfId="39504"/>
    <cellStyle name="Standard 257 6 4 3 2 3" xfId="19651"/>
    <cellStyle name="Standard 257 6 4 3 2 3 2" xfId="46123"/>
    <cellStyle name="Standard 257 6 4 3 2 4" xfId="30682"/>
    <cellStyle name="Standard 257 6 4 3 3" xfId="5681"/>
    <cellStyle name="Standard 257 6 4 3 3 2" xfId="10091"/>
    <cellStyle name="Standard 257 6 4 3 3 2 2" xfId="23327"/>
    <cellStyle name="Standard 257 6 4 3 3 2 2 2" xfId="49799"/>
    <cellStyle name="Standard 257 6 4 3 3 2 3" xfId="36563"/>
    <cellStyle name="Standard 257 6 4 3 3 3" xfId="16710"/>
    <cellStyle name="Standard 257 6 4 3 3 3 2" xfId="43182"/>
    <cellStyle name="Standard 257 6 4 3 3 4" xfId="32153"/>
    <cellStyle name="Standard 257 6 4 3 4" xfId="8620"/>
    <cellStyle name="Standard 257 6 4 3 4 2" xfId="21856"/>
    <cellStyle name="Standard 257 6 4 3 4 2 2" xfId="48328"/>
    <cellStyle name="Standard 257 6 4 3 4 3" xfId="35092"/>
    <cellStyle name="Standard 257 6 4 3 5" xfId="15239"/>
    <cellStyle name="Standard 257 6 4 3 5 2" xfId="41711"/>
    <cellStyle name="Standard 257 6 4 3 6" xfId="27741"/>
    <cellStyle name="Standard 257 6 4 4" xfId="2003"/>
    <cellStyle name="Standard 257 6 4 4 2" xfId="3474"/>
    <cellStyle name="Standard 257 6 4 4 2 2" xfId="12296"/>
    <cellStyle name="Standard 257 6 4 4 2 2 2" xfId="25532"/>
    <cellStyle name="Standard 257 6 4 4 2 2 2 2" xfId="52004"/>
    <cellStyle name="Standard 257 6 4 4 2 2 3" xfId="38768"/>
    <cellStyle name="Standard 257 6 4 4 2 3" xfId="18915"/>
    <cellStyle name="Standard 257 6 4 4 2 3 2" xfId="45387"/>
    <cellStyle name="Standard 257 6 4 4 2 4" xfId="29946"/>
    <cellStyle name="Standard 257 6 4 4 3" xfId="6416"/>
    <cellStyle name="Standard 257 6 4 4 3 2" xfId="10826"/>
    <cellStyle name="Standard 257 6 4 4 3 2 2" xfId="24062"/>
    <cellStyle name="Standard 257 6 4 4 3 2 2 2" xfId="50534"/>
    <cellStyle name="Standard 257 6 4 4 3 2 3" xfId="37298"/>
    <cellStyle name="Standard 257 6 4 4 3 3" xfId="17445"/>
    <cellStyle name="Standard 257 6 4 4 3 3 2" xfId="43917"/>
    <cellStyle name="Standard 257 6 4 4 3 4" xfId="32888"/>
    <cellStyle name="Standard 257 6 4 4 4" xfId="7884"/>
    <cellStyle name="Standard 257 6 4 4 4 2" xfId="21120"/>
    <cellStyle name="Standard 257 6 4 4 4 2 2" xfId="47592"/>
    <cellStyle name="Standard 257 6 4 4 4 3" xfId="34356"/>
    <cellStyle name="Standard 257 6 4 4 5" xfId="14503"/>
    <cellStyle name="Standard 257 6 4 4 5 2" xfId="40975"/>
    <cellStyle name="Standard 257 6 4 4 6" xfId="28476"/>
    <cellStyle name="Standard 257 6 4 5" xfId="2740"/>
    <cellStyle name="Standard 257 6 4 5 2" xfId="11562"/>
    <cellStyle name="Standard 257 6 4 5 2 2" xfId="24798"/>
    <cellStyle name="Standard 257 6 4 5 2 2 2" xfId="51270"/>
    <cellStyle name="Standard 257 6 4 5 2 3" xfId="38034"/>
    <cellStyle name="Standard 257 6 4 5 3" xfId="18181"/>
    <cellStyle name="Standard 257 6 4 5 3 2" xfId="44653"/>
    <cellStyle name="Standard 257 6 4 5 4" xfId="29212"/>
    <cellStyle name="Standard 257 6 4 6" xfId="4945"/>
    <cellStyle name="Standard 257 6 4 6 2" xfId="9355"/>
    <cellStyle name="Standard 257 6 4 6 2 2" xfId="22591"/>
    <cellStyle name="Standard 257 6 4 6 2 2 2" xfId="49063"/>
    <cellStyle name="Standard 257 6 4 6 2 3" xfId="35827"/>
    <cellStyle name="Standard 257 6 4 6 3" xfId="15974"/>
    <cellStyle name="Standard 257 6 4 6 3 2" xfId="42446"/>
    <cellStyle name="Standard 257 6 4 6 4" xfId="31417"/>
    <cellStyle name="Standard 257 6 4 7" xfId="7150"/>
    <cellStyle name="Standard 257 6 4 7 2" xfId="20386"/>
    <cellStyle name="Standard 257 6 4 7 2 2" xfId="46858"/>
    <cellStyle name="Standard 257 6 4 7 3" xfId="33622"/>
    <cellStyle name="Standard 257 6 4 8" xfId="13769"/>
    <cellStyle name="Standard 257 6 4 8 2" xfId="40241"/>
    <cellStyle name="Standard 257 6 4 9" xfId="27005"/>
    <cellStyle name="Standard 257 6 5" xfId="652"/>
    <cellStyle name="Standard 257 6 5 2" xfId="1041"/>
    <cellStyle name="Standard 257 6 5 2 2" xfId="1786"/>
    <cellStyle name="Standard 257 6 5 2 2 2" xfId="4729"/>
    <cellStyle name="Standard 257 6 5 2 2 2 2" xfId="13551"/>
    <cellStyle name="Standard 257 6 5 2 2 2 2 2" xfId="26787"/>
    <cellStyle name="Standard 257 6 5 2 2 2 2 2 2" xfId="53259"/>
    <cellStyle name="Standard 257 6 5 2 2 2 2 3" xfId="40023"/>
    <cellStyle name="Standard 257 6 5 2 2 2 3" xfId="20170"/>
    <cellStyle name="Standard 257 6 5 2 2 2 3 2" xfId="46642"/>
    <cellStyle name="Standard 257 6 5 2 2 2 4" xfId="31201"/>
    <cellStyle name="Standard 257 6 5 2 2 3" xfId="6200"/>
    <cellStyle name="Standard 257 6 5 2 2 3 2" xfId="10610"/>
    <cellStyle name="Standard 257 6 5 2 2 3 2 2" xfId="23846"/>
    <cellStyle name="Standard 257 6 5 2 2 3 2 2 2" xfId="50318"/>
    <cellStyle name="Standard 257 6 5 2 2 3 2 3" xfId="37082"/>
    <cellStyle name="Standard 257 6 5 2 2 3 3" xfId="17229"/>
    <cellStyle name="Standard 257 6 5 2 2 3 3 2" xfId="43701"/>
    <cellStyle name="Standard 257 6 5 2 2 3 4" xfId="32672"/>
    <cellStyle name="Standard 257 6 5 2 2 4" xfId="9139"/>
    <cellStyle name="Standard 257 6 5 2 2 4 2" xfId="22375"/>
    <cellStyle name="Standard 257 6 5 2 2 4 2 2" xfId="48847"/>
    <cellStyle name="Standard 257 6 5 2 2 4 3" xfId="35611"/>
    <cellStyle name="Standard 257 6 5 2 2 5" xfId="15758"/>
    <cellStyle name="Standard 257 6 5 2 2 5 2" xfId="42230"/>
    <cellStyle name="Standard 257 6 5 2 2 6" xfId="28260"/>
    <cellStyle name="Standard 257 6 5 2 3" xfId="2522"/>
    <cellStyle name="Standard 257 6 5 2 3 2" xfId="3993"/>
    <cellStyle name="Standard 257 6 5 2 3 2 2" xfId="12815"/>
    <cellStyle name="Standard 257 6 5 2 3 2 2 2" xfId="26051"/>
    <cellStyle name="Standard 257 6 5 2 3 2 2 2 2" xfId="52523"/>
    <cellStyle name="Standard 257 6 5 2 3 2 2 3" xfId="39287"/>
    <cellStyle name="Standard 257 6 5 2 3 2 3" xfId="19434"/>
    <cellStyle name="Standard 257 6 5 2 3 2 3 2" xfId="45906"/>
    <cellStyle name="Standard 257 6 5 2 3 2 4" xfId="30465"/>
    <cellStyle name="Standard 257 6 5 2 3 3" xfId="6935"/>
    <cellStyle name="Standard 257 6 5 2 3 3 2" xfId="11345"/>
    <cellStyle name="Standard 257 6 5 2 3 3 2 2" xfId="24581"/>
    <cellStyle name="Standard 257 6 5 2 3 3 2 2 2" xfId="51053"/>
    <cellStyle name="Standard 257 6 5 2 3 3 2 3" xfId="37817"/>
    <cellStyle name="Standard 257 6 5 2 3 3 3" xfId="17964"/>
    <cellStyle name="Standard 257 6 5 2 3 3 3 2" xfId="44436"/>
    <cellStyle name="Standard 257 6 5 2 3 3 4" xfId="33407"/>
    <cellStyle name="Standard 257 6 5 2 3 4" xfId="8403"/>
    <cellStyle name="Standard 257 6 5 2 3 4 2" xfId="21639"/>
    <cellStyle name="Standard 257 6 5 2 3 4 2 2" xfId="48111"/>
    <cellStyle name="Standard 257 6 5 2 3 4 3" xfId="34875"/>
    <cellStyle name="Standard 257 6 5 2 3 5" xfId="15022"/>
    <cellStyle name="Standard 257 6 5 2 3 5 2" xfId="41494"/>
    <cellStyle name="Standard 257 6 5 2 3 6" xfId="28995"/>
    <cellStyle name="Standard 257 6 5 2 4" xfId="3259"/>
    <cellStyle name="Standard 257 6 5 2 4 2" xfId="12081"/>
    <cellStyle name="Standard 257 6 5 2 4 2 2" xfId="25317"/>
    <cellStyle name="Standard 257 6 5 2 4 2 2 2" xfId="51789"/>
    <cellStyle name="Standard 257 6 5 2 4 2 3" xfId="38553"/>
    <cellStyle name="Standard 257 6 5 2 4 3" xfId="18700"/>
    <cellStyle name="Standard 257 6 5 2 4 3 2" xfId="45172"/>
    <cellStyle name="Standard 257 6 5 2 4 4" xfId="29731"/>
    <cellStyle name="Standard 257 6 5 2 5" xfId="5464"/>
    <cellStyle name="Standard 257 6 5 2 5 2" xfId="9874"/>
    <cellStyle name="Standard 257 6 5 2 5 2 2" xfId="23110"/>
    <cellStyle name="Standard 257 6 5 2 5 2 2 2" xfId="49582"/>
    <cellStyle name="Standard 257 6 5 2 5 2 3" xfId="36346"/>
    <cellStyle name="Standard 257 6 5 2 5 3" xfId="16493"/>
    <cellStyle name="Standard 257 6 5 2 5 3 2" xfId="42965"/>
    <cellStyle name="Standard 257 6 5 2 5 4" xfId="31936"/>
    <cellStyle name="Standard 257 6 5 2 6" xfId="7669"/>
    <cellStyle name="Standard 257 6 5 2 6 2" xfId="20905"/>
    <cellStyle name="Standard 257 6 5 2 6 2 2" xfId="47377"/>
    <cellStyle name="Standard 257 6 5 2 6 3" xfId="34141"/>
    <cellStyle name="Standard 257 6 5 2 7" xfId="14288"/>
    <cellStyle name="Standard 257 6 5 2 7 2" xfId="40760"/>
    <cellStyle name="Standard 257 6 5 2 8" xfId="27524"/>
    <cellStyle name="Standard 257 6 5 3" xfId="1420"/>
    <cellStyle name="Standard 257 6 5 3 2" xfId="4363"/>
    <cellStyle name="Standard 257 6 5 3 2 2" xfId="13185"/>
    <cellStyle name="Standard 257 6 5 3 2 2 2" xfId="26421"/>
    <cellStyle name="Standard 257 6 5 3 2 2 2 2" xfId="52893"/>
    <cellStyle name="Standard 257 6 5 3 2 2 3" xfId="39657"/>
    <cellStyle name="Standard 257 6 5 3 2 3" xfId="19804"/>
    <cellStyle name="Standard 257 6 5 3 2 3 2" xfId="46276"/>
    <cellStyle name="Standard 257 6 5 3 2 4" xfId="30835"/>
    <cellStyle name="Standard 257 6 5 3 3" xfId="5834"/>
    <cellStyle name="Standard 257 6 5 3 3 2" xfId="10244"/>
    <cellStyle name="Standard 257 6 5 3 3 2 2" xfId="23480"/>
    <cellStyle name="Standard 257 6 5 3 3 2 2 2" xfId="49952"/>
    <cellStyle name="Standard 257 6 5 3 3 2 3" xfId="36716"/>
    <cellStyle name="Standard 257 6 5 3 3 3" xfId="16863"/>
    <cellStyle name="Standard 257 6 5 3 3 3 2" xfId="43335"/>
    <cellStyle name="Standard 257 6 5 3 3 4" xfId="32306"/>
    <cellStyle name="Standard 257 6 5 3 4" xfId="8773"/>
    <cellStyle name="Standard 257 6 5 3 4 2" xfId="22009"/>
    <cellStyle name="Standard 257 6 5 3 4 2 2" xfId="48481"/>
    <cellStyle name="Standard 257 6 5 3 4 3" xfId="35245"/>
    <cellStyle name="Standard 257 6 5 3 5" xfId="15392"/>
    <cellStyle name="Standard 257 6 5 3 5 2" xfId="41864"/>
    <cellStyle name="Standard 257 6 5 3 6" xfId="27894"/>
    <cellStyle name="Standard 257 6 5 4" xfId="2156"/>
    <cellStyle name="Standard 257 6 5 4 2" xfId="3627"/>
    <cellStyle name="Standard 257 6 5 4 2 2" xfId="12449"/>
    <cellStyle name="Standard 257 6 5 4 2 2 2" xfId="25685"/>
    <cellStyle name="Standard 257 6 5 4 2 2 2 2" xfId="52157"/>
    <cellStyle name="Standard 257 6 5 4 2 2 3" xfId="38921"/>
    <cellStyle name="Standard 257 6 5 4 2 3" xfId="19068"/>
    <cellStyle name="Standard 257 6 5 4 2 3 2" xfId="45540"/>
    <cellStyle name="Standard 257 6 5 4 2 4" xfId="30099"/>
    <cellStyle name="Standard 257 6 5 4 3" xfId="6569"/>
    <cellStyle name="Standard 257 6 5 4 3 2" xfId="10979"/>
    <cellStyle name="Standard 257 6 5 4 3 2 2" xfId="24215"/>
    <cellStyle name="Standard 257 6 5 4 3 2 2 2" xfId="50687"/>
    <cellStyle name="Standard 257 6 5 4 3 2 3" xfId="37451"/>
    <cellStyle name="Standard 257 6 5 4 3 3" xfId="17598"/>
    <cellStyle name="Standard 257 6 5 4 3 3 2" xfId="44070"/>
    <cellStyle name="Standard 257 6 5 4 3 4" xfId="33041"/>
    <cellStyle name="Standard 257 6 5 4 4" xfId="8037"/>
    <cellStyle name="Standard 257 6 5 4 4 2" xfId="21273"/>
    <cellStyle name="Standard 257 6 5 4 4 2 2" xfId="47745"/>
    <cellStyle name="Standard 257 6 5 4 4 3" xfId="34509"/>
    <cellStyle name="Standard 257 6 5 4 5" xfId="14656"/>
    <cellStyle name="Standard 257 6 5 4 5 2" xfId="41128"/>
    <cellStyle name="Standard 257 6 5 4 6" xfId="28629"/>
    <cellStyle name="Standard 257 6 5 5" xfId="2893"/>
    <cellStyle name="Standard 257 6 5 5 2" xfId="11715"/>
    <cellStyle name="Standard 257 6 5 5 2 2" xfId="24951"/>
    <cellStyle name="Standard 257 6 5 5 2 2 2" xfId="51423"/>
    <cellStyle name="Standard 257 6 5 5 2 3" xfId="38187"/>
    <cellStyle name="Standard 257 6 5 5 3" xfId="18334"/>
    <cellStyle name="Standard 257 6 5 5 3 2" xfId="44806"/>
    <cellStyle name="Standard 257 6 5 5 4" xfId="29365"/>
    <cellStyle name="Standard 257 6 5 6" xfId="5098"/>
    <cellStyle name="Standard 257 6 5 6 2" xfId="9508"/>
    <cellStyle name="Standard 257 6 5 6 2 2" xfId="22744"/>
    <cellStyle name="Standard 257 6 5 6 2 2 2" xfId="49216"/>
    <cellStyle name="Standard 257 6 5 6 2 3" xfId="35980"/>
    <cellStyle name="Standard 257 6 5 6 3" xfId="16127"/>
    <cellStyle name="Standard 257 6 5 6 3 2" xfId="42599"/>
    <cellStyle name="Standard 257 6 5 6 4" xfId="31570"/>
    <cellStyle name="Standard 257 6 5 7" xfId="7303"/>
    <cellStyle name="Standard 257 6 5 7 2" xfId="20539"/>
    <cellStyle name="Standard 257 6 5 7 2 2" xfId="47011"/>
    <cellStyle name="Standard 257 6 5 7 3" xfId="33775"/>
    <cellStyle name="Standard 257 6 5 8" xfId="13922"/>
    <cellStyle name="Standard 257 6 5 8 2" xfId="40394"/>
    <cellStyle name="Standard 257 6 5 9" xfId="27158"/>
    <cellStyle name="Standard 257 6 6" xfId="713"/>
    <cellStyle name="Standard 257 6 6 2" xfId="1463"/>
    <cellStyle name="Standard 257 6 6 2 2" xfId="4406"/>
    <cellStyle name="Standard 257 6 6 2 2 2" xfId="13228"/>
    <cellStyle name="Standard 257 6 6 2 2 2 2" xfId="26464"/>
    <cellStyle name="Standard 257 6 6 2 2 2 2 2" xfId="52936"/>
    <cellStyle name="Standard 257 6 6 2 2 2 3" xfId="39700"/>
    <cellStyle name="Standard 257 6 6 2 2 3" xfId="19847"/>
    <cellStyle name="Standard 257 6 6 2 2 3 2" xfId="46319"/>
    <cellStyle name="Standard 257 6 6 2 2 4" xfId="30878"/>
    <cellStyle name="Standard 257 6 6 2 3" xfId="5877"/>
    <cellStyle name="Standard 257 6 6 2 3 2" xfId="10287"/>
    <cellStyle name="Standard 257 6 6 2 3 2 2" xfId="23523"/>
    <cellStyle name="Standard 257 6 6 2 3 2 2 2" xfId="49995"/>
    <cellStyle name="Standard 257 6 6 2 3 2 3" xfId="36759"/>
    <cellStyle name="Standard 257 6 6 2 3 3" xfId="16906"/>
    <cellStyle name="Standard 257 6 6 2 3 3 2" xfId="43378"/>
    <cellStyle name="Standard 257 6 6 2 3 4" xfId="32349"/>
    <cellStyle name="Standard 257 6 6 2 4" xfId="8816"/>
    <cellStyle name="Standard 257 6 6 2 4 2" xfId="22052"/>
    <cellStyle name="Standard 257 6 6 2 4 2 2" xfId="48524"/>
    <cellStyle name="Standard 257 6 6 2 4 3" xfId="35288"/>
    <cellStyle name="Standard 257 6 6 2 5" xfId="15435"/>
    <cellStyle name="Standard 257 6 6 2 5 2" xfId="41907"/>
    <cellStyle name="Standard 257 6 6 2 6" xfId="27937"/>
    <cellStyle name="Standard 257 6 6 3" xfId="2199"/>
    <cellStyle name="Standard 257 6 6 3 2" xfId="3670"/>
    <cellStyle name="Standard 257 6 6 3 2 2" xfId="12492"/>
    <cellStyle name="Standard 257 6 6 3 2 2 2" xfId="25728"/>
    <cellStyle name="Standard 257 6 6 3 2 2 2 2" xfId="52200"/>
    <cellStyle name="Standard 257 6 6 3 2 2 3" xfId="38964"/>
    <cellStyle name="Standard 257 6 6 3 2 3" xfId="19111"/>
    <cellStyle name="Standard 257 6 6 3 2 3 2" xfId="45583"/>
    <cellStyle name="Standard 257 6 6 3 2 4" xfId="30142"/>
    <cellStyle name="Standard 257 6 6 3 3" xfId="6612"/>
    <cellStyle name="Standard 257 6 6 3 3 2" xfId="11022"/>
    <cellStyle name="Standard 257 6 6 3 3 2 2" xfId="24258"/>
    <cellStyle name="Standard 257 6 6 3 3 2 2 2" xfId="50730"/>
    <cellStyle name="Standard 257 6 6 3 3 2 3" xfId="37494"/>
    <cellStyle name="Standard 257 6 6 3 3 3" xfId="17641"/>
    <cellStyle name="Standard 257 6 6 3 3 3 2" xfId="44113"/>
    <cellStyle name="Standard 257 6 6 3 3 4" xfId="33084"/>
    <cellStyle name="Standard 257 6 6 3 4" xfId="8080"/>
    <cellStyle name="Standard 257 6 6 3 4 2" xfId="21316"/>
    <cellStyle name="Standard 257 6 6 3 4 2 2" xfId="47788"/>
    <cellStyle name="Standard 257 6 6 3 4 3" xfId="34552"/>
    <cellStyle name="Standard 257 6 6 3 5" xfId="14699"/>
    <cellStyle name="Standard 257 6 6 3 5 2" xfId="41171"/>
    <cellStyle name="Standard 257 6 6 3 6" xfId="28672"/>
    <cellStyle name="Standard 257 6 6 4" xfId="2936"/>
    <cellStyle name="Standard 257 6 6 4 2" xfId="11758"/>
    <cellStyle name="Standard 257 6 6 4 2 2" xfId="24994"/>
    <cellStyle name="Standard 257 6 6 4 2 2 2" xfId="51466"/>
    <cellStyle name="Standard 257 6 6 4 2 3" xfId="38230"/>
    <cellStyle name="Standard 257 6 6 4 3" xfId="18377"/>
    <cellStyle name="Standard 257 6 6 4 3 2" xfId="44849"/>
    <cellStyle name="Standard 257 6 6 4 4" xfId="29408"/>
    <cellStyle name="Standard 257 6 6 5" xfId="5141"/>
    <cellStyle name="Standard 257 6 6 5 2" xfId="9551"/>
    <cellStyle name="Standard 257 6 6 5 2 2" xfId="22787"/>
    <cellStyle name="Standard 257 6 6 5 2 2 2" xfId="49259"/>
    <cellStyle name="Standard 257 6 6 5 2 3" xfId="36023"/>
    <cellStyle name="Standard 257 6 6 5 3" xfId="16170"/>
    <cellStyle name="Standard 257 6 6 5 3 2" xfId="42642"/>
    <cellStyle name="Standard 257 6 6 5 4" xfId="31613"/>
    <cellStyle name="Standard 257 6 6 6" xfId="7346"/>
    <cellStyle name="Standard 257 6 6 6 2" xfId="20582"/>
    <cellStyle name="Standard 257 6 6 6 2 2" xfId="47054"/>
    <cellStyle name="Standard 257 6 6 6 3" xfId="33818"/>
    <cellStyle name="Standard 257 6 6 7" xfId="13965"/>
    <cellStyle name="Standard 257 6 6 7 2" xfId="40437"/>
    <cellStyle name="Standard 257 6 6 8" xfId="27201"/>
    <cellStyle name="Standard 257 6 7" xfId="1097"/>
    <cellStyle name="Standard 257 6 7 2" xfId="4040"/>
    <cellStyle name="Standard 257 6 7 2 2" xfId="12862"/>
    <cellStyle name="Standard 257 6 7 2 2 2" xfId="26098"/>
    <cellStyle name="Standard 257 6 7 2 2 2 2" xfId="52570"/>
    <cellStyle name="Standard 257 6 7 2 2 3" xfId="39334"/>
    <cellStyle name="Standard 257 6 7 2 3" xfId="19481"/>
    <cellStyle name="Standard 257 6 7 2 3 2" xfId="45953"/>
    <cellStyle name="Standard 257 6 7 2 4" xfId="30512"/>
    <cellStyle name="Standard 257 6 7 3" xfId="5511"/>
    <cellStyle name="Standard 257 6 7 3 2" xfId="9921"/>
    <cellStyle name="Standard 257 6 7 3 2 2" xfId="23157"/>
    <cellStyle name="Standard 257 6 7 3 2 2 2" xfId="49629"/>
    <cellStyle name="Standard 257 6 7 3 2 3" xfId="36393"/>
    <cellStyle name="Standard 257 6 7 3 3" xfId="16540"/>
    <cellStyle name="Standard 257 6 7 3 3 2" xfId="43012"/>
    <cellStyle name="Standard 257 6 7 3 4" xfId="31983"/>
    <cellStyle name="Standard 257 6 7 4" xfId="8450"/>
    <cellStyle name="Standard 257 6 7 4 2" xfId="21686"/>
    <cellStyle name="Standard 257 6 7 4 2 2" xfId="48158"/>
    <cellStyle name="Standard 257 6 7 4 3" xfId="34922"/>
    <cellStyle name="Standard 257 6 7 5" xfId="15069"/>
    <cellStyle name="Standard 257 6 7 5 2" xfId="41541"/>
    <cellStyle name="Standard 257 6 7 6" xfId="27571"/>
    <cellStyle name="Standard 257 6 8" xfId="1833"/>
    <cellStyle name="Standard 257 6 8 2" xfId="3304"/>
    <cellStyle name="Standard 257 6 8 2 2" xfId="12126"/>
    <cellStyle name="Standard 257 6 8 2 2 2" xfId="25362"/>
    <cellStyle name="Standard 257 6 8 2 2 2 2" xfId="51834"/>
    <cellStyle name="Standard 257 6 8 2 2 3" xfId="38598"/>
    <cellStyle name="Standard 257 6 8 2 3" xfId="18745"/>
    <cellStyle name="Standard 257 6 8 2 3 2" xfId="45217"/>
    <cellStyle name="Standard 257 6 8 2 4" xfId="29776"/>
    <cellStyle name="Standard 257 6 8 3" xfId="6246"/>
    <cellStyle name="Standard 257 6 8 3 2" xfId="10656"/>
    <cellStyle name="Standard 257 6 8 3 2 2" xfId="23892"/>
    <cellStyle name="Standard 257 6 8 3 2 2 2" xfId="50364"/>
    <cellStyle name="Standard 257 6 8 3 2 3" xfId="37128"/>
    <cellStyle name="Standard 257 6 8 3 3" xfId="17275"/>
    <cellStyle name="Standard 257 6 8 3 3 2" xfId="43747"/>
    <cellStyle name="Standard 257 6 8 3 4" xfId="32718"/>
    <cellStyle name="Standard 257 6 8 4" xfId="7714"/>
    <cellStyle name="Standard 257 6 8 4 2" xfId="20950"/>
    <cellStyle name="Standard 257 6 8 4 2 2" xfId="47422"/>
    <cellStyle name="Standard 257 6 8 4 3" xfId="34186"/>
    <cellStyle name="Standard 257 6 8 5" xfId="14333"/>
    <cellStyle name="Standard 257 6 8 5 2" xfId="40805"/>
    <cellStyle name="Standard 257 6 8 6" xfId="28306"/>
    <cellStyle name="Standard 257 6 9" xfId="2570"/>
    <cellStyle name="Standard 257 6 9 2" xfId="11392"/>
    <cellStyle name="Standard 257 6 9 2 2" xfId="24628"/>
    <cellStyle name="Standard 257 6 9 2 2 2" xfId="51100"/>
    <cellStyle name="Standard 257 6 9 2 3" xfId="37864"/>
    <cellStyle name="Standard 257 6 9 3" xfId="18011"/>
    <cellStyle name="Standard 257 6 9 3 2" xfId="44483"/>
    <cellStyle name="Standard 257 6 9 4" xfId="29042"/>
    <cellStyle name="Standard 257 7" xfId="281"/>
    <cellStyle name="Standard 257 7 10" xfId="4764"/>
    <cellStyle name="Standard 257 7 10 2" xfId="9174"/>
    <cellStyle name="Standard 257 7 10 2 2" xfId="22410"/>
    <cellStyle name="Standard 257 7 10 2 2 2" xfId="48882"/>
    <cellStyle name="Standard 257 7 10 2 3" xfId="35646"/>
    <cellStyle name="Standard 257 7 10 3" xfId="15793"/>
    <cellStyle name="Standard 257 7 10 3 2" xfId="42265"/>
    <cellStyle name="Standard 257 7 10 4" xfId="31236"/>
    <cellStyle name="Standard 257 7 11" xfId="6969"/>
    <cellStyle name="Standard 257 7 11 2" xfId="20205"/>
    <cellStyle name="Standard 257 7 11 2 2" xfId="46677"/>
    <cellStyle name="Standard 257 7 11 3" xfId="33441"/>
    <cellStyle name="Standard 257 7 12" xfId="13588"/>
    <cellStyle name="Standard 257 7 12 2" xfId="40060"/>
    <cellStyle name="Standard 257 7 13" xfId="26824"/>
    <cellStyle name="Standard 257 7 2" xfId="342"/>
    <cellStyle name="Standard 257 7 2 10" xfId="13628"/>
    <cellStyle name="Standard 257 7 2 10 2" xfId="40100"/>
    <cellStyle name="Standard 257 7 2 11" xfId="26864"/>
    <cellStyle name="Standard 257 7 2 2" xfId="430"/>
    <cellStyle name="Standard 257 7 2 2 10" xfId="26945"/>
    <cellStyle name="Standard 257 7 2 2 2" xfId="606"/>
    <cellStyle name="Standard 257 7 2 2 2 2" xfId="995"/>
    <cellStyle name="Standard 257 7 2 2 2 2 2" xfId="1744"/>
    <cellStyle name="Standard 257 7 2 2 2 2 2 2" xfId="4687"/>
    <cellStyle name="Standard 257 7 2 2 2 2 2 2 2" xfId="13509"/>
    <cellStyle name="Standard 257 7 2 2 2 2 2 2 2 2" xfId="26745"/>
    <cellStyle name="Standard 257 7 2 2 2 2 2 2 2 2 2" xfId="53217"/>
    <cellStyle name="Standard 257 7 2 2 2 2 2 2 2 3" xfId="39981"/>
    <cellStyle name="Standard 257 7 2 2 2 2 2 2 3" xfId="20128"/>
    <cellStyle name="Standard 257 7 2 2 2 2 2 2 3 2" xfId="46600"/>
    <cellStyle name="Standard 257 7 2 2 2 2 2 2 4" xfId="31159"/>
    <cellStyle name="Standard 257 7 2 2 2 2 2 3" xfId="6158"/>
    <cellStyle name="Standard 257 7 2 2 2 2 2 3 2" xfId="10568"/>
    <cellStyle name="Standard 257 7 2 2 2 2 2 3 2 2" xfId="23804"/>
    <cellStyle name="Standard 257 7 2 2 2 2 2 3 2 2 2" xfId="50276"/>
    <cellStyle name="Standard 257 7 2 2 2 2 2 3 2 3" xfId="37040"/>
    <cellStyle name="Standard 257 7 2 2 2 2 2 3 3" xfId="17187"/>
    <cellStyle name="Standard 257 7 2 2 2 2 2 3 3 2" xfId="43659"/>
    <cellStyle name="Standard 257 7 2 2 2 2 2 3 4" xfId="32630"/>
    <cellStyle name="Standard 257 7 2 2 2 2 2 4" xfId="9097"/>
    <cellStyle name="Standard 257 7 2 2 2 2 2 4 2" xfId="22333"/>
    <cellStyle name="Standard 257 7 2 2 2 2 2 4 2 2" xfId="48805"/>
    <cellStyle name="Standard 257 7 2 2 2 2 2 4 3" xfId="35569"/>
    <cellStyle name="Standard 257 7 2 2 2 2 2 5" xfId="15716"/>
    <cellStyle name="Standard 257 7 2 2 2 2 2 5 2" xfId="42188"/>
    <cellStyle name="Standard 257 7 2 2 2 2 2 6" xfId="28218"/>
    <cellStyle name="Standard 257 7 2 2 2 2 3" xfId="2480"/>
    <cellStyle name="Standard 257 7 2 2 2 2 3 2" xfId="3951"/>
    <cellStyle name="Standard 257 7 2 2 2 2 3 2 2" xfId="12773"/>
    <cellStyle name="Standard 257 7 2 2 2 2 3 2 2 2" xfId="26009"/>
    <cellStyle name="Standard 257 7 2 2 2 2 3 2 2 2 2" xfId="52481"/>
    <cellStyle name="Standard 257 7 2 2 2 2 3 2 2 3" xfId="39245"/>
    <cellStyle name="Standard 257 7 2 2 2 2 3 2 3" xfId="19392"/>
    <cellStyle name="Standard 257 7 2 2 2 2 3 2 3 2" xfId="45864"/>
    <cellStyle name="Standard 257 7 2 2 2 2 3 2 4" xfId="30423"/>
    <cellStyle name="Standard 257 7 2 2 2 2 3 3" xfId="6893"/>
    <cellStyle name="Standard 257 7 2 2 2 2 3 3 2" xfId="11303"/>
    <cellStyle name="Standard 257 7 2 2 2 2 3 3 2 2" xfId="24539"/>
    <cellStyle name="Standard 257 7 2 2 2 2 3 3 2 2 2" xfId="51011"/>
    <cellStyle name="Standard 257 7 2 2 2 2 3 3 2 3" xfId="37775"/>
    <cellStyle name="Standard 257 7 2 2 2 2 3 3 3" xfId="17922"/>
    <cellStyle name="Standard 257 7 2 2 2 2 3 3 3 2" xfId="44394"/>
    <cellStyle name="Standard 257 7 2 2 2 2 3 3 4" xfId="33365"/>
    <cellStyle name="Standard 257 7 2 2 2 2 3 4" xfId="8361"/>
    <cellStyle name="Standard 257 7 2 2 2 2 3 4 2" xfId="21597"/>
    <cellStyle name="Standard 257 7 2 2 2 2 3 4 2 2" xfId="48069"/>
    <cellStyle name="Standard 257 7 2 2 2 2 3 4 3" xfId="34833"/>
    <cellStyle name="Standard 257 7 2 2 2 2 3 5" xfId="14980"/>
    <cellStyle name="Standard 257 7 2 2 2 2 3 5 2" xfId="41452"/>
    <cellStyle name="Standard 257 7 2 2 2 2 3 6" xfId="28953"/>
    <cellStyle name="Standard 257 7 2 2 2 2 4" xfId="3217"/>
    <cellStyle name="Standard 257 7 2 2 2 2 4 2" xfId="12039"/>
    <cellStyle name="Standard 257 7 2 2 2 2 4 2 2" xfId="25275"/>
    <cellStyle name="Standard 257 7 2 2 2 2 4 2 2 2" xfId="51747"/>
    <cellStyle name="Standard 257 7 2 2 2 2 4 2 3" xfId="38511"/>
    <cellStyle name="Standard 257 7 2 2 2 2 4 3" xfId="18658"/>
    <cellStyle name="Standard 257 7 2 2 2 2 4 3 2" xfId="45130"/>
    <cellStyle name="Standard 257 7 2 2 2 2 4 4" xfId="29689"/>
    <cellStyle name="Standard 257 7 2 2 2 2 5" xfId="5422"/>
    <cellStyle name="Standard 257 7 2 2 2 2 5 2" xfId="9832"/>
    <cellStyle name="Standard 257 7 2 2 2 2 5 2 2" xfId="23068"/>
    <cellStyle name="Standard 257 7 2 2 2 2 5 2 2 2" xfId="49540"/>
    <cellStyle name="Standard 257 7 2 2 2 2 5 2 3" xfId="36304"/>
    <cellStyle name="Standard 257 7 2 2 2 2 5 3" xfId="16451"/>
    <cellStyle name="Standard 257 7 2 2 2 2 5 3 2" xfId="42923"/>
    <cellStyle name="Standard 257 7 2 2 2 2 5 4" xfId="31894"/>
    <cellStyle name="Standard 257 7 2 2 2 2 6" xfId="7627"/>
    <cellStyle name="Standard 257 7 2 2 2 2 6 2" xfId="20863"/>
    <cellStyle name="Standard 257 7 2 2 2 2 6 2 2" xfId="47335"/>
    <cellStyle name="Standard 257 7 2 2 2 2 6 3" xfId="34099"/>
    <cellStyle name="Standard 257 7 2 2 2 2 7" xfId="14246"/>
    <cellStyle name="Standard 257 7 2 2 2 2 7 2" xfId="40718"/>
    <cellStyle name="Standard 257 7 2 2 2 2 8" xfId="27482"/>
    <cellStyle name="Standard 257 7 2 2 2 3" xfId="1378"/>
    <cellStyle name="Standard 257 7 2 2 2 3 2" xfId="4321"/>
    <cellStyle name="Standard 257 7 2 2 2 3 2 2" xfId="13143"/>
    <cellStyle name="Standard 257 7 2 2 2 3 2 2 2" xfId="26379"/>
    <cellStyle name="Standard 257 7 2 2 2 3 2 2 2 2" xfId="52851"/>
    <cellStyle name="Standard 257 7 2 2 2 3 2 2 3" xfId="39615"/>
    <cellStyle name="Standard 257 7 2 2 2 3 2 3" xfId="19762"/>
    <cellStyle name="Standard 257 7 2 2 2 3 2 3 2" xfId="46234"/>
    <cellStyle name="Standard 257 7 2 2 2 3 2 4" xfId="30793"/>
    <cellStyle name="Standard 257 7 2 2 2 3 3" xfId="5792"/>
    <cellStyle name="Standard 257 7 2 2 2 3 3 2" xfId="10202"/>
    <cellStyle name="Standard 257 7 2 2 2 3 3 2 2" xfId="23438"/>
    <cellStyle name="Standard 257 7 2 2 2 3 3 2 2 2" xfId="49910"/>
    <cellStyle name="Standard 257 7 2 2 2 3 3 2 3" xfId="36674"/>
    <cellStyle name="Standard 257 7 2 2 2 3 3 3" xfId="16821"/>
    <cellStyle name="Standard 257 7 2 2 2 3 3 3 2" xfId="43293"/>
    <cellStyle name="Standard 257 7 2 2 2 3 3 4" xfId="32264"/>
    <cellStyle name="Standard 257 7 2 2 2 3 4" xfId="8731"/>
    <cellStyle name="Standard 257 7 2 2 2 3 4 2" xfId="21967"/>
    <cellStyle name="Standard 257 7 2 2 2 3 4 2 2" xfId="48439"/>
    <cellStyle name="Standard 257 7 2 2 2 3 4 3" xfId="35203"/>
    <cellStyle name="Standard 257 7 2 2 2 3 5" xfId="15350"/>
    <cellStyle name="Standard 257 7 2 2 2 3 5 2" xfId="41822"/>
    <cellStyle name="Standard 257 7 2 2 2 3 6" xfId="27852"/>
    <cellStyle name="Standard 257 7 2 2 2 4" xfId="2114"/>
    <cellStyle name="Standard 257 7 2 2 2 4 2" xfId="3585"/>
    <cellStyle name="Standard 257 7 2 2 2 4 2 2" xfId="12407"/>
    <cellStyle name="Standard 257 7 2 2 2 4 2 2 2" xfId="25643"/>
    <cellStyle name="Standard 257 7 2 2 2 4 2 2 2 2" xfId="52115"/>
    <cellStyle name="Standard 257 7 2 2 2 4 2 2 3" xfId="38879"/>
    <cellStyle name="Standard 257 7 2 2 2 4 2 3" xfId="19026"/>
    <cellStyle name="Standard 257 7 2 2 2 4 2 3 2" xfId="45498"/>
    <cellStyle name="Standard 257 7 2 2 2 4 2 4" xfId="30057"/>
    <cellStyle name="Standard 257 7 2 2 2 4 3" xfId="6527"/>
    <cellStyle name="Standard 257 7 2 2 2 4 3 2" xfId="10937"/>
    <cellStyle name="Standard 257 7 2 2 2 4 3 2 2" xfId="24173"/>
    <cellStyle name="Standard 257 7 2 2 2 4 3 2 2 2" xfId="50645"/>
    <cellStyle name="Standard 257 7 2 2 2 4 3 2 3" xfId="37409"/>
    <cellStyle name="Standard 257 7 2 2 2 4 3 3" xfId="17556"/>
    <cellStyle name="Standard 257 7 2 2 2 4 3 3 2" xfId="44028"/>
    <cellStyle name="Standard 257 7 2 2 2 4 3 4" xfId="32999"/>
    <cellStyle name="Standard 257 7 2 2 2 4 4" xfId="7995"/>
    <cellStyle name="Standard 257 7 2 2 2 4 4 2" xfId="21231"/>
    <cellStyle name="Standard 257 7 2 2 2 4 4 2 2" xfId="47703"/>
    <cellStyle name="Standard 257 7 2 2 2 4 4 3" xfId="34467"/>
    <cellStyle name="Standard 257 7 2 2 2 4 5" xfId="14614"/>
    <cellStyle name="Standard 257 7 2 2 2 4 5 2" xfId="41086"/>
    <cellStyle name="Standard 257 7 2 2 2 4 6" xfId="28587"/>
    <cellStyle name="Standard 257 7 2 2 2 5" xfId="2851"/>
    <cellStyle name="Standard 257 7 2 2 2 5 2" xfId="11673"/>
    <cellStyle name="Standard 257 7 2 2 2 5 2 2" xfId="24909"/>
    <cellStyle name="Standard 257 7 2 2 2 5 2 2 2" xfId="51381"/>
    <cellStyle name="Standard 257 7 2 2 2 5 2 3" xfId="38145"/>
    <cellStyle name="Standard 257 7 2 2 2 5 3" xfId="18292"/>
    <cellStyle name="Standard 257 7 2 2 2 5 3 2" xfId="44764"/>
    <cellStyle name="Standard 257 7 2 2 2 5 4" xfId="29323"/>
    <cellStyle name="Standard 257 7 2 2 2 6" xfId="5056"/>
    <cellStyle name="Standard 257 7 2 2 2 6 2" xfId="9466"/>
    <cellStyle name="Standard 257 7 2 2 2 6 2 2" xfId="22702"/>
    <cellStyle name="Standard 257 7 2 2 2 6 2 2 2" xfId="49174"/>
    <cellStyle name="Standard 257 7 2 2 2 6 2 3" xfId="35938"/>
    <cellStyle name="Standard 257 7 2 2 2 6 3" xfId="16085"/>
    <cellStyle name="Standard 257 7 2 2 2 6 3 2" xfId="42557"/>
    <cellStyle name="Standard 257 7 2 2 2 6 4" xfId="31528"/>
    <cellStyle name="Standard 257 7 2 2 2 7" xfId="7261"/>
    <cellStyle name="Standard 257 7 2 2 2 7 2" xfId="20497"/>
    <cellStyle name="Standard 257 7 2 2 2 7 2 2" xfId="46969"/>
    <cellStyle name="Standard 257 7 2 2 2 7 3" xfId="33733"/>
    <cellStyle name="Standard 257 7 2 2 2 8" xfId="13880"/>
    <cellStyle name="Standard 257 7 2 2 2 8 2" xfId="40352"/>
    <cellStyle name="Standard 257 7 2 2 2 9" xfId="27116"/>
    <cellStyle name="Standard 257 7 2 2 3" xfId="823"/>
    <cellStyle name="Standard 257 7 2 2 3 2" xfId="1573"/>
    <cellStyle name="Standard 257 7 2 2 3 2 2" xfId="4516"/>
    <cellStyle name="Standard 257 7 2 2 3 2 2 2" xfId="13338"/>
    <cellStyle name="Standard 257 7 2 2 3 2 2 2 2" xfId="26574"/>
    <cellStyle name="Standard 257 7 2 2 3 2 2 2 2 2" xfId="53046"/>
    <cellStyle name="Standard 257 7 2 2 3 2 2 2 3" xfId="39810"/>
    <cellStyle name="Standard 257 7 2 2 3 2 2 3" xfId="19957"/>
    <cellStyle name="Standard 257 7 2 2 3 2 2 3 2" xfId="46429"/>
    <cellStyle name="Standard 257 7 2 2 3 2 2 4" xfId="30988"/>
    <cellStyle name="Standard 257 7 2 2 3 2 3" xfId="5987"/>
    <cellStyle name="Standard 257 7 2 2 3 2 3 2" xfId="10397"/>
    <cellStyle name="Standard 257 7 2 2 3 2 3 2 2" xfId="23633"/>
    <cellStyle name="Standard 257 7 2 2 3 2 3 2 2 2" xfId="50105"/>
    <cellStyle name="Standard 257 7 2 2 3 2 3 2 3" xfId="36869"/>
    <cellStyle name="Standard 257 7 2 2 3 2 3 3" xfId="17016"/>
    <cellStyle name="Standard 257 7 2 2 3 2 3 3 2" xfId="43488"/>
    <cellStyle name="Standard 257 7 2 2 3 2 3 4" xfId="32459"/>
    <cellStyle name="Standard 257 7 2 2 3 2 4" xfId="8926"/>
    <cellStyle name="Standard 257 7 2 2 3 2 4 2" xfId="22162"/>
    <cellStyle name="Standard 257 7 2 2 3 2 4 2 2" xfId="48634"/>
    <cellStyle name="Standard 257 7 2 2 3 2 4 3" xfId="35398"/>
    <cellStyle name="Standard 257 7 2 2 3 2 5" xfId="15545"/>
    <cellStyle name="Standard 257 7 2 2 3 2 5 2" xfId="42017"/>
    <cellStyle name="Standard 257 7 2 2 3 2 6" xfId="28047"/>
    <cellStyle name="Standard 257 7 2 2 3 3" xfId="2309"/>
    <cellStyle name="Standard 257 7 2 2 3 3 2" xfId="3780"/>
    <cellStyle name="Standard 257 7 2 2 3 3 2 2" xfId="12602"/>
    <cellStyle name="Standard 257 7 2 2 3 3 2 2 2" xfId="25838"/>
    <cellStyle name="Standard 257 7 2 2 3 3 2 2 2 2" xfId="52310"/>
    <cellStyle name="Standard 257 7 2 2 3 3 2 2 3" xfId="39074"/>
    <cellStyle name="Standard 257 7 2 2 3 3 2 3" xfId="19221"/>
    <cellStyle name="Standard 257 7 2 2 3 3 2 3 2" xfId="45693"/>
    <cellStyle name="Standard 257 7 2 2 3 3 2 4" xfId="30252"/>
    <cellStyle name="Standard 257 7 2 2 3 3 3" xfId="6722"/>
    <cellStyle name="Standard 257 7 2 2 3 3 3 2" xfId="11132"/>
    <cellStyle name="Standard 257 7 2 2 3 3 3 2 2" xfId="24368"/>
    <cellStyle name="Standard 257 7 2 2 3 3 3 2 2 2" xfId="50840"/>
    <cellStyle name="Standard 257 7 2 2 3 3 3 2 3" xfId="37604"/>
    <cellStyle name="Standard 257 7 2 2 3 3 3 3" xfId="17751"/>
    <cellStyle name="Standard 257 7 2 2 3 3 3 3 2" xfId="44223"/>
    <cellStyle name="Standard 257 7 2 2 3 3 3 4" xfId="33194"/>
    <cellStyle name="Standard 257 7 2 2 3 3 4" xfId="8190"/>
    <cellStyle name="Standard 257 7 2 2 3 3 4 2" xfId="21426"/>
    <cellStyle name="Standard 257 7 2 2 3 3 4 2 2" xfId="47898"/>
    <cellStyle name="Standard 257 7 2 2 3 3 4 3" xfId="34662"/>
    <cellStyle name="Standard 257 7 2 2 3 3 5" xfId="14809"/>
    <cellStyle name="Standard 257 7 2 2 3 3 5 2" xfId="41281"/>
    <cellStyle name="Standard 257 7 2 2 3 3 6" xfId="28782"/>
    <cellStyle name="Standard 257 7 2 2 3 4" xfId="3046"/>
    <cellStyle name="Standard 257 7 2 2 3 4 2" xfId="11868"/>
    <cellStyle name="Standard 257 7 2 2 3 4 2 2" xfId="25104"/>
    <cellStyle name="Standard 257 7 2 2 3 4 2 2 2" xfId="51576"/>
    <cellStyle name="Standard 257 7 2 2 3 4 2 3" xfId="38340"/>
    <cellStyle name="Standard 257 7 2 2 3 4 3" xfId="18487"/>
    <cellStyle name="Standard 257 7 2 2 3 4 3 2" xfId="44959"/>
    <cellStyle name="Standard 257 7 2 2 3 4 4" xfId="29518"/>
    <cellStyle name="Standard 257 7 2 2 3 5" xfId="5251"/>
    <cellStyle name="Standard 257 7 2 2 3 5 2" xfId="9661"/>
    <cellStyle name="Standard 257 7 2 2 3 5 2 2" xfId="22897"/>
    <cellStyle name="Standard 257 7 2 2 3 5 2 2 2" xfId="49369"/>
    <cellStyle name="Standard 257 7 2 2 3 5 2 3" xfId="36133"/>
    <cellStyle name="Standard 257 7 2 2 3 5 3" xfId="16280"/>
    <cellStyle name="Standard 257 7 2 2 3 5 3 2" xfId="42752"/>
    <cellStyle name="Standard 257 7 2 2 3 5 4" xfId="31723"/>
    <cellStyle name="Standard 257 7 2 2 3 6" xfId="7456"/>
    <cellStyle name="Standard 257 7 2 2 3 6 2" xfId="20692"/>
    <cellStyle name="Standard 257 7 2 2 3 6 2 2" xfId="47164"/>
    <cellStyle name="Standard 257 7 2 2 3 6 3" xfId="33928"/>
    <cellStyle name="Standard 257 7 2 2 3 7" xfId="14075"/>
    <cellStyle name="Standard 257 7 2 2 3 7 2" xfId="40547"/>
    <cellStyle name="Standard 257 7 2 2 3 8" xfId="27311"/>
    <cellStyle name="Standard 257 7 2 2 4" xfId="1207"/>
    <cellStyle name="Standard 257 7 2 2 4 2" xfId="4150"/>
    <cellStyle name="Standard 257 7 2 2 4 2 2" xfId="12972"/>
    <cellStyle name="Standard 257 7 2 2 4 2 2 2" xfId="26208"/>
    <cellStyle name="Standard 257 7 2 2 4 2 2 2 2" xfId="52680"/>
    <cellStyle name="Standard 257 7 2 2 4 2 2 3" xfId="39444"/>
    <cellStyle name="Standard 257 7 2 2 4 2 3" xfId="19591"/>
    <cellStyle name="Standard 257 7 2 2 4 2 3 2" xfId="46063"/>
    <cellStyle name="Standard 257 7 2 2 4 2 4" xfId="30622"/>
    <cellStyle name="Standard 257 7 2 2 4 3" xfId="5621"/>
    <cellStyle name="Standard 257 7 2 2 4 3 2" xfId="10031"/>
    <cellStyle name="Standard 257 7 2 2 4 3 2 2" xfId="23267"/>
    <cellStyle name="Standard 257 7 2 2 4 3 2 2 2" xfId="49739"/>
    <cellStyle name="Standard 257 7 2 2 4 3 2 3" xfId="36503"/>
    <cellStyle name="Standard 257 7 2 2 4 3 3" xfId="16650"/>
    <cellStyle name="Standard 257 7 2 2 4 3 3 2" xfId="43122"/>
    <cellStyle name="Standard 257 7 2 2 4 3 4" xfId="32093"/>
    <cellStyle name="Standard 257 7 2 2 4 4" xfId="8560"/>
    <cellStyle name="Standard 257 7 2 2 4 4 2" xfId="21796"/>
    <cellStyle name="Standard 257 7 2 2 4 4 2 2" xfId="48268"/>
    <cellStyle name="Standard 257 7 2 2 4 4 3" xfId="35032"/>
    <cellStyle name="Standard 257 7 2 2 4 5" xfId="15179"/>
    <cellStyle name="Standard 257 7 2 2 4 5 2" xfId="41651"/>
    <cellStyle name="Standard 257 7 2 2 4 6" xfId="27681"/>
    <cellStyle name="Standard 257 7 2 2 5" xfId="1943"/>
    <cellStyle name="Standard 257 7 2 2 5 2" xfId="3414"/>
    <cellStyle name="Standard 257 7 2 2 5 2 2" xfId="12236"/>
    <cellStyle name="Standard 257 7 2 2 5 2 2 2" xfId="25472"/>
    <cellStyle name="Standard 257 7 2 2 5 2 2 2 2" xfId="51944"/>
    <cellStyle name="Standard 257 7 2 2 5 2 2 3" xfId="38708"/>
    <cellStyle name="Standard 257 7 2 2 5 2 3" xfId="18855"/>
    <cellStyle name="Standard 257 7 2 2 5 2 3 2" xfId="45327"/>
    <cellStyle name="Standard 257 7 2 2 5 2 4" xfId="29886"/>
    <cellStyle name="Standard 257 7 2 2 5 3" xfId="6356"/>
    <cellStyle name="Standard 257 7 2 2 5 3 2" xfId="10766"/>
    <cellStyle name="Standard 257 7 2 2 5 3 2 2" xfId="24002"/>
    <cellStyle name="Standard 257 7 2 2 5 3 2 2 2" xfId="50474"/>
    <cellStyle name="Standard 257 7 2 2 5 3 2 3" xfId="37238"/>
    <cellStyle name="Standard 257 7 2 2 5 3 3" xfId="17385"/>
    <cellStyle name="Standard 257 7 2 2 5 3 3 2" xfId="43857"/>
    <cellStyle name="Standard 257 7 2 2 5 3 4" xfId="32828"/>
    <cellStyle name="Standard 257 7 2 2 5 4" xfId="7824"/>
    <cellStyle name="Standard 257 7 2 2 5 4 2" xfId="21060"/>
    <cellStyle name="Standard 257 7 2 2 5 4 2 2" xfId="47532"/>
    <cellStyle name="Standard 257 7 2 2 5 4 3" xfId="34296"/>
    <cellStyle name="Standard 257 7 2 2 5 5" xfId="14443"/>
    <cellStyle name="Standard 257 7 2 2 5 5 2" xfId="40915"/>
    <cellStyle name="Standard 257 7 2 2 5 6" xfId="28416"/>
    <cellStyle name="Standard 257 7 2 2 6" xfId="2680"/>
    <cellStyle name="Standard 257 7 2 2 6 2" xfId="11502"/>
    <cellStyle name="Standard 257 7 2 2 6 2 2" xfId="24738"/>
    <cellStyle name="Standard 257 7 2 2 6 2 2 2" xfId="51210"/>
    <cellStyle name="Standard 257 7 2 2 6 2 3" xfId="37974"/>
    <cellStyle name="Standard 257 7 2 2 6 3" xfId="18121"/>
    <cellStyle name="Standard 257 7 2 2 6 3 2" xfId="44593"/>
    <cellStyle name="Standard 257 7 2 2 6 4" xfId="29152"/>
    <cellStyle name="Standard 257 7 2 2 7" xfId="4885"/>
    <cellStyle name="Standard 257 7 2 2 7 2" xfId="9295"/>
    <cellStyle name="Standard 257 7 2 2 7 2 2" xfId="22531"/>
    <cellStyle name="Standard 257 7 2 2 7 2 2 2" xfId="49003"/>
    <cellStyle name="Standard 257 7 2 2 7 2 3" xfId="35767"/>
    <cellStyle name="Standard 257 7 2 2 7 3" xfId="15914"/>
    <cellStyle name="Standard 257 7 2 2 7 3 2" xfId="42386"/>
    <cellStyle name="Standard 257 7 2 2 7 4" xfId="31357"/>
    <cellStyle name="Standard 257 7 2 2 8" xfId="7090"/>
    <cellStyle name="Standard 257 7 2 2 8 2" xfId="20326"/>
    <cellStyle name="Standard 257 7 2 2 8 2 2" xfId="46798"/>
    <cellStyle name="Standard 257 7 2 2 8 3" xfId="33562"/>
    <cellStyle name="Standard 257 7 2 2 9" xfId="13709"/>
    <cellStyle name="Standard 257 7 2 2 9 2" xfId="40181"/>
    <cellStyle name="Standard 257 7 2 3" xfId="525"/>
    <cellStyle name="Standard 257 7 2 3 2" xfId="914"/>
    <cellStyle name="Standard 257 7 2 3 2 2" xfId="1663"/>
    <cellStyle name="Standard 257 7 2 3 2 2 2" xfId="4606"/>
    <cellStyle name="Standard 257 7 2 3 2 2 2 2" xfId="13428"/>
    <cellStyle name="Standard 257 7 2 3 2 2 2 2 2" xfId="26664"/>
    <cellStyle name="Standard 257 7 2 3 2 2 2 2 2 2" xfId="53136"/>
    <cellStyle name="Standard 257 7 2 3 2 2 2 2 3" xfId="39900"/>
    <cellStyle name="Standard 257 7 2 3 2 2 2 3" xfId="20047"/>
    <cellStyle name="Standard 257 7 2 3 2 2 2 3 2" xfId="46519"/>
    <cellStyle name="Standard 257 7 2 3 2 2 2 4" xfId="31078"/>
    <cellStyle name="Standard 257 7 2 3 2 2 3" xfId="6077"/>
    <cellStyle name="Standard 257 7 2 3 2 2 3 2" xfId="10487"/>
    <cellStyle name="Standard 257 7 2 3 2 2 3 2 2" xfId="23723"/>
    <cellStyle name="Standard 257 7 2 3 2 2 3 2 2 2" xfId="50195"/>
    <cellStyle name="Standard 257 7 2 3 2 2 3 2 3" xfId="36959"/>
    <cellStyle name="Standard 257 7 2 3 2 2 3 3" xfId="17106"/>
    <cellStyle name="Standard 257 7 2 3 2 2 3 3 2" xfId="43578"/>
    <cellStyle name="Standard 257 7 2 3 2 2 3 4" xfId="32549"/>
    <cellStyle name="Standard 257 7 2 3 2 2 4" xfId="9016"/>
    <cellStyle name="Standard 257 7 2 3 2 2 4 2" xfId="22252"/>
    <cellStyle name="Standard 257 7 2 3 2 2 4 2 2" xfId="48724"/>
    <cellStyle name="Standard 257 7 2 3 2 2 4 3" xfId="35488"/>
    <cellStyle name="Standard 257 7 2 3 2 2 5" xfId="15635"/>
    <cellStyle name="Standard 257 7 2 3 2 2 5 2" xfId="42107"/>
    <cellStyle name="Standard 257 7 2 3 2 2 6" xfId="28137"/>
    <cellStyle name="Standard 257 7 2 3 2 3" xfId="2399"/>
    <cellStyle name="Standard 257 7 2 3 2 3 2" xfId="3870"/>
    <cellStyle name="Standard 257 7 2 3 2 3 2 2" xfId="12692"/>
    <cellStyle name="Standard 257 7 2 3 2 3 2 2 2" xfId="25928"/>
    <cellStyle name="Standard 257 7 2 3 2 3 2 2 2 2" xfId="52400"/>
    <cellStyle name="Standard 257 7 2 3 2 3 2 2 3" xfId="39164"/>
    <cellStyle name="Standard 257 7 2 3 2 3 2 3" xfId="19311"/>
    <cellStyle name="Standard 257 7 2 3 2 3 2 3 2" xfId="45783"/>
    <cellStyle name="Standard 257 7 2 3 2 3 2 4" xfId="30342"/>
    <cellStyle name="Standard 257 7 2 3 2 3 3" xfId="6812"/>
    <cellStyle name="Standard 257 7 2 3 2 3 3 2" xfId="11222"/>
    <cellStyle name="Standard 257 7 2 3 2 3 3 2 2" xfId="24458"/>
    <cellStyle name="Standard 257 7 2 3 2 3 3 2 2 2" xfId="50930"/>
    <cellStyle name="Standard 257 7 2 3 2 3 3 2 3" xfId="37694"/>
    <cellStyle name="Standard 257 7 2 3 2 3 3 3" xfId="17841"/>
    <cellStyle name="Standard 257 7 2 3 2 3 3 3 2" xfId="44313"/>
    <cellStyle name="Standard 257 7 2 3 2 3 3 4" xfId="33284"/>
    <cellStyle name="Standard 257 7 2 3 2 3 4" xfId="8280"/>
    <cellStyle name="Standard 257 7 2 3 2 3 4 2" xfId="21516"/>
    <cellStyle name="Standard 257 7 2 3 2 3 4 2 2" xfId="47988"/>
    <cellStyle name="Standard 257 7 2 3 2 3 4 3" xfId="34752"/>
    <cellStyle name="Standard 257 7 2 3 2 3 5" xfId="14899"/>
    <cellStyle name="Standard 257 7 2 3 2 3 5 2" xfId="41371"/>
    <cellStyle name="Standard 257 7 2 3 2 3 6" xfId="28872"/>
    <cellStyle name="Standard 257 7 2 3 2 4" xfId="3136"/>
    <cellStyle name="Standard 257 7 2 3 2 4 2" xfId="11958"/>
    <cellStyle name="Standard 257 7 2 3 2 4 2 2" xfId="25194"/>
    <cellStyle name="Standard 257 7 2 3 2 4 2 2 2" xfId="51666"/>
    <cellStyle name="Standard 257 7 2 3 2 4 2 3" xfId="38430"/>
    <cellStyle name="Standard 257 7 2 3 2 4 3" xfId="18577"/>
    <cellStyle name="Standard 257 7 2 3 2 4 3 2" xfId="45049"/>
    <cellStyle name="Standard 257 7 2 3 2 4 4" xfId="29608"/>
    <cellStyle name="Standard 257 7 2 3 2 5" xfId="5341"/>
    <cellStyle name="Standard 257 7 2 3 2 5 2" xfId="9751"/>
    <cellStyle name="Standard 257 7 2 3 2 5 2 2" xfId="22987"/>
    <cellStyle name="Standard 257 7 2 3 2 5 2 2 2" xfId="49459"/>
    <cellStyle name="Standard 257 7 2 3 2 5 2 3" xfId="36223"/>
    <cellStyle name="Standard 257 7 2 3 2 5 3" xfId="16370"/>
    <cellStyle name="Standard 257 7 2 3 2 5 3 2" xfId="42842"/>
    <cellStyle name="Standard 257 7 2 3 2 5 4" xfId="31813"/>
    <cellStyle name="Standard 257 7 2 3 2 6" xfId="7546"/>
    <cellStyle name="Standard 257 7 2 3 2 6 2" xfId="20782"/>
    <cellStyle name="Standard 257 7 2 3 2 6 2 2" xfId="47254"/>
    <cellStyle name="Standard 257 7 2 3 2 6 3" xfId="34018"/>
    <cellStyle name="Standard 257 7 2 3 2 7" xfId="14165"/>
    <cellStyle name="Standard 257 7 2 3 2 7 2" xfId="40637"/>
    <cellStyle name="Standard 257 7 2 3 2 8" xfId="27401"/>
    <cellStyle name="Standard 257 7 2 3 3" xfId="1297"/>
    <cellStyle name="Standard 257 7 2 3 3 2" xfId="4240"/>
    <cellStyle name="Standard 257 7 2 3 3 2 2" xfId="13062"/>
    <cellStyle name="Standard 257 7 2 3 3 2 2 2" xfId="26298"/>
    <cellStyle name="Standard 257 7 2 3 3 2 2 2 2" xfId="52770"/>
    <cellStyle name="Standard 257 7 2 3 3 2 2 3" xfId="39534"/>
    <cellStyle name="Standard 257 7 2 3 3 2 3" xfId="19681"/>
    <cellStyle name="Standard 257 7 2 3 3 2 3 2" xfId="46153"/>
    <cellStyle name="Standard 257 7 2 3 3 2 4" xfId="30712"/>
    <cellStyle name="Standard 257 7 2 3 3 3" xfId="5711"/>
    <cellStyle name="Standard 257 7 2 3 3 3 2" xfId="10121"/>
    <cellStyle name="Standard 257 7 2 3 3 3 2 2" xfId="23357"/>
    <cellStyle name="Standard 257 7 2 3 3 3 2 2 2" xfId="49829"/>
    <cellStyle name="Standard 257 7 2 3 3 3 2 3" xfId="36593"/>
    <cellStyle name="Standard 257 7 2 3 3 3 3" xfId="16740"/>
    <cellStyle name="Standard 257 7 2 3 3 3 3 2" xfId="43212"/>
    <cellStyle name="Standard 257 7 2 3 3 3 4" xfId="32183"/>
    <cellStyle name="Standard 257 7 2 3 3 4" xfId="8650"/>
    <cellStyle name="Standard 257 7 2 3 3 4 2" xfId="21886"/>
    <cellStyle name="Standard 257 7 2 3 3 4 2 2" xfId="48358"/>
    <cellStyle name="Standard 257 7 2 3 3 4 3" xfId="35122"/>
    <cellStyle name="Standard 257 7 2 3 3 5" xfId="15269"/>
    <cellStyle name="Standard 257 7 2 3 3 5 2" xfId="41741"/>
    <cellStyle name="Standard 257 7 2 3 3 6" xfId="27771"/>
    <cellStyle name="Standard 257 7 2 3 4" xfId="2033"/>
    <cellStyle name="Standard 257 7 2 3 4 2" xfId="3504"/>
    <cellStyle name="Standard 257 7 2 3 4 2 2" xfId="12326"/>
    <cellStyle name="Standard 257 7 2 3 4 2 2 2" xfId="25562"/>
    <cellStyle name="Standard 257 7 2 3 4 2 2 2 2" xfId="52034"/>
    <cellStyle name="Standard 257 7 2 3 4 2 2 3" xfId="38798"/>
    <cellStyle name="Standard 257 7 2 3 4 2 3" xfId="18945"/>
    <cellStyle name="Standard 257 7 2 3 4 2 3 2" xfId="45417"/>
    <cellStyle name="Standard 257 7 2 3 4 2 4" xfId="29976"/>
    <cellStyle name="Standard 257 7 2 3 4 3" xfId="6446"/>
    <cellStyle name="Standard 257 7 2 3 4 3 2" xfId="10856"/>
    <cellStyle name="Standard 257 7 2 3 4 3 2 2" xfId="24092"/>
    <cellStyle name="Standard 257 7 2 3 4 3 2 2 2" xfId="50564"/>
    <cellStyle name="Standard 257 7 2 3 4 3 2 3" xfId="37328"/>
    <cellStyle name="Standard 257 7 2 3 4 3 3" xfId="17475"/>
    <cellStyle name="Standard 257 7 2 3 4 3 3 2" xfId="43947"/>
    <cellStyle name="Standard 257 7 2 3 4 3 4" xfId="32918"/>
    <cellStyle name="Standard 257 7 2 3 4 4" xfId="7914"/>
    <cellStyle name="Standard 257 7 2 3 4 4 2" xfId="21150"/>
    <cellStyle name="Standard 257 7 2 3 4 4 2 2" xfId="47622"/>
    <cellStyle name="Standard 257 7 2 3 4 4 3" xfId="34386"/>
    <cellStyle name="Standard 257 7 2 3 4 5" xfId="14533"/>
    <cellStyle name="Standard 257 7 2 3 4 5 2" xfId="41005"/>
    <cellStyle name="Standard 257 7 2 3 4 6" xfId="28506"/>
    <cellStyle name="Standard 257 7 2 3 5" xfId="2770"/>
    <cellStyle name="Standard 257 7 2 3 5 2" xfId="11592"/>
    <cellStyle name="Standard 257 7 2 3 5 2 2" xfId="24828"/>
    <cellStyle name="Standard 257 7 2 3 5 2 2 2" xfId="51300"/>
    <cellStyle name="Standard 257 7 2 3 5 2 3" xfId="38064"/>
    <cellStyle name="Standard 257 7 2 3 5 3" xfId="18211"/>
    <cellStyle name="Standard 257 7 2 3 5 3 2" xfId="44683"/>
    <cellStyle name="Standard 257 7 2 3 5 4" xfId="29242"/>
    <cellStyle name="Standard 257 7 2 3 6" xfId="4975"/>
    <cellStyle name="Standard 257 7 2 3 6 2" xfId="9385"/>
    <cellStyle name="Standard 257 7 2 3 6 2 2" xfId="22621"/>
    <cellStyle name="Standard 257 7 2 3 6 2 2 2" xfId="49093"/>
    <cellStyle name="Standard 257 7 2 3 6 2 3" xfId="35857"/>
    <cellStyle name="Standard 257 7 2 3 6 3" xfId="16004"/>
    <cellStyle name="Standard 257 7 2 3 6 3 2" xfId="42476"/>
    <cellStyle name="Standard 257 7 2 3 6 4" xfId="31447"/>
    <cellStyle name="Standard 257 7 2 3 7" xfId="7180"/>
    <cellStyle name="Standard 257 7 2 3 7 2" xfId="20416"/>
    <cellStyle name="Standard 257 7 2 3 7 2 2" xfId="46888"/>
    <cellStyle name="Standard 257 7 2 3 7 3" xfId="33652"/>
    <cellStyle name="Standard 257 7 2 3 8" xfId="13799"/>
    <cellStyle name="Standard 257 7 2 3 8 2" xfId="40271"/>
    <cellStyle name="Standard 257 7 2 3 9" xfId="27035"/>
    <cellStyle name="Standard 257 7 2 4" xfId="742"/>
    <cellStyle name="Standard 257 7 2 4 2" xfId="1492"/>
    <cellStyle name="Standard 257 7 2 4 2 2" xfId="4435"/>
    <cellStyle name="Standard 257 7 2 4 2 2 2" xfId="13257"/>
    <cellStyle name="Standard 257 7 2 4 2 2 2 2" xfId="26493"/>
    <cellStyle name="Standard 257 7 2 4 2 2 2 2 2" xfId="52965"/>
    <cellStyle name="Standard 257 7 2 4 2 2 2 3" xfId="39729"/>
    <cellStyle name="Standard 257 7 2 4 2 2 3" xfId="19876"/>
    <cellStyle name="Standard 257 7 2 4 2 2 3 2" xfId="46348"/>
    <cellStyle name="Standard 257 7 2 4 2 2 4" xfId="30907"/>
    <cellStyle name="Standard 257 7 2 4 2 3" xfId="5906"/>
    <cellStyle name="Standard 257 7 2 4 2 3 2" xfId="10316"/>
    <cellStyle name="Standard 257 7 2 4 2 3 2 2" xfId="23552"/>
    <cellStyle name="Standard 257 7 2 4 2 3 2 2 2" xfId="50024"/>
    <cellStyle name="Standard 257 7 2 4 2 3 2 3" xfId="36788"/>
    <cellStyle name="Standard 257 7 2 4 2 3 3" xfId="16935"/>
    <cellStyle name="Standard 257 7 2 4 2 3 3 2" xfId="43407"/>
    <cellStyle name="Standard 257 7 2 4 2 3 4" xfId="32378"/>
    <cellStyle name="Standard 257 7 2 4 2 4" xfId="8845"/>
    <cellStyle name="Standard 257 7 2 4 2 4 2" xfId="22081"/>
    <cellStyle name="Standard 257 7 2 4 2 4 2 2" xfId="48553"/>
    <cellStyle name="Standard 257 7 2 4 2 4 3" xfId="35317"/>
    <cellStyle name="Standard 257 7 2 4 2 5" xfId="15464"/>
    <cellStyle name="Standard 257 7 2 4 2 5 2" xfId="41936"/>
    <cellStyle name="Standard 257 7 2 4 2 6" xfId="27966"/>
    <cellStyle name="Standard 257 7 2 4 3" xfId="2228"/>
    <cellStyle name="Standard 257 7 2 4 3 2" xfId="3699"/>
    <cellStyle name="Standard 257 7 2 4 3 2 2" xfId="12521"/>
    <cellStyle name="Standard 257 7 2 4 3 2 2 2" xfId="25757"/>
    <cellStyle name="Standard 257 7 2 4 3 2 2 2 2" xfId="52229"/>
    <cellStyle name="Standard 257 7 2 4 3 2 2 3" xfId="38993"/>
    <cellStyle name="Standard 257 7 2 4 3 2 3" xfId="19140"/>
    <cellStyle name="Standard 257 7 2 4 3 2 3 2" xfId="45612"/>
    <cellStyle name="Standard 257 7 2 4 3 2 4" xfId="30171"/>
    <cellStyle name="Standard 257 7 2 4 3 3" xfId="6641"/>
    <cellStyle name="Standard 257 7 2 4 3 3 2" xfId="11051"/>
    <cellStyle name="Standard 257 7 2 4 3 3 2 2" xfId="24287"/>
    <cellStyle name="Standard 257 7 2 4 3 3 2 2 2" xfId="50759"/>
    <cellStyle name="Standard 257 7 2 4 3 3 2 3" xfId="37523"/>
    <cellStyle name="Standard 257 7 2 4 3 3 3" xfId="17670"/>
    <cellStyle name="Standard 257 7 2 4 3 3 3 2" xfId="44142"/>
    <cellStyle name="Standard 257 7 2 4 3 3 4" xfId="33113"/>
    <cellStyle name="Standard 257 7 2 4 3 4" xfId="8109"/>
    <cellStyle name="Standard 257 7 2 4 3 4 2" xfId="21345"/>
    <cellStyle name="Standard 257 7 2 4 3 4 2 2" xfId="47817"/>
    <cellStyle name="Standard 257 7 2 4 3 4 3" xfId="34581"/>
    <cellStyle name="Standard 257 7 2 4 3 5" xfId="14728"/>
    <cellStyle name="Standard 257 7 2 4 3 5 2" xfId="41200"/>
    <cellStyle name="Standard 257 7 2 4 3 6" xfId="28701"/>
    <cellStyle name="Standard 257 7 2 4 4" xfId="2965"/>
    <cellStyle name="Standard 257 7 2 4 4 2" xfId="11787"/>
    <cellStyle name="Standard 257 7 2 4 4 2 2" xfId="25023"/>
    <cellStyle name="Standard 257 7 2 4 4 2 2 2" xfId="51495"/>
    <cellStyle name="Standard 257 7 2 4 4 2 3" xfId="38259"/>
    <cellStyle name="Standard 257 7 2 4 4 3" xfId="18406"/>
    <cellStyle name="Standard 257 7 2 4 4 3 2" xfId="44878"/>
    <cellStyle name="Standard 257 7 2 4 4 4" xfId="29437"/>
    <cellStyle name="Standard 257 7 2 4 5" xfId="5170"/>
    <cellStyle name="Standard 257 7 2 4 5 2" xfId="9580"/>
    <cellStyle name="Standard 257 7 2 4 5 2 2" xfId="22816"/>
    <cellStyle name="Standard 257 7 2 4 5 2 2 2" xfId="49288"/>
    <cellStyle name="Standard 257 7 2 4 5 2 3" xfId="36052"/>
    <cellStyle name="Standard 257 7 2 4 5 3" xfId="16199"/>
    <cellStyle name="Standard 257 7 2 4 5 3 2" xfId="42671"/>
    <cellStyle name="Standard 257 7 2 4 5 4" xfId="31642"/>
    <cellStyle name="Standard 257 7 2 4 6" xfId="7375"/>
    <cellStyle name="Standard 257 7 2 4 6 2" xfId="20611"/>
    <cellStyle name="Standard 257 7 2 4 6 2 2" xfId="47083"/>
    <cellStyle name="Standard 257 7 2 4 6 3" xfId="33847"/>
    <cellStyle name="Standard 257 7 2 4 7" xfId="13994"/>
    <cellStyle name="Standard 257 7 2 4 7 2" xfId="40466"/>
    <cellStyle name="Standard 257 7 2 4 8" xfId="27230"/>
    <cellStyle name="Standard 257 7 2 5" xfId="1126"/>
    <cellStyle name="Standard 257 7 2 5 2" xfId="4069"/>
    <cellStyle name="Standard 257 7 2 5 2 2" xfId="12891"/>
    <cellStyle name="Standard 257 7 2 5 2 2 2" xfId="26127"/>
    <cellStyle name="Standard 257 7 2 5 2 2 2 2" xfId="52599"/>
    <cellStyle name="Standard 257 7 2 5 2 2 3" xfId="39363"/>
    <cellStyle name="Standard 257 7 2 5 2 3" xfId="19510"/>
    <cellStyle name="Standard 257 7 2 5 2 3 2" xfId="45982"/>
    <cellStyle name="Standard 257 7 2 5 2 4" xfId="30541"/>
    <cellStyle name="Standard 257 7 2 5 3" xfId="5540"/>
    <cellStyle name="Standard 257 7 2 5 3 2" xfId="9950"/>
    <cellStyle name="Standard 257 7 2 5 3 2 2" xfId="23186"/>
    <cellStyle name="Standard 257 7 2 5 3 2 2 2" xfId="49658"/>
    <cellStyle name="Standard 257 7 2 5 3 2 3" xfId="36422"/>
    <cellStyle name="Standard 257 7 2 5 3 3" xfId="16569"/>
    <cellStyle name="Standard 257 7 2 5 3 3 2" xfId="43041"/>
    <cellStyle name="Standard 257 7 2 5 3 4" xfId="32012"/>
    <cellStyle name="Standard 257 7 2 5 4" xfId="8479"/>
    <cellStyle name="Standard 257 7 2 5 4 2" xfId="21715"/>
    <cellStyle name="Standard 257 7 2 5 4 2 2" xfId="48187"/>
    <cellStyle name="Standard 257 7 2 5 4 3" xfId="34951"/>
    <cellStyle name="Standard 257 7 2 5 5" xfId="15098"/>
    <cellStyle name="Standard 257 7 2 5 5 2" xfId="41570"/>
    <cellStyle name="Standard 257 7 2 5 6" xfId="27600"/>
    <cellStyle name="Standard 257 7 2 6" xfId="1862"/>
    <cellStyle name="Standard 257 7 2 6 2" xfId="3333"/>
    <cellStyle name="Standard 257 7 2 6 2 2" xfId="12155"/>
    <cellStyle name="Standard 257 7 2 6 2 2 2" xfId="25391"/>
    <cellStyle name="Standard 257 7 2 6 2 2 2 2" xfId="51863"/>
    <cellStyle name="Standard 257 7 2 6 2 2 3" xfId="38627"/>
    <cellStyle name="Standard 257 7 2 6 2 3" xfId="18774"/>
    <cellStyle name="Standard 257 7 2 6 2 3 2" xfId="45246"/>
    <cellStyle name="Standard 257 7 2 6 2 4" xfId="29805"/>
    <cellStyle name="Standard 257 7 2 6 3" xfId="6275"/>
    <cellStyle name="Standard 257 7 2 6 3 2" xfId="10685"/>
    <cellStyle name="Standard 257 7 2 6 3 2 2" xfId="23921"/>
    <cellStyle name="Standard 257 7 2 6 3 2 2 2" xfId="50393"/>
    <cellStyle name="Standard 257 7 2 6 3 2 3" xfId="37157"/>
    <cellStyle name="Standard 257 7 2 6 3 3" xfId="17304"/>
    <cellStyle name="Standard 257 7 2 6 3 3 2" xfId="43776"/>
    <cellStyle name="Standard 257 7 2 6 3 4" xfId="32747"/>
    <cellStyle name="Standard 257 7 2 6 4" xfId="7743"/>
    <cellStyle name="Standard 257 7 2 6 4 2" xfId="20979"/>
    <cellStyle name="Standard 257 7 2 6 4 2 2" xfId="47451"/>
    <cellStyle name="Standard 257 7 2 6 4 3" xfId="34215"/>
    <cellStyle name="Standard 257 7 2 6 5" xfId="14362"/>
    <cellStyle name="Standard 257 7 2 6 5 2" xfId="40834"/>
    <cellStyle name="Standard 257 7 2 6 6" xfId="28335"/>
    <cellStyle name="Standard 257 7 2 7" xfId="2599"/>
    <cellStyle name="Standard 257 7 2 7 2" xfId="11421"/>
    <cellStyle name="Standard 257 7 2 7 2 2" xfId="24657"/>
    <cellStyle name="Standard 257 7 2 7 2 2 2" xfId="51129"/>
    <cellStyle name="Standard 257 7 2 7 2 3" xfId="37893"/>
    <cellStyle name="Standard 257 7 2 7 3" xfId="18040"/>
    <cellStyle name="Standard 257 7 2 7 3 2" xfId="44512"/>
    <cellStyle name="Standard 257 7 2 7 4" xfId="29071"/>
    <cellStyle name="Standard 257 7 2 8" xfId="4804"/>
    <cellStyle name="Standard 257 7 2 8 2" xfId="9214"/>
    <cellStyle name="Standard 257 7 2 8 2 2" xfId="22450"/>
    <cellStyle name="Standard 257 7 2 8 2 2 2" xfId="48922"/>
    <cellStyle name="Standard 257 7 2 8 2 3" xfId="35686"/>
    <cellStyle name="Standard 257 7 2 8 3" xfId="15833"/>
    <cellStyle name="Standard 257 7 2 8 3 2" xfId="42305"/>
    <cellStyle name="Standard 257 7 2 8 4" xfId="31276"/>
    <cellStyle name="Standard 257 7 2 9" xfId="7009"/>
    <cellStyle name="Standard 257 7 2 9 2" xfId="20245"/>
    <cellStyle name="Standard 257 7 2 9 2 2" xfId="46717"/>
    <cellStyle name="Standard 257 7 2 9 3" xfId="33481"/>
    <cellStyle name="Standard 257 7 3" xfId="390"/>
    <cellStyle name="Standard 257 7 3 10" xfId="26905"/>
    <cellStyle name="Standard 257 7 3 2" xfId="566"/>
    <cellStyle name="Standard 257 7 3 2 2" xfId="955"/>
    <cellStyle name="Standard 257 7 3 2 2 2" xfId="1704"/>
    <cellStyle name="Standard 257 7 3 2 2 2 2" xfId="4647"/>
    <cellStyle name="Standard 257 7 3 2 2 2 2 2" xfId="13469"/>
    <cellStyle name="Standard 257 7 3 2 2 2 2 2 2" xfId="26705"/>
    <cellStyle name="Standard 257 7 3 2 2 2 2 2 2 2" xfId="53177"/>
    <cellStyle name="Standard 257 7 3 2 2 2 2 2 3" xfId="39941"/>
    <cellStyle name="Standard 257 7 3 2 2 2 2 3" xfId="20088"/>
    <cellStyle name="Standard 257 7 3 2 2 2 2 3 2" xfId="46560"/>
    <cellStyle name="Standard 257 7 3 2 2 2 2 4" xfId="31119"/>
    <cellStyle name="Standard 257 7 3 2 2 2 3" xfId="6118"/>
    <cellStyle name="Standard 257 7 3 2 2 2 3 2" xfId="10528"/>
    <cellStyle name="Standard 257 7 3 2 2 2 3 2 2" xfId="23764"/>
    <cellStyle name="Standard 257 7 3 2 2 2 3 2 2 2" xfId="50236"/>
    <cellStyle name="Standard 257 7 3 2 2 2 3 2 3" xfId="37000"/>
    <cellStyle name="Standard 257 7 3 2 2 2 3 3" xfId="17147"/>
    <cellStyle name="Standard 257 7 3 2 2 2 3 3 2" xfId="43619"/>
    <cellStyle name="Standard 257 7 3 2 2 2 3 4" xfId="32590"/>
    <cellStyle name="Standard 257 7 3 2 2 2 4" xfId="9057"/>
    <cellStyle name="Standard 257 7 3 2 2 2 4 2" xfId="22293"/>
    <cellStyle name="Standard 257 7 3 2 2 2 4 2 2" xfId="48765"/>
    <cellStyle name="Standard 257 7 3 2 2 2 4 3" xfId="35529"/>
    <cellStyle name="Standard 257 7 3 2 2 2 5" xfId="15676"/>
    <cellStyle name="Standard 257 7 3 2 2 2 5 2" xfId="42148"/>
    <cellStyle name="Standard 257 7 3 2 2 2 6" xfId="28178"/>
    <cellStyle name="Standard 257 7 3 2 2 3" xfId="2440"/>
    <cellStyle name="Standard 257 7 3 2 2 3 2" xfId="3911"/>
    <cellStyle name="Standard 257 7 3 2 2 3 2 2" xfId="12733"/>
    <cellStyle name="Standard 257 7 3 2 2 3 2 2 2" xfId="25969"/>
    <cellStyle name="Standard 257 7 3 2 2 3 2 2 2 2" xfId="52441"/>
    <cellStyle name="Standard 257 7 3 2 2 3 2 2 3" xfId="39205"/>
    <cellStyle name="Standard 257 7 3 2 2 3 2 3" xfId="19352"/>
    <cellStyle name="Standard 257 7 3 2 2 3 2 3 2" xfId="45824"/>
    <cellStyle name="Standard 257 7 3 2 2 3 2 4" xfId="30383"/>
    <cellStyle name="Standard 257 7 3 2 2 3 3" xfId="6853"/>
    <cellStyle name="Standard 257 7 3 2 2 3 3 2" xfId="11263"/>
    <cellStyle name="Standard 257 7 3 2 2 3 3 2 2" xfId="24499"/>
    <cellStyle name="Standard 257 7 3 2 2 3 3 2 2 2" xfId="50971"/>
    <cellStyle name="Standard 257 7 3 2 2 3 3 2 3" xfId="37735"/>
    <cellStyle name="Standard 257 7 3 2 2 3 3 3" xfId="17882"/>
    <cellStyle name="Standard 257 7 3 2 2 3 3 3 2" xfId="44354"/>
    <cellStyle name="Standard 257 7 3 2 2 3 3 4" xfId="33325"/>
    <cellStyle name="Standard 257 7 3 2 2 3 4" xfId="8321"/>
    <cellStyle name="Standard 257 7 3 2 2 3 4 2" xfId="21557"/>
    <cellStyle name="Standard 257 7 3 2 2 3 4 2 2" xfId="48029"/>
    <cellStyle name="Standard 257 7 3 2 2 3 4 3" xfId="34793"/>
    <cellStyle name="Standard 257 7 3 2 2 3 5" xfId="14940"/>
    <cellStyle name="Standard 257 7 3 2 2 3 5 2" xfId="41412"/>
    <cellStyle name="Standard 257 7 3 2 2 3 6" xfId="28913"/>
    <cellStyle name="Standard 257 7 3 2 2 4" xfId="3177"/>
    <cellStyle name="Standard 257 7 3 2 2 4 2" xfId="11999"/>
    <cellStyle name="Standard 257 7 3 2 2 4 2 2" xfId="25235"/>
    <cellStyle name="Standard 257 7 3 2 2 4 2 2 2" xfId="51707"/>
    <cellStyle name="Standard 257 7 3 2 2 4 2 3" xfId="38471"/>
    <cellStyle name="Standard 257 7 3 2 2 4 3" xfId="18618"/>
    <cellStyle name="Standard 257 7 3 2 2 4 3 2" xfId="45090"/>
    <cellStyle name="Standard 257 7 3 2 2 4 4" xfId="29649"/>
    <cellStyle name="Standard 257 7 3 2 2 5" xfId="5382"/>
    <cellStyle name="Standard 257 7 3 2 2 5 2" xfId="9792"/>
    <cellStyle name="Standard 257 7 3 2 2 5 2 2" xfId="23028"/>
    <cellStyle name="Standard 257 7 3 2 2 5 2 2 2" xfId="49500"/>
    <cellStyle name="Standard 257 7 3 2 2 5 2 3" xfId="36264"/>
    <cellStyle name="Standard 257 7 3 2 2 5 3" xfId="16411"/>
    <cellStyle name="Standard 257 7 3 2 2 5 3 2" xfId="42883"/>
    <cellStyle name="Standard 257 7 3 2 2 5 4" xfId="31854"/>
    <cellStyle name="Standard 257 7 3 2 2 6" xfId="7587"/>
    <cellStyle name="Standard 257 7 3 2 2 6 2" xfId="20823"/>
    <cellStyle name="Standard 257 7 3 2 2 6 2 2" xfId="47295"/>
    <cellStyle name="Standard 257 7 3 2 2 6 3" xfId="34059"/>
    <cellStyle name="Standard 257 7 3 2 2 7" xfId="14206"/>
    <cellStyle name="Standard 257 7 3 2 2 7 2" xfId="40678"/>
    <cellStyle name="Standard 257 7 3 2 2 8" xfId="27442"/>
    <cellStyle name="Standard 257 7 3 2 3" xfId="1338"/>
    <cellStyle name="Standard 257 7 3 2 3 2" xfId="4281"/>
    <cellStyle name="Standard 257 7 3 2 3 2 2" xfId="13103"/>
    <cellStyle name="Standard 257 7 3 2 3 2 2 2" xfId="26339"/>
    <cellStyle name="Standard 257 7 3 2 3 2 2 2 2" xfId="52811"/>
    <cellStyle name="Standard 257 7 3 2 3 2 2 3" xfId="39575"/>
    <cellStyle name="Standard 257 7 3 2 3 2 3" xfId="19722"/>
    <cellStyle name="Standard 257 7 3 2 3 2 3 2" xfId="46194"/>
    <cellStyle name="Standard 257 7 3 2 3 2 4" xfId="30753"/>
    <cellStyle name="Standard 257 7 3 2 3 3" xfId="5752"/>
    <cellStyle name="Standard 257 7 3 2 3 3 2" xfId="10162"/>
    <cellStyle name="Standard 257 7 3 2 3 3 2 2" xfId="23398"/>
    <cellStyle name="Standard 257 7 3 2 3 3 2 2 2" xfId="49870"/>
    <cellStyle name="Standard 257 7 3 2 3 3 2 3" xfId="36634"/>
    <cellStyle name="Standard 257 7 3 2 3 3 3" xfId="16781"/>
    <cellStyle name="Standard 257 7 3 2 3 3 3 2" xfId="43253"/>
    <cellStyle name="Standard 257 7 3 2 3 3 4" xfId="32224"/>
    <cellStyle name="Standard 257 7 3 2 3 4" xfId="8691"/>
    <cellStyle name="Standard 257 7 3 2 3 4 2" xfId="21927"/>
    <cellStyle name="Standard 257 7 3 2 3 4 2 2" xfId="48399"/>
    <cellStyle name="Standard 257 7 3 2 3 4 3" xfId="35163"/>
    <cellStyle name="Standard 257 7 3 2 3 5" xfId="15310"/>
    <cellStyle name="Standard 257 7 3 2 3 5 2" xfId="41782"/>
    <cellStyle name="Standard 257 7 3 2 3 6" xfId="27812"/>
    <cellStyle name="Standard 257 7 3 2 4" xfId="2074"/>
    <cellStyle name="Standard 257 7 3 2 4 2" xfId="3545"/>
    <cellStyle name="Standard 257 7 3 2 4 2 2" xfId="12367"/>
    <cellStyle name="Standard 257 7 3 2 4 2 2 2" xfId="25603"/>
    <cellStyle name="Standard 257 7 3 2 4 2 2 2 2" xfId="52075"/>
    <cellStyle name="Standard 257 7 3 2 4 2 2 3" xfId="38839"/>
    <cellStyle name="Standard 257 7 3 2 4 2 3" xfId="18986"/>
    <cellStyle name="Standard 257 7 3 2 4 2 3 2" xfId="45458"/>
    <cellStyle name="Standard 257 7 3 2 4 2 4" xfId="30017"/>
    <cellStyle name="Standard 257 7 3 2 4 3" xfId="6487"/>
    <cellStyle name="Standard 257 7 3 2 4 3 2" xfId="10897"/>
    <cellStyle name="Standard 257 7 3 2 4 3 2 2" xfId="24133"/>
    <cellStyle name="Standard 257 7 3 2 4 3 2 2 2" xfId="50605"/>
    <cellStyle name="Standard 257 7 3 2 4 3 2 3" xfId="37369"/>
    <cellStyle name="Standard 257 7 3 2 4 3 3" xfId="17516"/>
    <cellStyle name="Standard 257 7 3 2 4 3 3 2" xfId="43988"/>
    <cellStyle name="Standard 257 7 3 2 4 3 4" xfId="32959"/>
    <cellStyle name="Standard 257 7 3 2 4 4" xfId="7955"/>
    <cellStyle name="Standard 257 7 3 2 4 4 2" xfId="21191"/>
    <cellStyle name="Standard 257 7 3 2 4 4 2 2" xfId="47663"/>
    <cellStyle name="Standard 257 7 3 2 4 4 3" xfId="34427"/>
    <cellStyle name="Standard 257 7 3 2 4 5" xfId="14574"/>
    <cellStyle name="Standard 257 7 3 2 4 5 2" xfId="41046"/>
    <cellStyle name="Standard 257 7 3 2 4 6" xfId="28547"/>
    <cellStyle name="Standard 257 7 3 2 5" xfId="2811"/>
    <cellStyle name="Standard 257 7 3 2 5 2" xfId="11633"/>
    <cellStyle name="Standard 257 7 3 2 5 2 2" xfId="24869"/>
    <cellStyle name="Standard 257 7 3 2 5 2 2 2" xfId="51341"/>
    <cellStyle name="Standard 257 7 3 2 5 2 3" xfId="38105"/>
    <cellStyle name="Standard 257 7 3 2 5 3" xfId="18252"/>
    <cellStyle name="Standard 257 7 3 2 5 3 2" xfId="44724"/>
    <cellStyle name="Standard 257 7 3 2 5 4" xfId="29283"/>
    <cellStyle name="Standard 257 7 3 2 6" xfId="5016"/>
    <cellStyle name="Standard 257 7 3 2 6 2" xfId="9426"/>
    <cellStyle name="Standard 257 7 3 2 6 2 2" xfId="22662"/>
    <cellStyle name="Standard 257 7 3 2 6 2 2 2" xfId="49134"/>
    <cellStyle name="Standard 257 7 3 2 6 2 3" xfId="35898"/>
    <cellStyle name="Standard 257 7 3 2 6 3" xfId="16045"/>
    <cellStyle name="Standard 257 7 3 2 6 3 2" xfId="42517"/>
    <cellStyle name="Standard 257 7 3 2 6 4" xfId="31488"/>
    <cellStyle name="Standard 257 7 3 2 7" xfId="7221"/>
    <cellStyle name="Standard 257 7 3 2 7 2" xfId="20457"/>
    <cellStyle name="Standard 257 7 3 2 7 2 2" xfId="46929"/>
    <cellStyle name="Standard 257 7 3 2 7 3" xfId="33693"/>
    <cellStyle name="Standard 257 7 3 2 8" xfId="13840"/>
    <cellStyle name="Standard 257 7 3 2 8 2" xfId="40312"/>
    <cellStyle name="Standard 257 7 3 2 9" xfId="27076"/>
    <cellStyle name="Standard 257 7 3 3" xfId="783"/>
    <cellStyle name="Standard 257 7 3 3 2" xfId="1533"/>
    <cellStyle name="Standard 257 7 3 3 2 2" xfId="4476"/>
    <cellStyle name="Standard 257 7 3 3 2 2 2" xfId="13298"/>
    <cellStyle name="Standard 257 7 3 3 2 2 2 2" xfId="26534"/>
    <cellStyle name="Standard 257 7 3 3 2 2 2 2 2" xfId="53006"/>
    <cellStyle name="Standard 257 7 3 3 2 2 2 3" xfId="39770"/>
    <cellStyle name="Standard 257 7 3 3 2 2 3" xfId="19917"/>
    <cellStyle name="Standard 257 7 3 3 2 2 3 2" xfId="46389"/>
    <cellStyle name="Standard 257 7 3 3 2 2 4" xfId="30948"/>
    <cellStyle name="Standard 257 7 3 3 2 3" xfId="5947"/>
    <cellStyle name="Standard 257 7 3 3 2 3 2" xfId="10357"/>
    <cellStyle name="Standard 257 7 3 3 2 3 2 2" xfId="23593"/>
    <cellStyle name="Standard 257 7 3 3 2 3 2 2 2" xfId="50065"/>
    <cellStyle name="Standard 257 7 3 3 2 3 2 3" xfId="36829"/>
    <cellStyle name="Standard 257 7 3 3 2 3 3" xfId="16976"/>
    <cellStyle name="Standard 257 7 3 3 2 3 3 2" xfId="43448"/>
    <cellStyle name="Standard 257 7 3 3 2 3 4" xfId="32419"/>
    <cellStyle name="Standard 257 7 3 3 2 4" xfId="8886"/>
    <cellStyle name="Standard 257 7 3 3 2 4 2" xfId="22122"/>
    <cellStyle name="Standard 257 7 3 3 2 4 2 2" xfId="48594"/>
    <cellStyle name="Standard 257 7 3 3 2 4 3" xfId="35358"/>
    <cellStyle name="Standard 257 7 3 3 2 5" xfId="15505"/>
    <cellStyle name="Standard 257 7 3 3 2 5 2" xfId="41977"/>
    <cellStyle name="Standard 257 7 3 3 2 6" xfId="28007"/>
    <cellStyle name="Standard 257 7 3 3 3" xfId="2269"/>
    <cellStyle name="Standard 257 7 3 3 3 2" xfId="3740"/>
    <cellStyle name="Standard 257 7 3 3 3 2 2" xfId="12562"/>
    <cellStyle name="Standard 257 7 3 3 3 2 2 2" xfId="25798"/>
    <cellStyle name="Standard 257 7 3 3 3 2 2 2 2" xfId="52270"/>
    <cellStyle name="Standard 257 7 3 3 3 2 2 3" xfId="39034"/>
    <cellStyle name="Standard 257 7 3 3 3 2 3" xfId="19181"/>
    <cellStyle name="Standard 257 7 3 3 3 2 3 2" xfId="45653"/>
    <cellStyle name="Standard 257 7 3 3 3 2 4" xfId="30212"/>
    <cellStyle name="Standard 257 7 3 3 3 3" xfId="6682"/>
    <cellStyle name="Standard 257 7 3 3 3 3 2" xfId="11092"/>
    <cellStyle name="Standard 257 7 3 3 3 3 2 2" xfId="24328"/>
    <cellStyle name="Standard 257 7 3 3 3 3 2 2 2" xfId="50800"/>
    <cellStyle name="Standard 257 7 3 3 3 3 2 3" xfId="37564"/>
    <cellStyle name="Standard 257 7 3 3 3 3 3" xfId="17711"/>
    <cellStyle name="Standard 257 7 3 3 3 3 3 2" xfId="44183"/>
    <cellStyle name="Standard 257 7 3 3 3 3 4" xfId="33154"/>
    <cellStyle name="Standard 257 7 3 3 3 4" xfId="8150"/>
    <cellStyle name="Standard 257 7 3 3 3 4 2" xfId="21386"/>
    <cellStyle name="Standard 257 7 3 3 3 4 2 2" xfId="47858"/>
    <cellStyle name="Standard 257 7 3 3 3 4 3" xfId="34622"/>
    <cellStyle name="Standard 257 7 3 3 3 5" xfId="14769"/>
    <cellStyle name="Standard 257 7 3 3 3 5 2" xfId="41241"/>
    <cellStyle name="Standard 257 7 3 3 3 6" xfId="28742"/>
    <cellStyle name="Standard 257 7 3 3 4" xfId="3006"/>
    <cellStyle name="Standard 257 7 3 3 4 2" xfId="11828"/>
    <cellStyle name="Standard 257 7 3 3 4 2 2" xfId="25064"/>
    <cellStyle name="Standard 257 7 3 3 4 2 2 2" xfId="51536"/>
    <cellStyle name="Standard 257 7 3 3 4 2 3" xfId="38300"/>
    <cellStyle name="Standard 257 7 3 3 4 3" xfId="18447"/>
    <cellStyle name="Standard 257 7 3 3 4 3 2" xfId="44919"/>
    <cellStyle name="Standard 257 7 3 3 4 4" xfId="29478"/>
    <cellStyle name="Standard 257 7 3 3 5" xfId="5211"/>
    <cellStyle name="Standard 257 7 3 3 5 2" xfId="9621"/>
    <cellStyle name="Standard 257 7 3 3 5 2 2" xfId="22857"/>
    <cellStyle name="Standard 257 7 3 3 5 2 2 2" xfId="49329"/>
    <cellStyle name="Standard 257 7 3 3 5 2 3" xfId="36093"/>
    <cellStyle name="Standard 257 7 3 3 5 3" xfId="16240"/>
    <cellStyle name="Standard 257 7 3 3 5 3 2" xfId="42712"/>
    <cellStyle name="Standard 257 7 3 3 5 4" xfId="31683"/>
    <cellStyle name="Standard 257 7 3 3 6" xfId="7416"/>
    <cellStyle name="Standard 257 7 3 3 6 2" xfId="20652"/>
    <cellStyle name="Standard 257 7 3 3 6 2 2" xfId="47124"/>
    <cellStyle name="Standard 257 7 3 3 6 3" xfId="33888"/>
    <cellStyle name="Standard 257 7 3 3 7" xfId="14035"/>
    <cellStyle name="Standard 257 7 3 3 7 2" xfId="40507"/>
    <cellStyle name="Standard 257 7 3 3 8" xfId="27271"/>
    <cellStyle name="Standard 257 7 3 4" xfId="1167"/>
    <cellStyle name="Standard 257 7 3 4 2" xfId="4110"/>
    <cellStyle name="Standard 257 7 3 4 2 2" xfId="12932"/>
    <cellStyle name="Standard 257 7 3 4 2 2 2" xfId="26168"/>
    <cellStyle name="Standard 257 7 3 4 2 2 2 2" xfId="52640"/>
    <cellStyle name="Standard 257 7 3 4 2 2 3" xfId="39404"/>
    <cellStyle name="Standard 257 7 3 4 2 3" xfId="19551"/>
    <cellStyle name="Standard 257 7 3 4 2 3 2" xfId="46023"/>
    <cellStyle name="Standard 257 7 3 4 2 4" xfId="30582"/>
    <cellStyle name="Standard 257 7 3 4 3" xfId="5581"/>
    <cellStyle name="Standard 257 7 3 4 3 2" xfId="9991"/>
    <cellStyle name="Standard 257 7 3 4 3 2 2" xfId="23227"/>
    <cellStyle name="Standard 257 7 3 4 3 2 2 2" xfId="49699"/>
    <cellStyle name="Standard 257 7 3 4 3 2 3" xfId="36463"/>
    <cellStyle name="Standard 257 7 3 4 3 3" xfId="16610"/>
    <cellStyle name="Standard 257 7 3 4 3 3 2" xfId="43082"/>
    <cellStyle name="Standard 257 7 3 4 3 4" xfId="32053"/>
    <cellStyle name="Standard 257 7 3 4 4" xfId="8520"/>
    <cellStyle name="Standard 257 7 3 4 4 2" xfId="21756"/>
    <cellStyle name="Standard 257 7 3 4 4 2 2" xfId="48228"/>
    <cellStyle name="Standard 257 7 3 4 4 3" xfId="34992"/>
    <cellStyle name="Standard 257 7 3 4 5" xfId="15139"/>
    <cellStyle name="Standard 257 7 3 4 5 2" xfId="41611"/>
    <cellStyle name="Standard 257 7 3 4 6" xfId="27641"/>
    <cellStyle name="Standard 257 7 3 5" xfId="1903"/>
    <cellStyle name="Standard 257 7 3 5 2" xfId="3374"/>
    <cellStyle name="Standard 257 7 3 5 2 2" xfId="12196"/>
    <cellStyle name="Standard 257 7 3 5 2 2 2" xfId="25432"/>
    <cellStyle name="Standard 257 7 3 5 2 2 2 2" xfId="51904"/>
    <cellStyle name="Standard 257 7 3 5 2 2 3" xfId="38668"/>
    <cellStyle name="Standard 257 7 3 5 2 3" xfId="18815"/>
    <cellStyle name="Standard 257 7 3 5 2 3 2" xfId="45287"/>
    <cellStyle name="Standard 257 7 3 5 2 4" xfId="29846"/>
    <cellStyle name="Standard 257 7 3 5 3" xfId="6316"/>
    <cellStyle name="Standard 257 7 3 5 3 2" xfId="10726"/>
    <cellStyle name="Standard 257 7 3 5 3 2 2" xfId="23962"/>
    <cellStyle name="Standard 257 7 3 5 3 2 2 2" xfId="50434"/>
    <cellStyle name="Standard 257 7 3 5 3 2 3" xfId="37198"/>
    <cellStyle name="Standard 257 7 3 5 3 3" xfId="17345"/>
    <cellStyle name="Standard 257 7 3 5 3 3 2" xfId="43817"/>
    <cellStyle name="Standard 257 7 3 5 3 4" xfId="32788"/>
    <cellStyle name="Standard 257 7 3 5 4" xfId="7784"/>
    <cellStyle name="Standard 257 7 3 5 4 2" xfId="21020"/>
    <cellStyle name="Standard 257 7 3 5 4 2 2" xfId="47492"/>
    <cellStyle name="Standard 257 7 3 5 4 3" xfId="34256"/>
    <cellStyle name="Standard 257 7 3 5 5" xfId="14403"/>
    <cellStyle name="Standard 257 7 3 5 5 2" xfId="40875"/>
    <cellStyle name="Standard 257 7 3 5 6" xfId="28376"/>
    <cellStyle name="Standard 257 7 3 6" xfId="2640"/>
    <cellStyle name="Standard 257 7 3 6 2" xfId="11462"/>
    <cellStyle name="Standard 257 7 3 6 2 2" xfId="24698"/>
    <cellStyle name="Standard 257 7 3 6 2 2 2" xfId="51170"/>
    <cellStyle name="Standard 257 7 3 6 2 3" xfId="37934"/>
    <cellStyle name="Standard 257 7 3 6 3" xfId="18081"/>
    <cellStyle name="Standard 257 7 3 6 3 2" xfId="44553"/>
    <cellStyle name="Standard 257 7 3 6 4" xfId="29112"/>
    <cellStyle name="Standard 257 7 3 7" xfId="4845"/>
    <cellStyle name="Standard 257 7 3 7 2" xfId="9255"/>
    <cellStyle name="Standard 257 7 3 7 2 2" xfId="22491"/>
    <cellStyle name="Standard 257 7 3 7 2 2 2" xfId="48963"/>
    <cellStyle name="Standard 257 7 3 7 2 3" xfId="35727"/>
    <cellStyle name="Standard 257 7 3 7 3" xfId="15874"/>
    <cellStyle name="Standard 257 7 3 7 3 2" xfId="42346"/>
    <cellStyle name="Standard 257 7 3 7 4" xfId="31317"/>
    <cellStyle name="Standard 257 7 3 8" xfId="7050"/>
    <cellStyle name="Standard 257 7 3 8 2" xfId="20286"/>
    <cellStyle name="Standard 257 7 3 8 2 2" xfId="46758"/>
    <cellStyle name="Standard 257 7 3 8 3" xfId="33522"/>
    <cellStyle name="Standard 257 7 3 9" xfId="13669"/>
    <cellStyle name="Standard 257 7 3 9 2" xfId="40141"/>
    <cellStyle name="Standard 257 7 4" xfId="483"/>
    <cellStyle name="Standard 257 7 4 2" xfId="873"/>
    <cellStyle name="Standard 257 7 4 2 2" xfId="1622"/>
    <cellStyle name="Standard 257 7 4 2 2 2" xfId="4565"/>
    <cellStyle name="Standard 257 7 4 2 2 2 2" xfId="13387"/>
    <cellStyle name="Standard 257 7 4 2 2 2 2 2" xfId="26623"/>
    <cellStyle name="Standard 257 7 4 2 2 2 2 2 2" xfId="53095"/>
    <cellStyle name="Standard 257 7 4 2 2 2 2 3" xfId="39859"/>
    <cellStyle name="Standard 257 7 4 2 2 2 3" xfId="20006"/>
    <cellStyle name="Standard 257 7 4 2 2 2 3 2" xfId="46478"/>
    <cellStyle name="Standard 257 7 4 2 2 2 4" xfId="31037"/>
    <cellStyle name="Standard 257 7 4 2 2 3" xfId="6036"/>
    <cellStyle name="Standard 257 7 4 2 2 3 2" xfId="10446"/>
    <cellStyle name="Standard 257 7 4 2 2 3 2 2" xfId="23682"/>
    <cellStyle name="Standard 257 7 4 2 2 3 2 2 2" xfId="50154"/>
    <cellStyle name="Standard 257 7 4 2 2 3 2 3" xfId="36918"/>
    <cellStyle name="Standard 257 7 4 2 2 3 3" xfId="17065"/>
    <cellStyle name="Standard 257 7 4 2 2 3 3 2" xfId="43537"/>
    <cellStyle name="Standard 257 7 4 2 2 3 4" xfId="32508"/>
    <cellStyle name="Standard 257 7 4 2 2 4" xfId="8975"/>
    <cellStyle name="Standard 257 7 4 2 2 4 2" xfId="22211"/>
    <cellStyle name="Standard 257 7 4 2 2 4 2 2" xfId="48683"/>
    <cellStyle name="Standard 257 7 4 2 2 4 3" xfId="35447"/>
    <cellStyle name="Standard 257 7 4 2 2 5" xfId="15594"/>
    <cellStyle name="Standard 257 7 4 2 2 5 2" xfId="42066"/>
    <cellStyle name="Standard 257 7 4 2 2 6" xfId="28096"/>
    <cellStyle name="Standard 257 7 4 2 3" xfId="2358"/>
    <cellStyle name="Standard 257 7 4 2 3 2" xfId="3829"/>
    <cellStyle name="Standard 257 7 4 2 3 2 2" xfId="12651"/>
    <cellStyle name="Standard 257 7 4 2 3 2 2 2" xfId="25887"/>
    <cellStyle name="Standard 257 7 4 2 3 2 2 2 2" xfId="52359"/>
    <cellStyle name="Standard 257 7 4 2 3 2 2 3" xfId="39123"/>
    <cellStyle name="Standard 257 7 4 2 3 2 3" xfId="19270"/>
    <cellStyle name="Standard 257 7 4 2 3 2 3 2" xfId="45742"/>
    <cellStyle name="Standard 257 7 4 2 3 2 4" xfId="30301"/>
    <cellStyle name="Standard 257 7 4 2 3 3" xfId="6771"/>
    <cellStyle name="Standard 257 7 4 2 3 3 2" xfId="11181"/>
    <cellStyle name="Standard 257 7 4 2 3 3 2 2" xfId="24417"/>
    <cellStyle name="Standard 257 7 4 2 3 3 2 2 2" xfId="50889"/>
    <cellStyle name="Standard 257 7 4 2 3 3 2 3" xfId="37653"/>
    <cellStyle name="Standard 257 7 4 2 3 3 3" xfId="17800"/>
    <cellStyle name="Standard 257 7 4 2 3 3 3 2" xfId="44272"/>
    <cellStyle name="Standard 257 7 4 2 3 3 4" xfId="33243"/>
    <cellStyle name="Standard 257 7 4 2 3 4" xfId="8239"/>
    <cellStyle name="Standard 257 7 4 2 3 4 2" xfId="21475"/>
    <cellStyle name="Standard 257 7 4 2 3 4 2 2" xfId="47947"/>
    <cellStyle name="Standard 257 7 4 2 3 4 3" xfId="34711"/>
    <cellStyle name="Standard 257 7 4 2 3 5" xfId="14858"/>
    <cellStyle name="Standard 257 7 4 2 3 5 2" xfId="41330"/>
    <cellStyle name="Standard 257 7 4 2 3 6" xfId="28831"/>
    <cellStyle name="Standard 257 7 4 2 4" xfId="3095"/>
    <cellStyle name="Standard 257 7 4 2 4 2" xfId="11917"/>
    <cellStyle name="Standard 257 7 4 2 4 2 2" xfId="25153"/>
    <cellStyle name="Standard 257 7 4 2 4 2 2 2" xfId="51625"/>
    <cellStyle name="Standard 257 7 4 2 4 2 3" xfId="38389"/>
    <cellStyle name="Standard 257 7 4 2 4 3" xfId="18536"/>
    <cellStyle name="Standard 257 7 4 2 4 3 2" xfId="45008"/>
    <cellStyle name="Standard 257 7 4 2 4 4" xfId="29567"/>
    <cellStyle name="Standard 257 7 4 2 5" xfId="5300"/>
    <cellStyle name="Standard 257 7 4 2 5 2" xfId="9710"/>
    <cellStyle name="Standard 257 7 4 2 5 2 2" xfId="22946"/>
    <cellStyle name="Standard 257 7 4 2 5 2 2 2" xfId="49418"/>
    <cellStyle name="Standard 257 7 4 2 5 2 3" xfId="36182"/>
    <cellStyle name="Standard 257 7 4 2 5 3" xfId="16329"/>
    <cellStyle name="Standard 257 7 4 2 5 3 2" xfId="42801"/>
    <cellStyle name="Standard 257 7 4 2 5 4" xfId="31772"/>
    <cellStyle name="Standard 257 7 4 2 6" xfId="7505"/>
    <cellStyle name="Standard 257 7 4 2 6 2" xfId="20741"/>
    <cellStyle name="Standard 257 7 4 2 6 2 2" xfId="47213"/>
    <cellStyle name="Standard 257 7 4 2 6 3" xfId="33977"/>
    <cellStyle name="Standard 257 7 4 2 7" xfId="14124"/>
    <cellStyle name="Standard 257 7 4 2 7 2" xfId="40596"/>
    <cellStyle name="Standard 257 7 4 2 8" xfId="27360"/>
    <cellStyle name="Standard 257 7 4 3" xfId="1256"/>
    <cellStyle name="Standard 257 7 4 3 2" xfId="4199"/>
    <cellStyle name="Standard 257 7 4 3 2 2" xfId="13021"/>
    <cellStyle name="Standard 257 7 4 3 2 2 2" xfId="26257"/>
    <cellStyle name="Standard 257 7 4 3 2 2 2 2" xfId="52729"/>
    <cellStyle name="Standard 257 7 4 3 2 2 3" xfId="39493"/>
    <cellStyle name="Standard 257 7 4 3 2 3" xfId="19640"/>
    <cellStyle name="Standard 257 7 4 3 2 3 2" xfId="46112"/>
    <cellStyle name="Standard 257 7 4 3 2 4" xfId="30671"/>
    <cellStyle name="Standard 257 7 4 3 3" xfId="5670"/>
    <cellStyle name="Standard 257 7 4 3 3 2" xfId="10080"/>
    <cellStyle name="Standard 257 7 4 3 3 2 2" xfId="23316"/>
    <cellStyle name="Standard 257 7 4 3 3 2 2 2" xfId="49788"/>
    <cellStyle name="Standard 257 7 4 3 3 2 3" xfId="36552"/>
    <cellStyle name="Standard 257 7 4 3 3 3" xfId="16699"/>
    <cellStyle name="Standard 257 7 4 3 3 3 2" xfId="43171"/>
    <cellStyle name="Standard 257 7 4 3 3 4" xfId="32142"/>
    <cellStyle name="Standard 257 7 4 3 4" xfId="8609"/>
    <cellStyle name="Standard 257 7 4 3 4 2" xfId="21845"/>
    <cellStyle name="Standard 257 7 4 3 4 2 2" xfId="48317"/>
    <cellStyle name="Standard 257 7 4 3 4 3" xfId="35081"/>
    <cellStyle name="Standard 257 7 4 3 5" xfId="15228"/>
    <cellStyle name="Standard 257 7 4 3 5 2" xfId="41700"/>
    <cellStyle name="Standard 257 7 4 3 6" xfId="27730"/>
    <cellStyle name="Standard 257 7 4 4" xfId="1992"/>
    <cellStyle name="Standard 257 7 4 4 2" xfId="3463"/>
    <cellStyle name="Standard 257 7 4 4 2 2" xfId="12285"/>
    <cellStyle name="Standard 257 7 4 4 2 2 2" xfId="25521"/>
    <cellStyle name="Standard 257 7 4 4 2 2 2 2" xfId="51993"/>
    <cellStyle name="Standard 257 7 4 4 2 2 3" xfId="38757"/>
    <cellStyle name="Standard 257 7 4 4 2 3" xfId="18904"/>
    <cellStyle name="Standard 257 7 4 4 2 3 2" xfId="45376"/>
    <cellStyle name="Standard 257 7 4 4 2 4" xfId="29935"/>
    <cellStyle name="Standard 257 7 4 4 3" xfId="6405"/>
    <cellStyle name="Standard 257 7 4 4 3 2" xfId="10815"/>
    <cellStyle name="Standard 257 7 4 4 3 2 2" xfId="24051"/>
    <cellStyle name="Standard 257 7 4 4 3 2 2 2" xfId="50523"/>
    <cellStyle name="Standard 257 7 4 4 3 2 3" xfId="37287"/>
    <cellStyle name="Standard 257 7 4 4 3 3" xfId="17434"/>
    <cellStyle name="Standard 257 7 4 4 3 3 2" xfId="43906"/>
    <cellStyle name="Standard 257 7 4 4 3 4" xfId="32877"/>
    <cellStyle name="Standard 257 7 4 4 4" xfId="7873"/>
    <cellStyle name="Standard 257 7 4 4 4 2" xfId="21109"/>
    <cellStyle name="Standard 257 7 4 4 4 2 2" xfId="47581"/>
    <cellStyle name="Standard 257 7 4 4 4 3" xfId="34345"/>
    <cellStyle name="Standard 257 7 4 4 5" xfId="14492"/>
    <cellStyle name="Standard 257 7 4 4 5 2" xfId="40964"/>
    <cellStyle name="Standard 257 7 4 4 6" xfId="28465"/>
    <cellStyle name="Standard 257 7 4 5" xfId="2729"/>
    <cellStyle name="Standard 257 7 4 5 2" xfId="11551"/>
    <cellStyle name="Standard 257 7 4 5 2 2" xfId="24787"/>
    <cellStyle name="Standard 257 7 4 5 2 2 2" xfId="51259"/>
    <cellStyle name="Standard 257 7 4 5 2 3" xfId="38023"/>
    <cellStyle name="Standard 257 7 4 5 3" xfId="18170"/>
    <cellStyle name="Standard 257 7 4 5 3 2" xfId="44642"/>
    <cellStyle name="Standard 257 7 4 5 4" xfId="29201"/>
    <cellStyle name="Standard 257 7 4 6" xfId="4934"/>
    <cellStyle name="Standard 257 7 4 6 2" xfId="9344"/>
    <cellStyle name="Standard 257 7 4 6 2 2" xfId="22580"/>
    <cellStyle name="Standard 257 7 4 6 2 2 2" xfId="49052"/>
    <cellStyle name="Standard 257 7 4 6 2 3" xfId="35816"/>
    <cellStyle name="Standard 257 7 4 6 3" xfId="15963"/>
    <cellStyle name="Standard 257 7 4 6 3 2" xfId="42435"/>
    <cellStyle name="Standard 257 7 4 6 4" xfId="31406"/>
    <cellStyle name="Standard 257 7 4 7" xfId="7139"/>
    <cellStyle name="Standard 257 7 4 7 2" xfId="20375"/>
    <cellStyle name="Standard 257 7 4 7 2 2" xfId="46847"/>
    <cellStyle name="Standard 257 7 4 7 3" xfId="33611"/>
    <cellStyle name="Standard 257 7 4 8" xfId="13758"/>
    <cellStyle name="Standard 257 7 4 8 2" xfId="40230"/>
    <cellStyle name="Standard 257 7 4 9" xfId="26994"/>
    <cellStyle name="Standard 257 7 5" xfId="509"/>
    <cellStyle name="Standard 257 7 5 2" xfId="898"/>
    <cellStyle name="Standard 257 7 5 2 2" xfId="1647"/>
    <cellStyle name="Standard 257 7 5 2 2 2" xfId="4590"/>
    <cellStyle name="Standard 257 7 5 2 2 2 2" xfId="13412"/>
    <cellStyle name="Standard 257 7 5 2 2 2 2 2" xfId="26648"/>
    <cellStyle name="Standard 257 7 5 2 2 2 2 2 2" xfId="53120"/>
    <cellStyle name="Standard 257 7 5 2 2 2 2 3" xfId="39884"/>
    <cellStyle name="Standard 257 7 5 2 2 2 3" xfId="20031"/>
    <cellStyle name="Standard 257 7 5 2 2 2 3 2" xfId="46503"/>
    <cellStyle name="Standard 257 7 5 2 2 2 4" xfId="31062"/>
    <cellStyle name="Standard 257 7 5 2 2 3" xfId="6061"/>
    <cellStyle name="Standard 257 7 5 2 2 3 2" xfId="10471"/>
    <cellStyle name="Standard 257 7 5 2 2 3 2 2" xfId="23707"/>
    <cellStyle name="Standard 257 7 5 2 2 3 2 2 2" xfId="50179"/>
    <cellStyle name="Standard 257 7 5 2 2 3 2 3" xfId="36943"/>
    <cellStyle name="Standard 257 7 5 2 2 3 3" xfId="17090"/>
    <cellStyle name="Standard 257 7 5 2 2 3 3 2" xfId="43562"/>
    <cellStyle name="Standard 257 7 5 2 2 3 4" xfId="32533"/>
    <cellStyle name="Standard 257 7 5 2 2 4" xfId="9000"/>
    <cellStyle name="Standard 257 7 5 2 2 4 2" xfId="22236"/>
    <cellStyle name="Standard 257 7 5 2 2 4 2 2" xfId="48708"/>
    <cellStyle name="Standard 257 7 5 2 2 4 3" xfId="35472"/>
    <cellStyle name="Standard 257 7 5 2 2 5" xfId="15619"/>
    <cellStyle name="Standard 257 7 5 2 2 5 2" xfId="42091"/>
    <cellStyle name="Standard 257 7 5 2 2 6" xfId="28121"/>
    <cellStyle name="Standard 257 7 5 2 3" xfId="2383"/>
    <cellStyle name="Standard 257 7 5 2 3 2" xfId="3854"/>
    <cellStyle name="Standard 257 7 5 2 3 2 2" xfId="12676"/>
    <cellStyle name="Standard 257 7 5 2 3 2 2 2" xfId="25912"/>
    <cellStyle name="Standard 257 7 5 2 3 2 2 2 2" xfId="52384"/>
    <cellStyle name="Standard 257 7 5 2 3 2 2 3" xfId="39148"/>
    <cellStyle name="Standard 257 7 5 2 3 2 3" xfId="19295"/>
    <cellStyle name="Standard 257 7 5 2 3 2 3 2" xfId="45767"/>
    <cellStyle name="Standard 257 7 5 2 3 2 4" xfId="30326"/>
    <cellStyle name="Standard 257 7 5 2 3 3" xfId="6796"/>
    <cellStyle name="Standard 257 7 5 2 3 3 2" xfId="11206"/>
    <cellStyle name="Standard 257 7 5 2 3 3 2 2" xfId="24442"/>
    <cellStyle name="Standard 257 7 5 2 3 3 2 2 2" xfId="50914"/>
    <cellStyle name="Standard 257 7 5 2 3 3 2 3" xfId="37678"/>
    <cellStyle name="Standard 257 7 5 2 3 3 3" xfId="17825"/>
    <cellStyle name="Standard 257 7 5 2 3 3 3 2" xfId="44297"/>
    <cellStyle name="Standard 257 7 5 2 3 3 4" xfId="33268"/>
    <cellStyle name="Standard 257 7 5 2 3 4" xfId="8264"/>
    <cellStyle name="Standard 257 7 5 2 3 4 2" xfId="21500"/>
    <cellStyle name="Standard 257 7 5 2 3 4 2 2" xfId="47972"/>
    <cellStyle name="Standard 257 7 5 2 3 4 3" xfId="34736"/>
    <cellStyle name="Standard 257 7 5 2 3 5" xfId="14883"/>
    <cellStyle name="Standard 257 7 5 2 3 5 2" xfId="41355"/>
    <cellStyle name="Standard 257 7 5 2 3 6" xfId="28856"/>
    <cellStyle name="Standard 257 7 5 2 4" xfId="3120"/>
    <cellStyle name="Standard 257 7 5 2 4 2" xfId="11942"/>
    <cellStyle name="Standard 257 7 5 2 4 2 2" xfId="25178"/>
    <cellStyle name="Standard 257 7 5 2 4 2 2 2" xfId="51650"/>
    <cellStyle name="Standard 257 7 5 2 4 2 3" xfId="38414"/>
    <cellStyle name="Standard 257 7 5 2 4 3" xfId="18561"/>
    <cellStyle name="Standard 257 7 5 2 4 3 2" xfId="45033"/>
    <cellStyle name="Standard 257 7 5 2 4 4" xfId="29592"/>
    <cellStyle name="Standard 257 7 5 2 5" xfId="5325"/>
    <cellStyle name="Standard 257 7 5 2 5 2" xfId="9735"/>
    <cellStyle name="Standard 257 7 5 2 5 2 2" xfId="22971"/>
    <cellStyle name="Standard 257 7 5 2 5 2 2 2" xfId="49443"/>
    <cellStyle name="Standard 257 7 5 2 5 2 3" xfId="36207"/>
    <cellStyle name="Standard 257 7 5 2 5 3" xfId="16354"/>
    <cellStyle name="Standard 257 7 5 2 5 3 2" xfId="42826"/>
    <cellStyle name="Standard 257 7 5 2 5 4" xfId="31797"/>
    <cellStyle name="Standard 257 7 5 2 6" xfId="7530"/>
    <cellStyle name="Standard 257 7 5 2 6 2" xfId="20766"/>
    <cellStyle name="Standard 257 7 5 2 6 2 2" xfId="47238"/>
    <cellStyle name="Standard 257 7 5 2 6 3" xfId="34002"/>
    <cellStyle name="Standard 257 7 5 2 7" xfId="14149"/>
    <cellStyle name="Standard 257 7 5 2 7 2" xfId="40621"/>
    <cellStyle name="Standard 257 7 5 2 8" xfId="27385"/>
    <cellStyle name="Standard 257 7 5 3" xfId="1281"/>
    <cellStyle name="Standard 257 7 5 3 2" xfId="4224"/>
    <cellStyle name="Standard 257 7 5 3 2 2" xfId="13046"/>
    <cellStyle name="Standard 257 7 5 3 2 2 2" xfId="26282"/>
    <cellStyle name="Standard 257 7 5 3 2 2 2 2" xfId="52754"/>
    <cellStyle name="Standard 257 7 5 3 2 2 3" xfId="39518"/>
    <cellStyle name="Standard 257 7 5 3 2 3" xfId="19665"/>
    <cellStyle name="Standard 257 7 5 3 2 3 2" xfId="46137"/>
    <cellStyle name="Standard 257 7 5 3 2 4" xfId="30696"/>
    <cellStyle name="Standard 257 7 5 3 3" xfId="5695"/>
    <cellStyle name="Standard 257 7 5 3 3 2" xfId="10105"/>
    <cellStyle name="Standard 257 7 5 3 3 2 2" xfId="23341"/>
    <cellStyle name="Standard 257 7 5 3 3 2 2 2" xfId="49813"/>
    <cellStyle name="Standard 257 7 5 3 3 2 3" xfId="36577"/>
    <cellStyle name="Standard 257 7 5 3 3 3" xfId="16724"/>
    <cellStyle name="Standard 257 7 5 3 3 3 2" xfId="43196"/>
    <cellStyle name="Standard 257 7 5 3 3 4" xfId="32167"/>
    <cellStyle name="Standard 257 7 5 3 4" xfId="8634"/>
    <cellStyle name="Standard 257 7 5 3 4 2" xfId="21870"/>
    <cellStyle name="Standard 257 7 5 3 4 2 2" xfId="48342"/>
    <cellStyle name="Standard 257 7 5 3 4 3" xfId="35106"/>
    <cellStyle name="Standard 257 7 5 3 5" xfId="15253"/>
    <cellStyle name="Standard 257 7 5 3 5 2" xfId="41725"/>
    <cellStyle name="Standard 257 7 5 3 6" xfId="27755"/>
    <cellStyle name="Standard 257 7 5 4" xfId="2017"/>
    <cellStyle name="Standard 257 7 5 4 2" xfId="3488"/>
    <cellStyle name="Standard 257 7 5 4 2 2" xfId="12310"/>
    <cellStyle name="Standard 257 7 5 4 2 2 2" xfId="25546"/>
    <cellStyle name="Standard 257 7 5 4 2 2 2 2" xfId="52018"/>
    <cellStyle name="Standard 257 7 5 4 2 2 3" xfId="38782"/>
    <cellStyle name="Standard 257 7 5 4 2 3" xfId="18929"/>
    <cellStyle name="Standard 257 7 5 4 2 3 2" xfId="45401"/>
    <cellStyle name="Standard 257 7 5 4 2 4" xfId="29960"/>
    <cellStyle name="Standard 257 7 5 4 3" xfId="6430"/>
    <cellStyle name="Standard 257 7 5 4 3 2" xfId="10840"/>
    <cellStyle name="Standard 257 7 5 4 3 2 2" xfId="24076"/>
    <cellStyle name="Standard 257 7 5 4 3 2 2 2" xfId="50548"/>
    <cellStyle name="Standard 257 7 5 4 3 2 3" xfId="37312"/>
    <cellStyle name="Standard 257 7 5 4 3 3" xfId="17459"/>
    <cellStyle name="Standard 257 7 5 4 3 3 2" xfId="43931"/>
    <cellStyle name="Standard 257 7 5 4 3 4" xfId="32902"/>
    <cellStyle name="Standard 257 7 5 4 4" xfId="7898"/>
    <cellStyle name="Standard 257 7 5 4 4 2" xfId="21134"/>
    <cellStyle name="Standard 257 7 5 4 4 2 2" xfId="47606"/>
    <cellStyle name="Standard 257 7 5 4 4 3" xfId="34370"/>
    <cellStyle name="Standard 257 7 5 4 5" xfId="14517"/>
    <cellStyle name="Standard 257 7 5 4 5 2" xfId="40989"/>
    <cellStyle name="Standard 257 7 5 4 6" xfId="28490"/>
    <cellStyle name="Standard 257 7 5 5" xfId="2754"/>
    <cellStyle name="Standard 257 7 5 5 2" xfId="11576"/>
    <cellStyle name="Standard 257 7 5 5 2 2" xfId="24812"/>
    <cellStyle name="Standard 257 7 5 5 2 2 2" xfId="51284"/>
    <cellStyle name="Standard 257 7 5 5 2 3" xfId="38048"/>
    <cellStyle name="Standard 257 7 5 5 3" xfId="18195"/>
    <cellStyle name="Standard 257 7 5 5 3 2" xfId="44667"/>
    <cellStyle name="Standard 257 7 5 5 4" xfId="29226"/>
    <cellStyle name="Standard 257 7 5 6" xfId="4959"/>
    <cellStyle name="Standard 257 7 5 6 2" xfId="9369"/>
    <cellStyle name="Standard 257 7 5 6 2 2" xfId="22605"/>
    <cellStyle name="Standard 257 7 5 6 2 2 2" xfId="49077"/>
    <cellStyle name="Standard 257 7 5 6 2 3" xfId="35841"/>
    <cellStyle name="Standard 257 7 5 6 3" xfId="15988"/>
    <cellStyle name="Standard 257 7 5 6 3 2" xfId="42460"/>
    <cellStyle name="Standard 257 7 5 6 4" xfId="31431"/>
    <cellStyle name="Standard 257 7 5 7" xfId="7164"/>
    <cellStyle name="Standard 257 7 5 7 2" xfId="20400"/>
    <cellStyle name="Standard 257 7 5 7 2 2" xfId="46872"/>
    <cellStyle name="Standard 257 7 5 7 3" xfId="33636"/>
    <cellStyle name="Standard 257 7 5 8" xfId="13783"/>
    <cellStyle name="Standard 257 7 5 8 2" xfId="40255"/>
    <cellStyle name="Standard 257 7 5 9" xfId="27019"/>
    <cellStyle name="Standard 257 7 6" xfId="702"/>
    <cellStyle name="Standard 257 7 6 2" xfId="1452"/>
    <cellStyle name="Standard 257 7 6 2 2" xfId="4395"/>
    <cellStyle name="Standard 257 7 6 2 2 2" xfId="13217"/>
    <cellStyle name="Standard 257 7 6 2 2 2 2" xfId="26453"/>
    <cellStyle name="Standard 257 7 6 2 2 2 2 2" xfId="52925"/>
    <cellStyle name="Standard 257 7 6 2 2 2 3" xfId="39689"/>
    <cellStyle name="Standard 257 7 6 2 2 3" xfId="19836"/>
    <cellStyle name="Standard 257 7 6 2 2 3 2" xfId="46308"/>
    <cellStyle name="Standard 257 7 6 2 2 4" xfId="30867"/>
    <cellStyle name="Standard 257 7 6 2 3" xfId="5866"/>
    <cellStyle name="Standard 257 7 6 2 3 2" xfId="10276"/>
    <cellStyle name="Standard 257 7 6 2 3 2 2" xfId="23512"/>
    <cellStyle name="Standard 257 7 6 2 3 2 2 2" xfId="49984"/>
    <cellStyle name="Standard 257 7 6 2 3 2 3" xfId="36748"/>
    <cellStyle name="Standard 257 7 6 2 3 3" xfId="16895"/>
    <cellStyle name="Standard 257 7 6 2 3 3 2" xfId="43367"/>
    <cellStyle name="Standard 257 7 6 2 3 4" xfId="32338"/>
    <cellStyle name="Standard 257 7 6 2 4" xfId="8805"/>
    <cellStyle name="Standard 257 7 6 2 4 2" xfId="22041"/>
    <cellStyle name="Standard 257 7 6 2 4 2 2" xfId="48513"/>
    <cellStyle name="Standard 257 7 6 2 4 3" xfId="35277"/>
    <cellStyle name="Standard 257 7 6 2 5" xfId="15424"/>
    <cellStyle name="Standard 257 7 6 2 5 2" xfId="41896"/>
    <cellStyle name="Standard 257 7 6 2 6" xfId="27926"/>
    <cellStyle name="Standard 257 7 6 3" xfId="2188"/>
    <cellStyle name="Standard 257 7 6 3 2" xfId="3659"/>
    <cellStyle name="Standard 257 7 6 3 2 2" xfId="12481"/>
    <cellStyle name="Standard 257 7 6 3 2 2 2" xfId="25717"/>
    <cellStyle name="Standard 257 7 6 3 2 2 2 2" xfId="52189"/>
    <cellStyle name="Standard 257 7 6 3 2 2 3" xfId="38953"/>
    <cellStyle name="Standard 257 7 6 3 2 3" xfId="19100"/>
    <cellStyle name="Standard 257 7 6 3 2 3 2" xfId="45572"/>
    <cellStyle name="Standard 257 7 6 3 2 4" xfId="30131"/>
    <cellStyle name="Standard 257 7 6 3 3" xfId="6601"/>
    <cellStyle name="Standard 257 7 6 3 3 2" xfId="11011"/>
    <cellStyle name="Standard 257 7 6 3 3 2 2" xfId="24247"/>
    <cellStyle name="Standard 257 7 6 3 3 2 2 2" xfId="50719"/>
    <cellStyle name="Standard 257 7 6 3 3 2 3" xfId="37483"/>
    <cellStyle name="Standard 257 7 6 3 3 3" xfId="17630"/>
    <cellStyle name="Standard 257 7 6 3 3 3 2" xfId="44102"/>
    <cellStyle name="Standard 257 7 6 3 3 4" xfId="33073"/>
    <cellStyle name="Standard 257 7 6 3 4" xfId="8069"/>
    <cellStyle name="Standard 257 7 6 3 4 2" xfId="21305"/>
    <cellStyle name="Standard 257 7 6 3 4 2 2" xfId="47777"/>
    <cellStyle name="Standard 257 7 6 3 4 3" xfId="34541"/>
    <cellStyle name="Standard 257 7 6 3 5" xfId="14688"/>
    <cellStyle name="Standard 257 7 6 3 5 2" xfId="41160"/>
    <cellStyle name="Standard 257 7 6 3 6" xfId="28661"/>
    <cellStyle name="Standard 257 7 6 4" xfId="2925"/>
    <cellStyle name="Standard 257 7 6 4 2" xfId="11747"/>
    <cellStyle name="Standard 257 7 6 4 2 2" xfId="24983"/>
    <cellStyle name="Standard 257 7 6 4 2 2 2" xfId="51455"/>
    <cellStyle name="Standard 257 7 6 4 2 3" xfId="38219"/>
    <cellStyle name="Standard 257 7 6 4 3" xfId="18366"/>
    <cellStyle name="Standard 257 7 6 4 3 2" xfId="44838"/>
    <cellStyle name="Standard 257 7 6 4 4" xfId="29397"/>
    <cellStyle name="Standard 257 7 6 5" xfId="5130"/>
    <cellStyle name="Standard 257 7 6 5 2" xfId="9540"/>
    <cellStyle name="Standard 257 7 6 5 2 2" xfId="22776"/>
    <cellStyle name="Standard 257 7 6 5 2 2 2" xfId="49248"/>
    <cellStyle name="Standard 257 7 6 5 2 3" xfId="36012"/>
    <cellStyle name="Standard 257 7 6 5 3" xfId="16159"/>
    <cellStyle name="Standard 257 7 6 5 3 2" xfId="42631"/>
    <cellStyle name="Standard 257 7 6 5 4" xfId="31602"/>
    <cellStyle name="Standard 257 7 6 6" xfId="7335"/>
    <cellStyle name="Standard 257 7 6 6 2" xfId="20571"/>
    <cellStyle name="Standard 257 7 6 6 2 2" xfId="47043"/>
    <cellStyle name="Standard 257 7 6 6 3" xfId="33807"/>
    <cellStyle name="Standard 257 7 6 7" xfId="13954"/>
    <cellStyle name="Standard 257 7 6 7 2" xfId="40426"/>
    <cellStyle name="Standard 257 7 6 8" xfId="27190"/>
    <cellStyle name="Standard 257 7 7" xfId="1086"/>
    <cellStyle name="Standard 257 7 7 2" xfId="4029"/>
    <cellStyle name="Standard 257 7 7 2 2" xfId="12851"/>
    <cellStyle name="Standard 257 7 7 2 2 2" xfId="26087"/>
    <cellStyle name="Standard 257 7 7 2 2 2 2" xfId="52559"/>
    <cellStyle name="Standard 257 7 7 2 2 3" xfId="39323"/>
    <cellStyle name="Standard 257 7 7 2 3" xfId="19470"/>
    <cellStyle name="Standard 257 7 7 2 3 2" xfId="45942"/>
    <cellStyle name="Standard 257 7 7 2 4" xfId="30501"/>
    <cellStyle name="Standard 257 7 7 3" xfId="5500"/>
    <cellStyle name="Standard 257 7 7 3 2" xfId="9910"/>
    <cellStyle name="Standard 257 7 7 3 2 2" xfId="23146"/>
    <cellStyle name="Standard 257 7 7 3 2 2 2" xfId="49618"/>
    <cellStyle name="Standard 257 7 7 3 2 3" xfId="36382"/>
    <cellStyle name="Standard 257 7 7 3 3" xfId="16529"/>
    <cellStyle name="Standard 257 7 7 3 3 2" xfId="43001"/>
    <cellStyle name="Standard 257 7 7 3 4" xfId="31972"/>
    <cellStyle name="Standard 257 7 7 4" xfId="8439"/>
    <cellStyle name="Standard 257 7 7 4 2" xfId="21675"/>
    <cellStyle name="Standard 257 7 7 4 2 2" xfId="48147"/>
    <cellStyle name="Standard 257 7 7 4 3" xfId="34911"/>
    <cellStyle name="Standard 257 7 7 5" xfId="15058"/>
    <cellStyle name="Standard 257 7 7 5 2" xfId="41530"/>
    <cellStyle name="Standard 257 7 7 6" xfId="27560"/>
    <cellStyle name="Standard 257 7 8" xfId="1822"/>
    <cellStyle name="Standard 257 7 8 2" xfId="3293"/>
    <cellStyle name="Standard 257 7 8 2 2" xfId="12115"/>
    <cellStyle name="Standard 257 7 8 2 2 2" xfId="25351"/>
    <cellStyle name="Standard 257 7 8 2 2 2 2" xfId="51823"/>
    <cellStyle name="Standard 257 7 8 2 2 3" xfId="38587"/>
    <cellStyle name="Standard 257 7 8 2 3" xfId="18734"/>
    <cellStyle name="Standard 257 7 8 2 3 2" xfId="45206"/>
    <cellStyle name="Standard 257 7 8 2 4" xfId="29765"/>
    <cellStyle name="Standard 257 7 8 3" xfId="6235"/>
    <cellStyle name="Standard 257 7 8 3 2" xfId="10645"/>
    <cellStyle name="Standard 257 7 8 3 2 2" xfId="23881"/>
    <cellStyle name="Standard 257 7 8 3 2 2 2" xfId="50353"/>
    <cellStyle name="Standard 257 7 8 3 2 3" xfId="37117"/>
    <cellStyle name="Standard 257 7 8 3 3" xfId="17264"/>
    <cellStyle name="Standard 257 7 8 3 3 2" xfId="43736"/>
    <cellStyle name="Standard 257 7 8 3 4" xfId="32707"/>
    <cellStyle name="Standard 257 7 8 4" xfId="7703"/>
    <cellStyle name="Standard 257 7 8 4 2" xfId="20939"/>
    <cellStyle name="Standard 257 7 8 4 2 2" xfId="47411"/>
    <cellStyle name="Standard 257 7 8 4 3" xfId="34175"/>
    <cellStyle name="Standard 257 7 8 5" xfId="14322"/>
    <cellStyle name="Standard 257 7 8 5 2" xfId="40794"/>
    <cellStyle name="Standard 257 7 8 6" xfId="28295"/>
    <cellStyle name="Standard 257 7 9" xfId="2559"/>
    <cellStyle name="Standard 257 7 9 2" xfId="11381"/>
    <cellStyle name="Standard 257 7 9 2 2" xfId="24617"/>
    <cellStyle name="Standard 257 7 9 2 2 2" xfId="51089"/>
    <cellStyle name="Standard 257 7 9 2 3" xfId="37853"/>
    <cellStyle name="Standard 257 7 9 3" xfId="18000"/>
    <cellStyle name="Standard 257 7 9 3 2" xfId="44472"/>
    <cellStyle name="Standard 257 7 9 4" xfId="29031"/>
    <cellStyle name="Standard 257 8" xfId="290"/>
    <cellStyle name="Standard 257 8 10" xfId="4770"/>
    <cellStyle name="Standard 257 8 10 2" xfId="9180"/>
    <cellStyle name="Standard 257 8 10 2 2" xfId="22416"/>
    <cellStyle name="Standard 257 8 10 2 2 2" xfId="48888"/>
    <cellStyle name="Standard 257 8 10 2 3" xfId="35652"/>
    <cellStyle name="Standard 257 8 10 3" xfId="15799"/>
    <cellStyle name="Standard 257 8 10 3 2" xfId="42271"/>
    <cellStyle name="Standard 257 8 10 4" xfId="31242"/>
    <cellStyle name="Standard 257 8 11" xfId="6975"/>
    <cellStyle name="Standard 257 8 11 2" xfId="20211"/>
    <cellStyle name="Standard 257 8 11 2 2" xfId="46683"/>
    <cellStyle name="Standard 257 8 11 3" xfId="33447"/>
    <cellStyle name="Standard 257 8 12" xfId="13594"/>
    <cellStyle name="Standard 257 8 12 2" xfId="40066"/>
    <cellStyle name="Standard 257 8 13" xfId="26830"/>
    <cellStyle name="Standard 257 8 2" xfId="348"/>
    <cellStyle name="Standard 257 8 2 10" xfId="13634"/>
    <cellStyle name="Standard 257 8 2 10 2" xfId="40106"/>
    <cellStyle name="Standard 257 8 2 11" xfId="26870"/>
    <cellStyle name="Standard 257 8 2 2" xfId="436"/>
    <cellStyle name="Standard 257 8 2 2 10" xfId="26951"/>
    <cellStyle name="Standard 257 8 2 2 2" xfId="612"/>
    <cellStyle name="Standard 257 8 2 2 2 2" xfId="1001"/>
    <cellStyle name="Standard 257 8 2 2 2 2 2" xfId="1750"/>
    <cellStyle name="Standard 257 8 2 2 2 2 2 2" xfId="4693"/>
    <cellStyle name="Standard 257 8 2 2 2 2 2 2 2" xfId="13515"/>
    <cellStyle name="Standard 257 8 2 2 2 2 2 2 2 2" xfId="26751"/>
    <cellStyle name="Standard 257 8 2 2 2 2 2 2 2 2 2" xfId="53223"/>
    <cellStyle name="Standard 257 8 2 2 2 2 2 2 2 3" xfId="39987"/>
    <cellStyle name="Standard 257 8 2 2 2 2 2 2 3" xfId="20134"/>
    <cellStyle name="Standard 257 8 2 2 2 2 2 2 3 2" xfId="46606"/>
    <cellStyle name="Standard 257 8 2 2 2 2 2 2 4" xfId="31165"/>
    <cellStyle name="Standard 257 8 2 2 2 2 2 3" xfId="6164"/>
    <cellStyle name="Standard 257 8 2 2 2 2 2 3 2" xfId="10574"/>
    <cellStyle name="Standard 257 8 2 2 2 2 2 3 2 2" xfId="23810"/>
    <cellStyle name="Standard 257 8 2 2 2 2 2 3 2 2 2" xfId="50282"/>
    <cellStyle name="Standard 257 8 2 2 2 2 2 3 2 3" xfId="37046"/>
    <cellStyle name="Standard 257 8 2 2 2 2 2 3 3" xfId="17193"/>
    <cellStyle name="Standard 257 8 2 2 2 2 2 3 3 2" xfId="43665"/>
    <cellStyle name="Standard 257 8 2 2 2 2 2 3 4" xfId="32636"/>
    <cellStyle name="Standard 257 8 2 2 2 2 2 4" xfId="9103"/>
    <cellStyle name="Standard 257 8 2 2 2 2 2 4 2" xfId="22339"/>
    <cellStyle name="Standard 257 8 2 2 2 2 2 4 2 2" xfId="48811"/>
    <cellStyle name="Standard 257 8 2 2 2 2 2 4 3" xfId="35575"/>
    <cellStyle name="Standard 257 8 2 2 2 2 2 5" xfId="15722"/>
    <cellStyle name="Standard 257 8 2 2 2 2 2 5 2" xfId="42194"/>
    <cellStyle name="Standard 257 8 2 2 2 2 2 6" xfId="28224"/>
    <cellStyle name="Standard 257 8 2 2 2 2 3" xfId="2486"/>
    <cellStyle name="Standard 257 8 2 2 2 2 3 2" xfId="3957"/>
    <cellStyle name="Standard 257 8 2 2 2 2 3 2 2" xfId="12779"/>
    <cellStyle name="Standard 257 8 2 2 2 2 3 2 2 2" xfId="26015"/>
    <cellStyle name="Standard 257 8 2 2 2 2 3 2 2 2 2" xfId="52487"/>
    <cellStyle name="Standard 257 8 2 2 2 2 3 2 2 3" xfId="39251"/>
    <cellStyle name="Standard 257 8 2 2 2 2 3 2 3" xfId="19398"/>
    <cellStyle name="Standard 257 8 2 2 2 2 3 2 3 2" xfId="45870"/>
    <cellStyle name="Standard 257 8 2 2 2 2 3 2 4" xfId="30429"/>
    <cellStyle name="Standard 257 8 2 2 2 2 3 3" xfId="6899"/>
    <cellStyle name="Standard 257 8 2 2 2 2 3 3 2" xfId="11309"/>
    <cellStyle name="Standard 257 8 2 2 2 2 3 3 2 2" xfId="24545"/>
    <cellStyle name="Standard 257 8 2 2 2 2 3 3 2 2 2" xfId="51017"/>
    <cellStyle name="Standard 257 8 2 2 2 2 3 3 2 3" xfId="37781"/>
    <cellStyle name="Standard 257 8 2 2 2 2 3 3 3" xfId="17928"/>
    <cellStyle name="Standard 257 8 2 2 2 2 3 3 3 2" xfId="44400"/>
    <cellStyle name="Standard 257 8 2 2 2 2 3 3 4" xfId="33371"/>
    <cellStyle name="Standard 257 8 2 2 2 2 3 4" xfId="8367"/>
    <cellStyle name="Standard 257 8 2 2 2 2 3 4 2" xfId="21603"/>
    <cellStyle name="Standard 257 8 2 2 2 2 3 4 2 2" xfId="48075"/>
    <cellStyle name="Standard 257 8 2 2 2 2 3 4 3" xfId="34839"/>
    <cellStyle name="Standard 257 8 2 2 2 2 3 5" xfId="14986"/>
    <cellStyle name="Standard 257 8 2 2 2 2 3 5 2" xfId="41458"/>
    <cellStyle name="Standard 257 8 2 2 2 2 3 6" xfId="28959"/>
    <cellStyle name="Standard 257 8 2 2 2 2 4" xfId="3223"/>
    <cellStyle name="Standard 257 8 2 2 2 2 4 2" xfId="12045"/>
    <cellStyle name="Standard 257 8 2 2 2 2 4 2 2" xfId="25281"/>
    <cellStyle name="Standard 257 8 2 2 2 2 4 2 2 2" xfId="51753"/>
    <cellStyle name="Standard 257 8 2 2 2 2 4 2 3" xfId="38517"/>
    <cellStyle name="Standard 257 8 2 2 2 2 4 3" xfId="18664"/>
    <cellStyle name="Standard 257 8 2 2 2 2 4 3 2" xfId="45136"/>
    <cellStyle name="Standard 257 8 2 2 2 2 4 4" xfId="29695"/>
    <cellStyle name="Standard 257 8 2 2 2 2 5" xfId="5428"/>
    <cellStyle name="Standard 257 8 2 2 2 2 5 2" xfId="9838"/>
    <cellStyle name="Standard 257 8 2 2 2 2 5 2 2" xfId="23074"/>
    <cellStyle name="Standard 257 8 2 2 2 2 5 2 2 2" xfId="49546"/>
    <cellStyle name="Standard 257 8 2 2 2 2 5 2 3" xfId="36310"/>
    <cellStyle name="Standard 257 8 2 2 2 2 5 3" xfId="16457"/>
    <cellStyle name="Standard 257 8 2 2 2 2 5 3 2" xfId="42929"/>
    <cellStyle name="Standard 257 8 2 2 2 2 5 4" xfId="31900"/>
    <cellStyle name="Standard 257 8 2 2 2 2 6" xfId="7633"/>
    <cellStyle name="Standard 257 8 2 2 2 2 6 2" xfId="20869"/>
    <cellStyle name="Standard 257 8 2 2 2 2 6 2 2" xfId="47341"/>
    <cellStyle name="Standard 257 8 2 2 2 2 6 3" xfId="34105"/>
    <cellStyle name="Standard 257 8 2 2 2 2 7" xfId="14252"/>
    <cellStyle name="Standard 257 8 2 2 2 2 7 2" xfId="40724"/>
    <cellStyle name="Standard 257 8 2 2 2 2 8" xfId="27488"/>
    <cellStyle name="Standard 257 8 2 2 2 3" xfId="1384"/>
    <cellStyle name="Standard 257 8 2 2 2 3 2" xfId="4327"/>
    <cellStyle name="Standard 257 8 2 2 2 3 2 2" xfId="13149"/>
    <cellStyle name="Standard 257 8 2 2 2 3 2 2 2" xfId="26385"/>
    <cellStyle name="Standard 257 8 2 2 2 3 2 2 2 2" xfId="52857"/>
    <cellStyle name="Standard 257 8 2 2 2 3 2 2 3" xfId="39621"/>
    <cellStyle name="Standard 257 8 2 2 2 3 2 3" xfId="19768"/>
    <cellStyle name="Standard 257 8 2 2 2 3 2 3 2" xfId="46240"/>
    <cellStyle name="Standard 257 8 2 2 2 3 2 4" xfId="30799"/>
    <cellStyle name="Standard 257 8 2 2 2 3 3" xfId="5798"/>
    <cellStyle name="Standard 257 8 2 2 2 3 3 2" xfId="10208"/>
    <cellStyle name="Standard 257 8 2 2 2 3 3 2 2" xfId="23444"/>
    <cellStyle name="Standard 257 8 2 2 2 3 3 2 2 2" xfId="49916"/>
    <cellStyle name="Standard 257 8 2 2 2 3 3 2 3" xfId="36680"/>
    <cellStyle name="Standard 257 8 2 2 2 3 3 3" xfId="16827"/>
    <cellStyle name="Standard 257 8 2 2 2 3 3 3 2" xfId="43299"/>
    <cellStyle name="Standard 257 8 2 2 2 3 3 4" xfId="32270"/>
    <cellStyle name="Standard 257 8 2 2 2 3 4" xfId="8737"/>
    <cellStyle name="Standard 257 8 2 2 2 3 4 2" xfId="21973"/>
    <cellStyle name="Standard 257 8 2 2 2 3 4 2 2" xfId="48445"/>
    <cellStyle name="Standard 257 8 2 2 2 3 4 3" xfId="35209"/>
    <cellStyle name="Standard 257 8 2 2 2 3 5" xfId="15356"/>
    <cellStyle name="Standard 257 8 2 2 2 3 5 2" xfId="41828"/>
    <cellStyle name="Standard 257 8 2 2 2 3 6" xfId="27858"/>
    <cellStyle name="Standard 257 8 2 2 2 4" xfId="2120"/>
    <cellStyle name="Standard 257 8 2 2 2 4 2" xfId="3591"/>
    <cellStyle name="Standard 257 8 2 2 2 4 2 2" xfId="12413"/>
    <cellStyle name="Standard 257 8 2 2 2 4 2 2 2" xfId="25649"/>
    <cellStyle name="Standard 257 8 2 2 2 4 2 2 2 2" xfId="52121"/>
    <cellStyle name="Standard 257 8 2 2 2 4 2 2 3" xfId="38885"/>
    <cellStyle name="Standard 257 8 2 2 2 4 2 3" xfId="19032"/>
    <cellStyle name="Standard 257 8 2 2 2 4 2 3 2" xfId="45504"/>
    <cellStyle name="Standard 257 8 2 2 2 4 2 4" xfId="30063"/>
    <cellStyle name="Standard 257 8 2 2 2 4 3" xfId="6533"/>
    <cellStyle name="Standard 257 8 2 2 2 4 3 2" xfId="10943"/>
    <cellStyle name="Standard 257 8 2 2 2 4 3 2 2" xfId="24179"/>
    <cellStyle name="Standard 257 8 2 2 2 4 3 2 2 2" xfId="50651"/>
    <cellStyle name="Standard 257 8 2 2 2 4 3 2 3" xfId="37415"/>
    <cellStyle name="Standard 257 8 2 2 2 4 3 3" xfId="17562"/>
    <cellStyle name="Standard 257 8 2 2 2 4 3 3 2" xfId="44034"/>
    <cellStyle name="Standard 257 8 2 2 2 4 3 4" xfId="33005"/>
    <cellStyle name="Standard 257 8 2 2 2 4 4" xfId="8001"/>
    <cellStyle name="Standard 257 8 2 2 2 4 4 2" xfId="21237"/>
    <cellStyle name="Standard 257 8 2 2 2 4 4 2 2" xfId="47709"/>
    <cellStyle name="Standard 257 8 2 2 2 4 4 3" xfId="34473"/>
    <cellStyle name="Standard 257 8 2 2 2 4 5" xfId="14620"/>
    <cellStyle name="Standard 257 8 2 2 2 4 5 2" xfId="41092"/>
    <cellStyle name="Standard 257 8 2 2 2 4 6" xfId="28593"/>
    <cellStyle name="Standard 257 8 2 2 2 5" xfId="2857"/>
    <cellStyle name="Standard 257 8 2 2 2 5 2" xfId="11679"/>
    <cellStyle name="Standard 257 8 2 2 2 5 2 2" xfId="24915"/>
    <cellStyle name="Standard 257 8 2 2 2 5 2 2 2" xfId="51387"/>
    <cellStyle name="Standard 257 8 2 2 2 5 2 3" xfId="38151"/>
    <cellStyle name="Standard 257 8 2 2 2 5 3" xfId="18298"/>
    <cellStyle name="Standard 257 8 2 2 2 5 3 2" xfId="44770"/>
    <cellStyle name="Standard 257 8 2 2 2 5 4" xfId="29329"/>
    <cellStyle name="Standard 257 8 2 2 2 6" xfId="5062"/>
    <cellStyle name="Standard 257 8 2 2 2 6 2" xfId="9472"/>
    <cellStyle name="Standard 257 8 2 2 2 6 2 2" xfId="22708"/>
    <cellStyle name="Standard 257 8 2 2 2 6 2 2 2" xfId="49180"/>
    <cellStyle name="Standard 257 8 2 2 2 6 2 3" xfId="35944"/>
    <cellStyle name="Standard 257 8 2 2 2 6 3" xfId="16091"/>
    <cellStyle name="Standard 257 8 2 2 2 6 3 2" xfId="42563"/>
    <cellStyle name="Standard 257 8 2 2 2 6 4" xfId="31534"/>
    <cellStyle name="Standard 257 8 2 2 2 7" xfId="7267"/>
    <cellStyle name="Standard 257 8 2 2 2 7 2" xfId="20503"/>
    <cellStyle name="Standard 257 8 2 2 2 7 2 2" xfId="46975"/>
    <cellStyle name="Standard 257 8 2 2 2 7 3" xfId="33739"/>
    <cellStyle name="Standard 257 8 2 2 2 8" xfId="13886"/>
    <cellStyle name="Standard 257 8 2 2 2 8 2" xfId="40358"/>
    <cellStyle name="Standard 257 8 2 2 2 9" xfId="27122"/>
    <cellStyle name="Standard 257 8 2 2 3" xfId="829"/>
    <cellStyle name="Standard 257 8 2 2 3 2" xfId="1579"/>
    <cellStyle name="Standard 257 8 2 2 3 2 2" xfId="4522"/>
    <cellStyle name="Standard 257 8 2 2 3 2 2 2" xfId="13344"/>
    <cellStyle name="Standard 257 8 2 2 3 2 2 2 2" xfId="26580"/>
    <cellStyle name="Standard 257 8 2 2 3 2 2 2 2 2" xfId="53052"/>
    <cellStyle name="Standard 257 8 2 2 3 2 2 2 3" xfId="39816"/>
    <cellStyle name="Standard 257 8 2 2 3 2 2 3" xfId="19963"/>
    <cellStyle name="Standard 257 8 2 2 3 2 2 3 2" xfId="46435"/>
    <cellStyle name="Standard 257 8 2 2 3 2 2 4" xfId="30994"/>
    <cellStyle name="Standard 257 8 2 2 3 2 3" xfId="5993"/>
    <cellStyle name="Standard 257 8 2 2 3 2 3 2" xfId="10403"/>
    <cellStyle name="Standard 257 8 2 2 3 2 3 2 2" xfId="23639"/>
    <cellStyle name="Standard 257 8 2 2 3 2 3 2 2 2" xfId="50111"/>
    <cellStyle name="Standard 257 8 2 2 3 2 3 2 3" xfId="36875"/>
    <cellStyle name="Standard 257 8 2 2 3 2 3 3" xfId="17022"/>
    <cellStyle name="Standard 257 8 2 2 3 2 3 3 2" xfId="43494"/>
    <cellStyle name="Standard 257 8 2 2 3 2 3 4" xfId="32465"/>
    <cellStyle name="Standard 257 8 2 2 3 2 4" xfId="8932"/>
    <cellStyle name="Standard 257 8 2 2 3 2 4 2" xfId="22168"/>
    <cellStyle name="Standard 257 8 2 2 3 2 4 2 2" xfId="48640"/>
    <cellStyle name="Standard 257 8 2 2 3 2 4 3" xfId="35404"/>
    <cellStyle name="Standard 257 8 2 2 3 2 5" xfId="15551"/>
    <cellStyle name="Standard 257 8 2 2 3 2 5 2" xfId="42023"/>
    <cellStyle name="Standard 257 8 2 2 3 2 6" xfId="28053"/>
    <cellStyle name="Standard 257 8 2 2 3 3" xfId="2315"/>
    <cellStyle name="Standard 257 8 2 2 3 3 2" xfId="3786"/>
    <cellStyle name="Standard 257 8 2 2 3 3 2 2" xfId="12608"/>
    <cellStyle name="Standard 257 8 2 2 3 3 2 2 2" xfId="25844"/>
    <cellStyle name="Standard 257 8 2 2 3 3 2 2 2 2" xfId="52316"/>
    <cellStyle name="Standard 257 8 2 2 3 3 2 2 3" xfId="39080"/>
    <cellStyle name="Standard 257 8 2 2 3 3 2 3" xfId="19227"/>
    <cellStyle name="Standard 257 8 2 2 3 3 2 3 2" xfId="45699"/>
    <cellStyle name="Standard 257 8 2 2 3 3 2 4" xfId="30258"/>
    <cellStyle name="Standard 257 8 2 2 3 3 3" xfId="6728"/>
    <cellStyle name="Standard 257 8 2 2 3 3 3 2" xfId="11138"/>
    <cellStyle name="Standard 257 8 2 2 3 3 3 2 2" xfId="24374"/>
    <cellStyle name="Standard 257 8 2 2 3 3 3 2 2 2" xfId="50846"/>
    <cellStyle name="Standard 257 8 2 2 3 3 3 2 3" xfId="37610"/>
    <cellStyle name="Standard 257 8 2 2 3 3 3 3" xfId="17757"/>
    <cellStyle name="Standard 257 8 2 2 3 3 3 3 2" xfId="44229"/>
    <cellStyle name="Standard 257 8 2 2 3 3 3 4" xfId="33200"/>
    <cellStyle name="Standard 257 8 2 2 3 3 4" xfId="8196"/>
    <cellStyle name="Standard 257 8 2 2 3 3 4 2" xfId="21432"/>
    <cellStyle name="Standard 257 8 2 2 3 3 4 2 2" xfId="47904"/>
    <cellStyle name="Standard 257 8 2 2 3 3 4 3" xfId="34668"/>
    <cellStyle name="Standard 257 8 2 2 3 3 5" xfId="14815"/>
    <cellStyle name="Standard 257 8 2 2 3 3 5 2" xfId="41287"/>
    <cellStyle name="Standard 257 8 2 2 3 3 6" xfId="28788"/>
    <cellStyle name="Standard 257 8 2 2 3 4" xfId="3052"/>
    <cellStyle name="Standard 257 8 2 2 3 4 2" xfId="11874"/>
    <cellStyle name="Standard 257 8 2 2 3 4 2 2" xfId="25110"/>
    <cellStyle name="Standard 257 8 2 2 3 4 2 2 2" xfId="51582"/>
    <cellStyle name="Standard 257 8 2 2 3 4 2 3" xfId="38346"/>
    <cellStyle name="Standard 257 8 2 2 3 4 3" xfId="18493"/>
    <cellStyle name="Standard 257 8 2 2 3 4 3 2" xfId="44965"/>
    <cellStyle name="Standard 257 8 2 2 3 4 4" xfId="29524"/>
    <cellStyle name="Standard 257 8 2 2 3 5" xfId="5257"/>
    <cellStyle name="Standard 257 8 2 2 3 5 2" xfId="9667"/>
    <cellStyle name="Standard 257 8 2 2 3 5 2 2" xfId="22903"/>
    <cellStyle name="Standard 257 8 2 2 3 5 2 2 2" xfId="49375"/>
    <cellStyle name="Standard 257 8 2 2 3 5 2 3" xfId="36139"/>
    <cellStyle name="Standard 257 8 2 2 3 5 3" xfId="16286"/>
    <cellStyle name="Standard 257 8 2 2 3 5 3 2" xfId="42758"/>
    <cellStyle name="Standard 257 8 2 2 3 5 4" xfId="31729"/>
    <cellStyle name="Standard 257 8 2 2 3 6" xfId="7462"/>
    <cellStyle name="Standard 257 8 2 2 3 6 2" xfId="20698"/>
    <cellStyle name="Standard 257 8 2 2 3 6 2 2" xfId="47170"/>
    <cellStyle name="Standard 257 8 2 2 3 6 3" xfId="33934"/>
    <cellStyle name="Standard 257 8 2 2 3 7" xfId="14081"/>
    <cellStyle name="Standard 257 8 2 2 3 7 2" xfId="40553"/>
    <cellStyle name="Standard 257 8 2 2 3 8" xfId="27317"/>
    <cellStyle name="Standard 257 8 2 2 4" xfId="1213"/>
    <cellStyle name="Standard 257 8 2 2 4 2" xfId="4156"/>
    <cellStyle name="Standard 257 8 2 2 4 2 2" xfId="12978"/>
    <cellStyle name="Standard 257 8 2 2 4 2 2 2" xfId="26214"/>
    <cellStyle name="Standard 257 8 2 2 4 2 2 2 2" xfId="52686"/>
    <cellStyle name="Standard 257 8 2 2 4 2 2 3" xfId="39450"/>
    <cellStyle name="Standard 257 8 2 2 4 2 3" xfId="19597"/>
    <cellStyle name="Standard 257 8 2 2 4 2 3 2" xfId="46069"/>
    <cellStyle name="Standard 257 8 2 2 4 2 4" xfId="30628"/>
    <cellStyle name="Standard 257 8 2 2 4 3" xfId="5627"/>
    <cellStyle name="Standard 257 8 2 2 4 3 2" xfId="10037"/>
    <cellStyle name="Standard 257 8 2 2 4 3 2 2" xfId="23273"/>
    <cellStyle name="Standard 257 8 2 2 4 3 2 2 2" xfId="49745"/>
    <cellStyle name="Standard 257 8 2 2 4 3 2 3" xfId="36509"/>
    <cellStyle name="Standard 257 8 2 2 4 3 3" xfId="16656"/>
    <cellStyle name="Standard 257 8 2 2 4 3 3 2" xfId="43128"/>
    <cellStyle name="Standard 257 8 2 2 4 3 4" xfId="32099"/>
    <cellStyle name="Standard 257 8 2 2 4 4" xfId="8566"/>
    <cellStyle name="Standard 257 8 2 2 4 4 2" xfId="21802"/>
    <cellStyle name="Standard 257 8 2 2 4 4 2 2" xfId="48274"/>
    <cellStyle name="Standard 257 8 2 2 4 4 3" xfId="35038"/>
    <cellStyle name="Standard 257 8 2 2 4 5" xfId="15185"/>
    <cellStyle name="Standard 257 8 2 2 4 5 2" xfId="41657"/>
    <cellStyle name="Standard 257 8 2 2 4 6" xfId="27687"/>
    <cellStyle name="Standard 257 8 2 2 5" xfId="1949"/>
    <cellStyle name="Standard 257 8 2 2 5 2" xfId="3420"/>
    <cellStyle name="Standard 257 8 2 2 5 2 2" xfId="12242"/>
    <cellStyle name="Standard 257 8 2 2 5 2 2 2" xfId="25478"/>
    <cellStyle name="Standard 257 8 2 2 5 2 2 2 2" xfId="51950"/>
    <cellStyle name="Standard 257 8 2 2 5 2 2 3" xfId="38714"/>
    <cellStyle name="Standard 257 8 2 2 5 2 3" xfId="18861"/>
    <cellStyle name="Standard 257 8 2 2 5 2 3 2" xfId="45333"/>
    <cellStyle name="Standard 257 8 2 2 5 2 4" xfId="29892"/>
    <cellStyle name="Standard 257 8 2 2 5 3" xfId="6362"/>
    <cellStyle name="Standard 257 8 2 2 5 3 2" xfId="10772"/>
    <cellStyle name="Standard 257 8 2 2 5 3 2 2" xfId="24008"/>
    <cellStyle name="Standard 257 8 2 2 5 3 2 2 2" xfId="50480"/>
    <cellStyle name="Standard 257 8 2 2 5 3 2 3" xfId="37244"/>
    <cellStyle name="Standard 257 8 2 2 5 3 3" xfId="17391"/>
    <cellStyle name="Standard 257 8 2 2 5 3 3 2" xfId="43863"/>
    <cellStyle name="Standard 257 8 2 2 5 3 4" xfId="32834"/>
    <cellStyle name="Standard 257 8 2 2 5 4" xfId="7830"/>
    <cellStyle name="Standard 257 8 2 2 5 4 2" xfId="21066"/>
    <cellStyle name="Standard 257 8 2 2 5 4 2 2" xfId="47538"/>
    <cellStyle name="Standard 257 8 2 2 5 4 3" xfId="34302"/>
    <cellStyle name="Standard 257 8 2 2 5 5" xfId="14449"/>
    <cellStyle name="Standard 257 8 2 2 5 5 2" xfId="40921"/>
    <cellStyle name="Standard 257 8 2 2 5 6" xfId="28422"/>
    <cellStyle name="Standard 257 8 2 2 6" xfId="2686"/>
    <cellStyle name="Standard 257 8 2 2 6 2" xfId="11508"/>
    <cellStyle name="Standard 257 8 2 2 6 2 2" xfId="24744"/>
    <cellStyle name="Standard 257 8 2 2 6 2 2 2" xfId="51216"/>
    <cellStyle name="Standard 257 8 2 2 6 2 3" xfId="37980"/>
    <cellStyle name="Standard 257 8 2 2 6 3" xfId="18127"/>
    <cellStyle name="Standard 257 8 2 2 6 3 2" xfId="44599"/>
    <cellStyle name="Standard 257 8 2 2 6 4" xfId="29158"/>
    <cellStyle name="Standard 257 8 2 2 7" xfId="4891"/>
    <cellStyle name="Standard 257 8 2 2 7 2" xfId="9301"/>
    <cellStyle name="Standard 257 8 2 2 7 2 2" xfId="22537"/>
    <cellStyle name="Standard 257 8 2 2 7 2 2 2" xfId="49009"/>
    <cellStyle name="Standard 257 8 2 2 7 2 3" xfId="35773"/>
    <cellStyle name="Standard 257 8 2 2 7 3" xfId="15920"/>
    <cellStyle name="Standard 257 8 2 2 7 3 2" xfId="42392"/>
    <cellStyle name="Standard 257 8 2 2 7 4" xfId="31363"/>
    <cellStyle name="Standard 257 8 2 2 8" xfId="7096"/>
    <cellStyle name="Standard 257 8 2 2 8 2" xfId="20332"/>
    <cellStyle name="Standard 257 8 2 2 8 2 2" xfId="46804"/>
    <cellStyle name="Standard 257 8 2 2 8 3" xfId="33568"/>
    <cellStyle name="Standard 257 8 2 2 9" xfId="13715"/>
    <cellStyle name="Standard 257 8 2 2 9 2" xfId="40187"/>
    <cellStyle name="Standard 257 8 2 3" xfId="531"/>
    <cellStyle name="Standard 257 8 2 3 2" xfId="920"/>
    <cellStyle name="Standard 257 8 2 3 2 2" xfId="1669"/>
    <cellStyle name="Standard 257 8 2 3 2 2 2" xfId="4612"/>
    <cellStyle name="Standard 257 8 2 3 2 2 2 2" xfId="13434"/>
    <cellStyle name="Standard 257 8 2 3 2 2 2 2 2" xfId="26670"/>
    <cellStyle name="Standard 257 8 2 3 2 2 2 2 2 2" xfId="53142"/>
    <cellStyle name="Standard 257 8 2 3 2 2 2 2 3" xfId="39906"/>
    <cellStyle name="Standard 257 8 2 3 2 2 2 3" xfId="20053"/>
    <cellStyle name="Standard 257 8 2 3 2 2 2 3 2" xfId="46525"/>
    <cellStyle name="Standard 257 8 2 3 2 2 2 4" xfId="31084"/>
    <cellStyle name="Standard 257 8 2 3 2 2 3" xfId="6083"/>
    <cellStyle name="Standard 257 8 2 3 2 2 3 2" xfId="10493"/>
    <cellStyle name="Standard 257 8 2 3 2 2 3 2 2" xfId="23729"/>
    <cellStyle name="Standard 257 8 2 3 2 2 3 2 2 2" xfId="50201"/>
    <cellStyle name="Standard 257 8 2 3 2 2 3 2 3" xfId="36965"/>
    <cellStyle name="Standard 257 8 2 3 2 2 3 3" xfId="17112"/>
    <cellStyle name="Standard 257 8 2 3 2 2 3 3 2" xfId="43584"/>
    <cellStyle name="Standard 257 8 2 3 2 2 3 4" xfId="32555"/>
    <cellStyle name="Standard 257 8 2 3 2 2 4" xfId="9022"/>
    <cellStyle name="Standard 257 8 2 3 2 2 4 2" xfId="22258"/>
    <cellStyle name="Standard 257 8 2 3 2 2 4 2 2" xfId="48730"/>
    <cellStyle name="Standard 257 8 2 3 2 2 4 3" xfId="35494"/>
    <cellStyle name="Standard 257 8 2 3 2 2 5" xfId="15641"/>
    <cellStyle name="Standard 257 8 2 3 2 2 5 2" xfId="42113"/>
    <cellStyle name="Standard 257 8 2 3 2 2 6" xfId="28143"/>
    <cellStyle name="Standard 257 8 2 3 2 3" xfId="2405"/>
    <cellStyle name="Standard 257 8 2 3 2 3 2" xfId="3876"/>
    <cellStyle name="Standard 257 8 2 3 2 3 2 2" xfId="12698"/>
    <cellStyle name="Standard 257 8 2 3 2 3 2 2 2" xfId="25934"/>
    <cellStyle name="Standard 257 8 2 3 2 3 2 2 2 2" xfId="52406"/>
    <cellStyle name="Standard 257 8 2 3 2 3 2 2 3" xfId="39170"/>
    <cellStyle name="Standard 257 8 2 3 2 3 2 3" xfId="19317"/>
    <cellStyle name="Standard 257 8 2 3 2 3 2 3 2" xfId="45789"/>
    <cellStyle name="Standard 257 8 2 3 2 3 2 4" xfId="30348"/>
    <cellStyle name="Standard 257 8 2 3 2 3 3" xfId="6818"/>
    <cellStyle name="Standard 257 8 2 3 2 3 3 2" xfId="11228"/>
    <cellStyle name="Standard 257 8 2 3 2 3 3 2 2" xfId="24464"/>
    <cellStyle name="Standard 257 8 2 3 2 3 3 2 2 2" xfId="50936"/>
    <cellStyle name="Standard 257 8 2 3 2 3 3 2 3" xfId="37700"/>
    <cellStyle name="Standard 257 8 2 3 2 3 3 3" xfId="17847"/>
    <cellStyle name="Standard 257 8 2 3 2 3 3 3 2" xfId="44319"/>
    <cellStyle name="Standard 257 8 2 3 2 3 3 4" xfId="33290"/>
    <cellStyle name="Standard 257 8 2 3 2 3 4" xfId="8286"/>
    <cellStyle name="Standard 257 8 2 3 2 3 4 2" xfId="21522"/>
    <cellStyle name="Standard 257 8 2 3 2 3 4 2 2" xfId="47994"/>
    <cellStyle name="Standard 257 8 2 3 2 3 4 3" xfId="34758"/>
    <cellStyle name="Standard 257 8 2 3 2 3 5" xfId="14905"/>
    <cellStyle name="Standard 257 8 2 3 2 3 5 2" xfId="41377"/>
    <cellStyle name="Standard 257 8 2 3 2 3 6" xfId="28878"/>
    <cellStyle name="Standard 257 8 2 3 2 4" xfId="3142"/>
    <cellStyle name="Standard 257 8 2 3 2 4 2" xfId="11964"/>
    <cellStyle name="Standard 257 8 2 3 2 4 2 2" xfId="25200"/>
    <cellStyle name="Standard 257 8 2 3 2 4 2 2 2" xfId="51672"/>
    <cellStyle name="Standard 257 8 2 3 2 4 2 3" xfId="38436"/>
    <cellStyle name="Standard 257 8 2 3 2 4 3" xfId="18583"/>
    <cellStyle name="Standard 257 8 2 3 2 4 3 2" xfId="45055"/>
    <cellStyle name="Standard 257 8 2 3 2 4 4" xfId="29614"/>
    <cellStyle name="Standard 257 8 2 3 2 5" xfId="5347"/>
    <cellStyle name="Standard 257 8 2 3 2 5 2" xfId="9757"/>
    <cellStyle name="Standard 257 8 2 3 2 5 2 2" xfId="22993"/>
    <cellStyle name="Standard 257 8 2 3 2 5 2 2 2" xfId="49465"/>
    <cellStyle name="Standard 257 8 2 3 2 5 2 3" xfId="36229"/>
    <cellStyle name="Standard 257 8 2 3 2 5 3" xfId="16376"/>
    <cellStyle name="Standard 257 8 2 3 2 5 3 2" xfId="42848"/>
    <cellStyle name="Standard 257 8 2 3 2 5 4" xfId="31819"/>
    <cellStyle name="Standard 257 8 2 3 2 6" xfId="7552"/>
    <cellStyle name="Standard 257 8 2 3 2 6 2" xfId="20788"/>
    <cellStyle name="Standard 257 8 2 3 2 6 2 2" xfId="47260"/>
    <cellStyle name="Standard 257 8 2 3 2 6 3" xfId="34024"/>
    <cellStyle name="Standard 257 8 2 3 2 7" xfId="14171"/>
    <cellStyle name="Standard 257 8 2 3 2 7 2" xfId="40643"/>
    <cellStyle name="Standard 257 8 2 3 2 8" xfId="27407"/>
    <cellStyle name="Standard 257 8 2 3 3" xfId="1303"/>
    <cellStyle name="Standard 257 8 2 3 3 2" xfId="4246"/>
    <cellStyle name="Standard 257 8 2 3 3 2 2" xfId="13068"/>
    <cellStyle name="Standard 257 8 2 3 3 2 2 2" xfId="26304"/>
    <cellStyle name="Standard 257 8 2 3 3 2 2 2 2" xfId="52776"/>
    <cellStyle name="Standard 257 8 2 3 3 2 2 3" xfId="39540"/>
    <cellStyle name="Standard 257 8 2 3 3 2 3" xfId="19687"/>
    <cellStyle name="Standard 257 8 2 3 3 2 3 2" xfId="46159"/>
    <cellStyle name="Standard 257 8 2 3 3 2 4" xfId="30718"/>
    <cellStyle name="Standard 257 8 2 3 3 3" xfId="5717"/>
    <cellStyle name="Standard 257 8 2 3 3 3 2" xfId="10127"/>
    <cellStyle name="Standard 257 8 2 3 3 3 2 2" xfId="23363"/>
    <cellStyle name="Standard 257 8 2 3 3 3 2 2 2" xfId="49835"/>
    <cellStyle name="Standard 257 8 2 3 3 3 2 3" xfId="36599"/>
    <cellStyle name="Standard 257 8 2 3 3 3 3" xfId="16746"/>
    <cellStyle name="Standard 257 8 2 3 3 3 3 2" xfId="43218"/>
    <cellStyle name="Standard 257 8 2 3 3 3 4" xfId="32189"/>
    <cellStyle name="Standard 257 8 2 3 3 4" xfId="8656"/>
    <cellStyle name="Standard 257 8 2 3 3 4 2" xfId="21892"/>
    <cellStyle name="Standard 257 8 2 3 3 4 2 2" xfId="48364"/>
    <cellStyle name="Standard 257 8 2 3 3 4 3" xfId="35128"/>
    <cellStyle name="Standard 257 8 2 3 3 5" xfId="15275"/>
    <cellStyle name="Standard 257 8 2 3 3 5 2" xfId="41747"/>
    <cellStyle name="Standard 257 8 2 3 3 6" xfId="27777"/>
    <cellStyle name="Standard 257 8 2 3 4" xfId="2039"/>
    <cellStyle name="Standard 257 8 2 3 4 2" xfId="3510"/>
    <cellStyle name="Standard 257 8 2 3 4 2 2" xfId="12332"/>
    <cellStyle name="Standard 257 8 2 3 4 2 2 2" xfId="25568"/>
    <cellStyle name="Standard 257 8 2 3 4 2 2 2 2" xfId="52040"/>
    <cellStyle name="Standard 257 8 2 3 4 2 2 3" xfId="38804"/>
    <cellStyle name="Standard 257 8 2 3 4 2 3" xfId="18951"/>
    <cellStyle name="Standard 257 8 2 3 4 2 3 2" xfId="45423"/>
    <cellStyle name="Standard 257 8 2 3 4 2 4" xfId="29982"/>
    <cellStyle name="Standard 257 8 2 3 4 3" xfId="6452"/>
    <cellStyle name="Standard 257 8 2 3 4 3 2" xfId="10862"/>
    <cellStyle name="Standard 257 8 2 3 4 3 2 2" xfId="24098"/>
    <cellStyle name="Standard 257 8 2 3 4 3 2 2 2" xfId="50570"/>
    <cellStyle name="Standard 257 8 2 3 4 3 2 3" xfId="37334"/>
    <cellStyle name="Standard 257 8 2 3 4 3 3" xfId="17481"/>
    <cellStyle name="Standard 257 8 2 3 4 3 3 2" xfId="43953"/>
    <cellStyle name="Standard 257 8 2 3 4 3 4" xfId="32924"/>
    <cellStyle name="Standard 257 8 2 3 4 4" xfId="7920"/>
    <cellStyle name="Standard 257 8 2 3 4 4 2" xfId="21156"/>
    <cellStyle name="Standard 257 8 2 3 4 4 2 2" xfId="47628"/>
    <cellStyle name="Standard 257 8 2 3 4 4 3" xfId="34392"/>
    <cellStyle name="Standard 257 8 2 3 4 5" xfId="14539"/>
    <cellStyle name="Standard 257 8 2 3 4 5 2" xfId="41011"/>
    <cellStyle name="Standard 257 8 2 3 4 6" xfId="28512"/>
    <cellStyle name="Standard 257 8 2 3 5" xfId="2776"/>
    <cellStyle name="Standard 257 8 2 3 5 2" xfId="11598"/>
    <cellStyle name="Standard 257 8 2 3 5 2 2" xfId="24834"/>
    <cellStyle name="Standard 257 8 2 3 5 2 2 2" xfId="51306"/>
    <cellStyle name="Standard 257 8 2 3 5 2 3" xfId="38070"/>
    <cellStyle name="Standard 257 8 2 3 5 3" xfId="18217"/>
    <cellStyle name="Standard 257 8 2 3 5 3 2" xfId="44689"/>
    <cellStyle name="Standard 257 8 2 3 5 4" xfId="29248"/>
    <cellStyle name="Standard 257 8 2 3 6" xfId="4981"/>
    <cellStyle name="Standard 257 8 2 3 6 2" xfId="9391"/>
    <cellStyle name="Standard 257 8 2 3 6 2 2" xfId="22627"/>
    <cellStyle name="Standard 257 8 2 3 6 2 2 2" xfId="49099"/>
    <cellStyle name="Standard 257 8 2 3 6 2 3" xfId="35863"/>
    <cellStyle name="Standard 257 8 2 3 6 3" xfId="16010"/>
    <cellStyle name="Standard 257 8 2 3 6 3 2" xfId="42482"/>
    <cellStyle name="Standard 257 8 2 3 6 4" xfId="31453"/>
    <cellStyle name="Standard 257 8 2 3 7" xfId="7186"/>
    <cellStyle name="Standard 257 8 2 3 7 2" xfId="20422"/>
    <cellStyle name="Standard 257 8 2 3 7 2 2" xfId="46894"/>
    <cellStyle name="Standard 257 8 2 3 7 3" xfId="33658"/>
    <cellStyle name="Standard 257 8 2 3 8" xfId="13805"/>
    <cellStyle name="Standard 257 8 2 3 8 2" xfId="40277"/>
    <cellStyle name="Standard 257 8 2 3 9" xfId="27041"/>
    <cellStyle name="Standard 257 8 2 4" xfId="748"/>
    <cellStyle name="Standard 257 8 2 4 2" xfId="1498"/>
    <cellStyle name="Standard 257 8 2 4 2 2" xfId="4441"/>
    <cellStyle name="Standard 257 8 2 4 2 2 2" xfId="13263"/>
    <cellStyle name="Standard 257 8 2 4 2 2 2 2" xfId="26499"/>
    <cellStyle name="Standard 257 8 2 4 2 2 2 2 2" xfId="52971"/>
    <cellStyle name="Standard 257 8 2 4 2 2 2 3" xfId="39735"/>
    <cellStyle name="Standard 257 8 2 4 2 2 3" xfId="19882"/>
    <cellStyle name="Standard 257 8 2 4 2 2 3 2" xfId="46354"/>
    <cellStyle name="Standard 257 8 2 4 2 2 4" xfId="30913"/>
    <cellStyle name="Standard 257 8 2 4 2 3" xfId="5912"/>
    <cellStyle name="Standard 257 8 2 4 2 3 2" xfId="10322"/>
    <cellStyle name="Standard 257 8 2 4 2 3 2 2" xfId="23558"/>
    <cellStyle name="Standard 257 8 2 4 2 3 2 2 2" xfId="50030"/>
    <cellStyle name="Standard 257 8 2 4 2 3 2 3" xfId="36794"/>
    <cellStyle name="Standard 257 8 2 4 2 3 3" xfId="16941"/>
    <cellStyle name="Standard 257 8 2 4 2 3 3 2" xfId="43413"/>
    <cellStyle name="Standard 257 8 2 4 2 3 4" xfId="32384"/>
    <cellStyle name="Standard 257 8 2 4 2 4" xfId="8851"/>
    <cellStyle name="Standard 257 8 2 4 2 4 2" xfId="22087"/>
    <cellStyle name="Standard 257 8 2 4 2 4 2 2" xfId="48559"/>
    <cellStyle name="Standard 257 8 2 4 2 4 3" xfId="35323"/>
    <cellStyle name="Standard 257 8 2 4 2 5" xfId="15470"/>
    <cellStyle name="Standard 257 8 2 4 2 5 2" xfId="41942"/>
    <cellStyle name="Standard 257 8 2 4 2 6" xfId="27972"/>
    <cellStyle name="Standard 257 8 2 4 3" xfId="2234"/>
    <cellStyle name="Standard 257 8 2 4 3 2" xfId="3705"/>
    <cellStyle name="Standard 257 8 2 4 3 2 2" xfId="12527"/>
    <cellStyle name="Standard 257 8 2 4 3 2 2 2" xfId="25763"/>
    <cellStyle name="Standard 257 8 2 4 3 2 2 2 2" xfId="52235"/>
    <cellStyle name="Standard 257 8 2 4 3 2 2 3" xfId="38999"/>
    <cellStyle name="Standard 257 8 2 4 3 2 3" xfId="19146"/>
    <cellStyle name="Standard 257 8 2 4 3 2 3 2" xfId="45618"/>
    <cellStyle name="Standard 257 8 2 4 3 2 4" xfId="30177"/>
    <cellStyle name="Standard 257 8 2 4 3 3" xfId="6647"/>
    <cellStyle name="Standard 257 8 2 4 3 3 2" xfId="11057"/>
    <cellStyle name="Standard 257 8 2 4 3 3 2 2" xfId="24293"/>
    <cellStyle name="Standard 257 8 2 4 3 3 2 2 2" xfId="50765"/>
    <cellStyle name="Standard 257 8 2 4 3 3 2 3" xfId="37529"/>
    <cellStyle name="Standard 257 8 2 4 3 3 3" xfId="17676"/>
    <cellStyle name="Standard 257 8 2 4 3 3 3 2" xfId="44148"/>
    <cellStyle name="Standard 257 8 2 4 3 3 4" xfId="33119"/>
    <cellStyle name="Standard 257 8 2 4 3 4" xfId="8115"/>
    <cellStyle name="Standard 257 8 2 4 3 4 2" xfId="21351"/>
    <cellStyle name="Standard 257 8 2 4 3 4 2 2" xfId="47823"/>
    <cellStyle name="Standard 257 8 2 4 3 4 3" xfId="34587"/>
    <cellStyle name="Standard 257 8 2 4 3 5" xfId="14734"/>
    <cellStyle name="Standard 257 8 2 4 3 5 2" xfId="41206"/>
    <cellStyle name="Standard 257 8 2 4 3 6" xfId="28707"/>
    <cellStyle name="Standard 257 8 2 4 4" xfId="2971"/>
    <cellStyle name="Standard 257 8 2 4 4 2" xfId="11793"/>
    <cellStyle name="Standard 257 8 2 4 4 2 2" xfId="25029"/>
    <cellStyle name="Standard 257 8 2 4 4 2 2 2" xfId="51501"/>
    <cellStyle name="Standard 257 8 2 4 4 2 3" xfId="38265"/>
    <cellStyle name="Standard 257 8 2 4 4 3" xfId="18412"/>
    <cellStyle name="Standard 257 8 2 4 4 3 2" xfId="44884"/>
    <cellStyle name="Standard 257 8 2 4 4 4" xfId="29443"/>
    <cellStyle name="Standard 257 8 2 4 5" xfId="5176"/>
    <cellStyle name="Standard 257 8 2 4 5 2" xfId="9586"/>
    <cellStyle name="Standard 257 8 2 4 5 2 2" xfId="22822"/>
    <cellStyle name="Standard 257 8 2 4 5 2 2 2" xfId="49294"/>
    <cellStyle name="Standard 257 8 2 4 5 2 3" xfId="36058"/>
    <cellStyle name="Standard 257 8 2 4 5 3" xfId="16205"/>
    <cellStyle name="Standard 257 8 2 4 5 3 2" xfId="42677"/>
    <cellStyle name="Standard 257 8 2 4 5 4" xfId="31648"/>
    <cellStyle name="Standard 257 8 2 4 6" xfId="7381"/>
    <cellStyle name="Standard 257 8 2 4 6 2" xfId="20617"/>
    <cellStyle name="Standard 257 8 2 4 6 2 2" xfId="47089"/>
    <cellStyle name="Standard 257 8 2 4 6 3" xfId="33853"/>
    <cellStyle name="Standard 257 8 2 4 7" xfId="14000"/>
    <cellStyle name="Standard 257 8 2 4 7 2" xfId="40472"/>
    <cellStyle name="Standard 257 8 2 4 8" xfId="27236"/>
    <cellStyle name="Standard 257 8 2 5" xfId="1132"/>
    <cellStyle name="Standard 257 8 2 5 2" xfId="4075"/>
    <cellStyle name="Standard 257 8 2 5 2 2" xfId="12897"/>
    <cellStyle name="Standard 257 8 2 5 2 2 2" xfId="26133"/>
    <cellStyle name="Standard 257 8 2 5 2 2 2 2" xfId="52605"/>
    <cellStyle name="Standard 257 8 2 5 2 2 3" xfId="39369"/>
    <cellStyle name="Standard 257 8 2 5 2 3" xfId="19516"/>
    <cellStyle name="Standard 257 8 2 5 2 3 2" xfId="45988"/>
    <cellStyle name="Standard 257 8 2 5 2 4" xfId="30547"/>
    <cellStyle name="Standard 257 8 2 5 3" xfId="5546"/>
    <cellStyle name="Standard 257 8 2 5 3 2" xfId="9956"/>
    <cellStyle name="Standard 257 8 2 5 3 2 2" xfId="23192"/>
    <cellStyle name="Standard 257 8 2 5 3 2 2 2" xfId="49664"/>
    <cellStyle name="Standard 257 8 2 5 3 2 3" xfId="36428"/>
    <cellStyle name="Standard 257 8 2 5 3 3" xfId="16575"/>
    <cellStyle name="Standard 257 8 2 5 3 3 2" xfId="43047"/>
    <cellStyle name="Standard 257 8 2 5 3 4" xfId="32018"/>
    <cellStyle name="Standard 257 8 2 5 4" xfId="8485"/>
    <cellStyle name="Standard 257 8 2 5 4 2" xfId="21721"/>
    <cellStyle name="Standard 257 8 2 5 4 2 2" xfId="48193"/>
    <cellStyle name="Standard 257 8 2 5 4 3" xfId="34957"/>
    <cellStyle name="Standard 257 8 2 5 5" xfId="15104"/>
    <cellStyle name="Standard 257 8 2 5 5 2" xfId="41576"/>
    <cellStyle name="Standard 257 8 2 5 6" xfId="27606"/>
    <cellStyle name="Standard 257 8 2 6" xfId="1868"/>
    <cellStyle name="Standard 257 8 2 6 2" xfId="3339"/>
    <cellStyle name="Standard 257 8 2 6 2 2" xfId="12161"/>
    <cellStyle name="Standard 257 8 2 6 2 2 2" xfId="25397"/>
    <cellStyle name="Standard 257 8 2 6 2 2 2 2" xfId="51869"/>
    <cellStyle name="Standard 257 8 2 6 2 2 3" xfId="38633"/>
    <cellStyle name="Standard 257 8 2 6 2 3" xfId="18780"/>
    <cellStyle name="Standard 257 8 2 6 2 3 2" xfId="45252"/>
    <cellStyle name="Standard 257 8 2 6 2 4" xfId="29811"/>
    <cellStyle name="Standard 257 8 2 6 3" xfId="6281"/>
    <cellStyle name="Standard 257 8 2 6 3 2" xfId="10691"/>
    <cellStyle name="Standard 257 8 2 6 3 2 2" xfId="23927"/>
    <cellStyle name="Standard 257 8 2 6 3 2 2 2" xfId="50399"/>
    <cellStyle name="Standard 257 8 2 6 3 2 3" xfId="37163"/>
    <cellStyle name="Standard 257 8 2 6 3 3" xfId="17310"/>
    <cellStyle name="Standard 257 8 2 6 3 3 2" xfId="43782"/>
    <cellStyle name="Standard 257 8 2 6 3 4" xfId="32753"/>
    <cellStyle name="Standard 257 8 2 6 4" xfId="7749"/>
    <cellStyle name="Standard 257 8 2 6 4 2" xfId="20985"/>
    <cellStyle name="Standard 257 8 2 6 4 2 2" xfId="47457"/>
    <cellStyle name="Standard 257 8 2 6 4 3" xfId="34221"/>
    <cellStyle name="Standard 257 8 2 6 5" xfId="14368"/>
    <cellStyle name="Standard 257 8 2 6 5 2" xfId="40840"/>
    <cellStyle name="Standard 257 8 2 6 6" xfId="28341"/>
    <cellStyle name="Standard 257 8 2 7" xfId="2605"/>
    <cellStyle name="Standard 257 8 2 7 2" xfId="11427"/>
    <cellStyle name="Standard 257 8 2 7 2 2" xfId="24663"/>
    <cellStyle name="Standard 257 8 2 7 2 2 2" xfId="51135"/>
    <cellStyle name="Standard 257 8 2 7 2 3" xfId="37899"/>
    <cellStyle name="Standard 257 8 2 7 3" xfId="18046"/>
    <cellStyle name="Standard 257 8 2 7 3 2" xfId="44518"/>
    <cellStyle name="Standard 257 8 2 7 4" xfId="29077"/>
    <cellStyle name="Standard 257 8 2 8" xfId="4810"/>
    <cellStyle name="Standard 257 8 2 8 2" xfId="9220"/>
    <cellStyle name="Standard 257 8 2 8 2 2" xfId="22456"/>
    <cellStyle name="Standard 257 8 2 8 2 2 2" xfId="48928"/>
    <cellStyle name="Standard 257 8 2 8 2 3" xfId="35692"/>
    <cellStyle name="Standard 257 8 2 8 3" xfId="15839"/>
    <cellStyle name="Standard 257 8 2 8 3 2" xfId="42311"/>
    <cellStyle name="Standard 257 8 2 8 4" xfId="31282"/>
    <cellStyle name="Standard 257 8 2 9" xfId="7015"/>
    <cellStyle name="Standard 257 8 2 9 2" xfId="20251"/>
    <cellStyle name="Standard 257 8 2 9 2 2" xfId="46723"/>
    <cellStyle name="Standard 257 8 2 9 3" xfId="33487"/>
    <cellStyle name="Standard 257 8 3" xfId="396"/>
    <cellStyle name="Standard 257 8 3 10" xfId="26911"/>
    <cellStyle name="Standard 257 8 3 2" xfId="572"/>
    <cellStyle name="Standard 257 8 3 2 2" xfId="961"/>
    <cellStyle name="Standard 257 8 3 2 2 2" xfId="1710"/>
    <cellStyle name="Standard 257 8 3 2 2 2 2" xfId="4653"/>
    <cellStyle name="Standard 257 8 3 2 2 2 2 2" xfId="13475"/>
    <cellStyle name="Standard 257 8 3 2 2 2 2 2 2" xfId="26711"/>
    <cellStyle name="Standard 257 8 3 2 2 2 2 2 2 2" xfId="53183"/>
    <cellStyle name="Standard 257 8 3 2 2 2 2 2 3" xfId="39947"/>
    <cellStyle name="Standard 257 8 3 2 2 2 2 3" xfId="20094"/>
    <cellStyle name="Standard 257 8 3 2 2 2 2 3 2" xfId="46566"/>
    <cellStyle name="Standard 257 8 3 2 2 2 2 4" xfId="31125"/>
    <cellStyle name="Standard 257 8 3 2 2 2 3" xfId="6124"/>
    <cellStyle name="Standard 257 8 3 2 2 2 3 2" xfId="10534"/>
    <cellStyle name="Standard 257 8 3 2 2 2 3 2 2" xfId="23770"/>
    <cellStyle name="Standard 257 8 3 2 2 2 3 2 2 2" xfId="50242"/>
    <cellStyle name="Standard 257 8 3 2 2 2 3 2 3" xfId="37006"/>
    <cellStyle name="Standard 257 8 3 2 2 2 3 3" xfId="17153"/>
    <cellStyle name="Standard 257 8 3 2 2 2 3 3 2" xfId="43625"/>
    <cellStyle name="Standard 257 8 3 2 2 2 3 4" xfId="32596"/>
    <cellStyle name="Standard 257 8 3 2 2 2 4" xfId="9063"/>
    <cellStyle name="Standard 257 8 3 2 2 2 4 2" xfId="22299"/>
    <cellStyle name="Standard 257 8 3 2 2 2 4 2 2" xfId="48771"/>
    <cellStyle name="Standard 257 8 3 2 2 2 4 3" xfId="35535"/>
    <cellStyle name="Standard 257 8 3 2 2 2 5" xfId="15682"/>
    <cellStyle name="Standard 257 8 3 2 2 2 5 2" xfId="42154"/>
    <cellStyle name="Standard 257 8 3 2 2 2 6" xfId="28184"/>
    <cellStyle name="Standard 257 8 3 2 2 3" xfId="2446"/>
    <cellStyle name="Standard 257 8 3 2 2 3 2" xfId="3917"/>
    <cellStyle name="Standard 257 8 3 2 2 3 2 2" xfId="12739"/>
    <cellStyle name="Standard 257 8 3 2 2 3 2 2 2" xfId="25975"/>
    <cellStyle name="Standard 257 8 3 2 2 3 2 2 2 2" xfId="52447"/>
    <cellStyle name="Standard 257 8 3 2 2 3 2 2 3" xfId="39211"/>
    <cellStyle name="Standard 257 8 3 2 2 3 2 3" xfId="19358"/>
    <cellStyle name="Standard 257 8 3 2 2 3 2 3 2" xfId="45830"/>
    <cellStyle name="Standard 257 8 3 2 2 3 2 4" xfId="30389"/>
    <cellStyle name="Standard 257 8 3 2 2 3 3" xfId="6859"/>
    <cellStyle name="Standard 257 8 3 2 2 3 3 2" xfId="11269"/>
    <cellStyle name="Standard 257 8 3 2 2 3 3 2 2" xfId="24505"/>
    <cellStyle name="Standard 257 8 3 2 2 3 3 2 2 2" xfId="50977"/>
    <cellStyle name="Standard 257 8 3 2 2 3 3 2 3" xfId="37741"/>
    <cellStyle name="Standard 257 8 3 2 2 3 3 3" xfId="17888"/>
    <cellStyle name="Standard 257 8 3 2 2 3 3 3 2" xfId="44360"/>
    <cellStyle name="Standard 257 8 3 2 2 3 3 4" xfId="33331"/>
    <cellStyle name="Standard 257 8 3 2 2 3 4" xfId="8327"/>
    <cellStyle name="Standard 257 8 3 2 2 3 4 2" xfId="21563"/>
    <cellStyle name="Standard 257 8 3 2 2 3 4 2 2" xfId="48035"/>
    <cellStyle name="Standard 257 8 3 2 2 3 4 3" xfId="34799"/>
    <cellStyle name="Standard 257 8 3 2 2 3 5" xfId="14946"/>
    <cellStyle name="Standard 257 8 3 2 2 3 5 2" xfId="41418"/>
    <cellStyle name="Standard 257 8 3 2 2 3 6" xfId="28919"/>
    <cellStyle name="Standard 257 8 3 2 2 4" xfId="3183"/>
    <cellStyle name="Standard 257 8 3 2 2 4 2" xfId="12005"/>
    <cellStyle name="Standard 257 8 3 2 2 4 2 2" xfId="25241"/>
    <cellStyle name="Standard 257 8 3 2 2 4 2 2 2" xfId="51713"/>
    <cellStyle name="Standard 257 8 3 2 2 4 2 3" xfId="38477"/>
    <cellStyle name="Standard 257 8 3 2 2 4 3" xfId="18624"/>
    <cellStyle name="Standard 257 8 3 2 2 4 3 2" xfId="45096"/>
    <cellStyle name="Standard 257 8 3 2 2 4 4" xfId="29655"/>
    <cellStyle name="Standard 257 8 3 2 2 5" xfId="5388"/>
    <cellStyle name="Standard 257 8 3 2 2 5 2" xfId="9798"/>
    <cellStyle name="Standard 257 8 3 2 2 5 2 2" xfId="23034"/>
    <cellStyle name="Standard 257 8 3 2 2 5 2 2 2" xfId="49506"/>
    <cellStyle name="Standard 257 8 3 2 2 5 2 3" xfId="36270"/>
    <cellStyle name="Standard 257 8 3 2 2 5 3" xfId="16417"/>
    <cellStyle name="Standard 257 8 3 2 2 5 3 2" xfId="42889"/>
    <cellStyle name="Standard 257 8 3 2 2 5 4" xfId="31860"/>
    <cellStyle name="Standard 257 8 3 2 2 6" xfId="7593"/>
    <cellStyle name="Standard 257 8 3 2 2 6 2" xfId="20829"/>
    <cellStyle name="Standard 257 8 3 2 2 6 2 2" xfId="47301"/>
    <cellStyle name="Standard 257 8 3 2 2 6 3" xfId="34065"/>
    <cellStyle name="Standard 257 8 3 2 2 7" xfId="14212"/>
    <cellStyle name="Standard 257 8 3 2 2 7 2" xfId="40684"/>
    <cellStyle name="Standard 257 8 3 2 2 8" xfId="27448"/>
    <cellStyle name="Standard 257 8 3 2 3" xfId="1344"/>
    <cellStyle name="Standard 257 8 3 2 3 2" xfId="4287"/>
    <cellStyle name="Standard 257 8 3 2 3 2 2" xfId="13109"/>
    <cellStyle name="Standard 257 8 3 2 3 2 2 2" xfId="26345"/>
    <cellStyle name="Standard 257 8 3 2 3 2 2 2 2" xfId="52817"/>
    <cellStyle name="Standard 257 8 3 2 3 2 2 3" xfId="39581"/>
    <cellStyle name="Standard 257 8 3 2 3 2 3" xfId="19728"/>
    <cellStyle name="Standard 257 8 3 2 3 2 3 2" xfId="46200"/>
    <cellStyle name="Standard 257 8 3 2 3 2 4" xfId="30759"/>
    <cellStyle name="Standard 257 8 3 2 3 3" xfId="5758"/>
    <cellStyle name="Standard 257 8 3 2 3 3 2" xfId="10168"/>
    <cellStyle name="Standard 257 8 3 2 3 3 2 2" xfId="23404"/>
    <cellStyle name="Standard 257 8 3 2 3 3 2 2 2" xfId="49876"/>
    <cellStyle name="Standard 257 8 3 2 3 3 2 3" xfId="36640"/>
    <cellStyle name="Standard 257 8 3 2 3 3 3" xfId="16787"/>
    <cellStyle name="Standard 257 8 3 2 3 3 3 2" xfId="43259"/>
    <cellStyle name="Standard 257 8 3 2 3 3 4" xfId="32230"/>
    <cellStyle name="Standard 257 8 3 2 3 4" xfId="8697"/>
    <cellStyle name="Standard 257 8 3 2 3 4 2" xfId="21933"/>
    <cellStyle name="Standard 257 8 3 2 3 4 2 2" xfId="48405"/>
    <cellStyle name="Standard 257 8 3 2 3 4 3" xfId="35169"/>
    <cellStyle name="Standard 257 8 3 2 3 5" xfId="15316"/>
    <cellStyle name="Standard 257 8 3 2 3 5 2" xfId="41788"/>
    <cellStyle name="Standard 257 8 3 2 3 6" xfId="27818"/>
    <cellStyle name="Standard 257 8 3 2 4" xfId="2080"/>
    <cellStyle name="Standard 257 8 3 2 4 2" xfId="3551"/>
    <cellStyle name="Standard 257 8 3 2 4 2 2" xfId="12373"/>
    <cellStyle name="Standard 257 8 3 2 4 2 2 2" xfId="25609"/>
    <cellStyle name="Standard 257 8 3 2 4 2 2 2 2" xfId="52081"/>
    <cellStyle name="Standard 257 8 3 2 4 2 2 3" xfId="38845"/>
    <cellStyle name="Standard 257 8 3 2 4 2 3" xfId="18992"/>
    <cellStyle name="Standard 257 8 3 2 4 2 3 2" xfId="45464"/>
    <cellStyle name="Standard 257 8 3 2 4 2 4" xfId="30023"/>
    <cellStyle name="Standard 257 8 3 2 4 3" xfId="6493"/>
    <cellStyle name="Standard 257 8 3 2 4 3 2" xfId="10903"/>
    <cellStyle name="Standard 257 8 3 2 4 3 2 2" xfId="24139"/>
    <cellStyle name="Standard 257 8 3 2 4 3 2 2 2" xfId="50611"/>
    <cellStyle name="Standard 257 8 3 2 4 3 2 3" xfId="37375"/>
    <cellStyle name="Standard 257 8 3 2 4 3 3" xfId="17522"/>
    <cellStyle name="Standard 257 8 3 2 4 3 3 2" xfId="43994"/>
    <cellStyle name="Standard 257 8 3 2 4 3 4" xfId="32965"/>
    <cellStyle name="Standard 257 8 3 2 4 4" xfId="7961"/>
    <cellStyle name="Standard 257 8 3 2 4 4 2" xfId="21197"/>
    <cellStyle name="Standard 257 8 3 2 4 4 2 2" xfId="47669"/>
    <cellStyle name="Standard 257 8 3 2 4 4 3" xfId="34433"/>
    <cellStyle name="Standard 257 8 3 2 4 5" xfId="14580"/>
    <cellStyle name="Standard 257 8 3 2 4 5 2" xfId="41052"/>
    <cellStyle name="Standard 257 8 3 2 4 6" xfId="28553"/>
    <cellStyle name="Standard 257 8 3 2 5" xfId="2817"/>
    <cellStyle name="Standard 257 8 3 2 5 2" xfId="11639"/>
    <cellStyle name="Standard 257 8 3 2 5 2 2" xfId="24875"/>
    <cellStyle name="Standard 257 8 3 2 5 2 2 2" xfId="51347"/>
    <cellStyle name="Standard 257 8 3 2 5 2 3" xfId="38111"/>
    <cellStyle name="Standard 257 8 3 2 5 3" xfId="18258"/>
    <cellStyle name="Standard 257 8 3 2 5 3 2" xfId="44730"/>
    <cellStyle name="Standard 257 8 3 2 5 4" xfId="29289"/>
    <cellStyle name="Standard 257 8 3 2 6" xfId="5022"/>
    <cellStyle name="Standard 257 8 3 2 6 2" xfId="9432"/>
    <cellStyle name="Standard 257 8 3 2 6 2 2" xfId="22668"/>
    <cellStyle name="Standard 257 8 3 2 6 2 2 2" xfId="49140"/>
    <cellStyle name="Standard 257 8 3 2 6 2 3" xfId="35904"/>
    <cellStyle name="Standard 257 8 3 2 6 3" xfId="16051"/>
    <cellStyle name="Standard 257 8 3 2 6 3 2" xfId="42523"/>
    <cellStyle name="Standard 257 8 3 2 6 4" xfId="31494"/>
    <cellStyle name="Standard 257 8 3 2 7" xfId="7227"/>
    <cellStyle name="Standard 257 8 3 2 7 2" xfId="20463"/>
    <cellStyle name="Standard 257 8 3 2 7 2 2" xfId="46935"/>
    <cellStyle name="Standard 257 8 3 2 7 3" xfId="33699"/>
    <cellStyle name="Standard 257 8 3 2 8" xfId="13846"/>
    <cellStyle name="Standard 257 8 3 2 8 2" xfId="40318"/>
    <cellStyle name="Standard 257 8 3 2 9" xfId="27082"/>
    <cellStyle name="Standard 257 8 3 3" xfId="789"/>
    <cellStyle name="Standard 257 8 3 3 2" xfId="1539"/>
    <cellStyle name="Standard 257 8 3 3 2 2" xfId="4482"/>
    <cellStyle name="Standard 257 8 3 3 2 2 2" xfId="13304"/>
    <cellStyle name="Standard 257 8 3 3 2 2 2 2" xfId="26540"/>
    <cellStyle name="Standard 257 8 3 3 2 2 2 2 2" xfId="53012"/>
    <cellStyle name="Standard 257 8 3 3 2 2 2 3" xfId="39776"/>
    <cellStyle name="Standard 257 8 3 3 2 2 3" xfId="19923"/>
    <cellStyle name="Standard 257 8 3 3 2 2 3 2" xfId="46395"/>
    <cellStyle name="Standard 257 8 3 3 2 2 4" xfId="30954"/>
    <cellStyle name="Standard 257 8 3 3 2 3" xfId="5953"/>
    <cellStyle name="Standard 257 8 3 3 2 3 2" xfId="10363"/>
    <cellStyle name="Standard 257 8 3 3 2 3 2 2" xfId="23599"/>
    <cellStyle name="Standard 257 8 3 3 2 3 2 2 2" xfId="50071"/>
    <cellStyle name="Standard 257 8 3 3 2 3 2 3" xfId="36835"/>
    <cellStyle name="Standard 257 8 3 3 2 3 3" xfId="16982"/>
    <cellStyle name="Standard 257 8 3 3 2 3 3 2" xfId="43454"/>
    <cellStyle name="Standard 257 8 3 3 2 3 4" xfId="32425"/>
    <cellStyle name="Standard 257 8 3 3 2 4" xfId="8892"/>
    <cellStyle name="Standard 257 8 3 3 2 4 2" xfId="22128"/>
    <cellStyle name="Standard 257 8 3 3 2 4 2 2" xfId="48600"/>
    <cellStyle name="Standard 257 8 3 3 2 4 3" xfId="35364"/>
    <cellStyle name="Standard 257 8 3 3 2 5" xfId="15511"/>
    <cellStyle name="Standard 257 8 3 3 2 5 2" xfId="41983"/>
    <cellStyle name="Standard 257 8 3 3 2 6" xfId="28013"/>
    <cellStyle name="Standard 257 8 3 3 3" xfId="2275"/>
    <cellStyle name="Standard 257 8 3 3 3 2" xfId="3746"/>
    <cellStyle name="Standard 257 8 3 3 3 2 2" xfId="12568"/>
    <cellStyle name="Standard 257 8 3 3 3 2 2 2" xfId="25804"/>
    <cellStyle name="Standard 257 8 3 3 3 2 2 2 2" xfId="52276"/>
    <cellStyle name="Standard 257 8 3 3 3 2 2 3" xfId="39040"/>
    <cellStyle name="Standard 257 8 3 3 3 2 3" xfId="19187"/>
    <cellStyle name="Standard 257 8 3 3 3 2 3 2" xfId="45659"/>
    <cellStyle name="Standard 257 8 3 3 3 2 4" xfId="30218"/>
    <cellStyle name="Standard 257 8 3 3 3 3" xfId="6688"/>
    <cellStyle name="Standard 257 8 3 3 3 3 2" xfId="11098"/>
    <cellStyle name="Standard 257 8 3 3 3 3 2 2" xfId="24334"/>
    <cellStyle name="Standard 257 8 3 3 3 3 2 2 2" xfId="50806"/>
    <cellStyle name="Standard 257 8 3 3 3 3 2 3" xfId="37570"/>
    <cellStyle name="Standard 257 8 3 3 3 3 3" xfId="17717"/>
    <cellStyle name="Standard 257 8 3 3 3 3 3 2" xfId="44189"/>
    <cellStyle name="Standard 257 8 3 3 3 3 4" xfId="33160"/>
    <cellStyle name="Standard 257 8 3 3 3 4" xfId="8156"/>
    <cellStyle name="Standard 257 8 3 3 3 4 2" xfId="21392"/>
    <cellStyle name="Standard 257 8 3 3 3 4 2 2" xfId="47864"/>
    <cellStyle name="Standard 257 8 3 3 3 4 3" xfId="34628"/>
    <cellStyle name="Standard 257 8 3 3 3 5" xfId="14775"/>
    <cellStyle name="Standard 257 8 3 3 3 5 2" xfId="41247"/>
    <cellStyle name="Standard 257 8 3 3 3 6" xfId="28748"/>
    <cellStyle name="Standard 257 8 3 3 4" xfId="3012"/>
    <cellStyle name="Standard 257 8 3 3 4 2" xfId="11834"/>
    <cellStyle name="Standard 257 8 3 3 4 2 2" xfId="25070"/>
    <cellStyle name="Standard 257 8 3 3 4 2 2 2" xfId="51542"/>
    <cellStyle name="Standard 257 8 3 3 4 2 3" xfId="38306"/>
    <cellStyle name="Standard 257 8 3 3 4 3" xfId="18453"/>
    <cellStyle name="Standard 257 8 3 3 4 3 2" xfId="44925"/>
    <cellStyle name="Standard 257 8 3 3 4 4" xfId="29484"/>
    <cellStyle name="Standard 257 8 3 3 5" xfId="5217"/>
    <cellStyle name="Standard 257 8 3 3 5 2" xfId="9627"/>
    <cellStyle name="Standard 257 8 3 3 5 2 2" xfId="22863"/>
    <cellStyle name="Standard 257 8 3 3 5 2 2 2" xfId="49335"/>
    <cellStyle name="Standard 257 8 3 3 5 2 3" xfId="36099"/>
    <cellStyle name="Standard 257 8 3 3 5 3" xfId="16246"/>
    <cellStyle name="Standard 257 8 3 3 5 3 2" xfId="42718"/>
    <cellStyle name="Standard 257 8 3 3 5 4" xfId="31689"/>
    <cellStyle name="Standard 257 8 3 3 6" xfId="7422"/>
    <cellStyle name="Standard 257 8 3 3 6 2" xfId="20658"/>
    <cellStyle name="Standard 257 8 3 3 6 2 2" xfId="47130"/>
    <cellStyle name="Standard 257 8 3 3 6 3" xfId="33894"/>
    <cellStyle name="Standard 257 8 3 3 7" xfId="14041"/>
    <cellStyle name="Standard 257 8 3 3 7 2" xfId="40513"/>
    <cellStyle name="Standard 257 8 3 3 8" xfId="27277"/>
    <cellStyle name="Standard 257 8 3 4" xfId="1173"/>
    <cellStyle name="Standard 257 8 3 4 2" xfId="4116"/>
    <cellStyle name="Standard 257 8 3 4 2 2" xfId="12938"/>
    <cellStyle name="Standard 257 8 3 4 2 2 2" xfId="26174"/>
    <cellStyle name="Standard 257 8 3 4 2 2 2 2" xfId="52646"/>
    <cellStyle name="Standard 257 8 3 4 2 2 3" xfId="39410"/>
    <cellStyle name="Standard 257 8 3 4 2 3" xfId="19557"/>
    <cellStyle name="Standard 257 8 3 4 2 3 2" xfId="46029"/>
    <cellStyle name="Standard 257 8 3 4 2 4" xfId="30588"/>
    <cellStyle name="Standard 257 8 3 4 3" xfId="5587"/>
    <cellStyle name="Standard 257 8 3 4 3 2" xfId="9997"/>
    <cellStyle name="Standard 257 8 3 4 3 2 2" xfId="23233"/>
    <cellStyle name="Standard 257 8 3 4 3 2 2 2" xfId="49705"/>
    <cellStyle name="Standard 257 8 3 4 3 2 3" xfId="36469"/>
    <cellStyle name="Standard 257 8 3 4 3 3" xfId="16616"/>
    <cellStyle name="Standard 257 8 3 4 3 3 2" xfId="43088"/>
    <cellStyle name="Standard 257 8 3 4 3 4" xfId="32059"/>
    <cellStyle name="Standard 257 8 3 4 4" xfId="8526"/>
    <cellStyle name="Standard 257 8 3 4 4 2" xfId="21762"/>
    <cellStyle name="Standard 257 8 3 4 4 2 2" xfId="48234"/>
    <cellStyle name="Standard 257 8 3 4 4 3" xfId="34998"/>
    <cellStyle name="Standard 257 8 3 4 5" xfId="15145"/>
    <cellStyle name="Standard 257 8 3 4 5 2" xfId="41617"/>
    <cellStyle name="Standard 257 8 3 4 6" xfId="27647"/>
    <cellStyle name="Standard 257 8 3 5" xfId="1909"/>
    <cellStyle name="Standard 257 8 3 5 2" xfId="3380"/>
    <cellStyle name="Standard 257 8 3 5 2 2" xfId="12202"/>
    <cellStyle name="Standard 257 8 3 5 2 2 2" xfId="25438"/>
    <cellStyle name="Standard 257 8 3 5 2 2 2 2" xfId="51910"/>
    <cellStyle name="Standard 257 8 3 5 2 2 3" xfId="38674"/>
    <cellStyle name="Standard 257 8 3 5 2 3" xfId="18821"/>
    <cellStyle name="Standard 257 8 3 5 2 3 2" xfId="45293"/>
    <cellStyle name="Standard 257 8 3 5 2 4" xfId="29852"/>
    <cellStyle name="Standard 257 8 3 5 3" xfId="6322"/>
    <cellStyle name="Standard 257 8 3 5 3 2" xfId="10732"/>
    <cellStyle name="Standard 257 8 3 5 3 2 2" xfId="23968"/>
    <cellStyle name="Standard 257 8 3 5 3 2 2 2" xfId="50440"/>
    <cellStyle name="Standard 257 8 3 5 3 2 3" xfId="37204"/>
    <cellStyle name="Standard 257 8 3 5 3 3" xfId="17351"/>
    <cellStyle name="Standard 257 8 3 5 3 3 2" xfId="43823"/>
    <cellStyle name="Standard 257 8 3 5 3 4" xfId="32794"/>
    <cellStyle name="Standard 257 8 3 5 4" xfId="7790"/>
    <cellStyle name="Standard 257 8 3 5 4 2" xfId="21026"/>
    <cellStyle name="Standard 257 8 3 5 4 2 2" xfId="47498"/>
    <cellStyle name="Standard 257 8 3 5 4 3" xfId="34262"/>
    <cellStyle name="Standard 257 8 3 5 5" xfId="14409"/>
    <cellStyle name="Standard 257 8 3 5 5 2" xfId="40881"/>
    <cellStyle name="Standard 257 8 3 5 6" xfId="28382"/>
    <cellStyle name="Standard 257 8 3 6" xfId="2646"/>
    <cellStyle name="Standard 257 8 3 6 2" xfId="11468"/>
    <cellStyle name="Standard 257 8 3 6 2 2" xfId="24704"/>
    <cellStyle name="Standard 257 8 3 6 2 2 2" xfId="51176"/>
    <cellStyle name="Standard 257 8 3 6 2 3" xfId="37940"/>
    <cellStyle name="Standard 257 8 3 6 3" xfId="18087"/>
    <cellStyle name="Standard 257 8 3 6 3 2" xfId="44559"/>
    <cellStyle name="Standard 257 8 3 6 4" xfId="29118"/>
    <cellStyle name="Standard 257 8 3 7" xfId="4851"/>
    <cellStyle name="Standard 257 8 3 7 2" xfId="9261"/>
    <cellStyle name="Standard 257 8 3 7 2 2" xfId="22497"/>
    <cellStyle name="Standard 257 8 3 7 2 2 2" xfId="48969"/>
    <cellStyle name="Standard 257 8 3 7 2 3" xfId="35733"/>
    <cellStyle name="Standard 257 8 3 7 3" xfId="15880"/>
    <cellStyle name="Standard 257 8 3 7 3 2" xfId="42352"/>
    <cellStyle name="Standard 257 8 3 7 4" xfId="31323"/>
    <cellStyle name="Standard 257 8 3 8" xfId="7056"/>
    <cellStyle name="Standard 257 8 3 8 2" xfId="20292"/>
    <cellStyle name="Standard 257 8 3 8 2 2" xfId="46764"/>
    <cellStyle name="Standard 257 8 3 8 3" xfId="33528"/>
    <cellStyle name="Standard 257 8 3 9" xfId="13675"/>
    <cellStyle name="Standard 257 8 3 9 2" xfId="40147"/>
    <cellStyle name="Standard 257 8 4" xfId="489"/>
    <cellStyle name="Standard 257 8 4 2" xfId="879"/>
    <cellStyle name="Standard 257 8 4 2 2" xfId="1628"/>
    <cellStyle name="Standard 257 8 4 2 2 2" xfId="4571"/>
    <cellStyle name="Standard 257 8 4 2 2 2 2" xfId="13393"/>
    <cellStyle name="Standard 257 8 4 2 2 2 2 2" xfId="26629"/>
    <cellStyle name="Standard 257 8 4 2 2 2 2 2 2" xfId="53101"/>
    <cellStyle name="Standard 257 8 4 2 2 2 2 3" xfId="39865"/>
    <cellStyle name="Standard 257 8 4 2 2 2 3" xfId="20012"/>
    <cellStyle name="Standard 257 8 4 2 2 2 3 2" xfId="46484"/>
    <cellStyle name="Standard 257 8 4 2 2 2 4" xfId="31043"/>
    <cellStyle name="Standard 257 8 4 2 2 3" xfId="6042"/>
    <cellStyle name="Standard 257 8 4 2 2 3 2" xfId="10452"/>
    <cellStyle name="Standard 257 8 4 2 2 3 2 2" xfId="23688"/>
    <cellStyle name="Standard 257 8 4 2 2 3 2 2 2" xfId="50160"/>
    <cellStyle name="Standard 257 8 4 2 2 3 2 3" xfId="36924"/>
    <cellStyle name="Standard 257 8 4 2 2 3 3" xfId="17071"/>
    <cellStyle name="Standard 257 8 4 2 2 3 3 2" xfId="43543"/>
    <cellStyle name="Standard 257 8 4 2 2 3 4" xfId="32514"/>
    <cellStyle name="Standard 257 8 4 2 2 4" xfId="8981"/>
    <cellStyle name="Standard 257 8 4 2 2 4 2" xfId="22217"/>
    <cellStyle name="Standard 257 8 4 2 2 4 2 2" xfId="48689"/>
    <cellStyle name="Standard 257 8 4 2 2 4 3" xfId="35453"/>
    <cellStyle name="Standard 257 8 4 2 2 5" xfId="15600"/>
    <cellStyle name="Standard 257 8 4 2 2 5 2" xfId="42072"/>
    <cellStyle name="Standard 257 8 4 2 2 6" xfId="28102"/>
    <cellStyle name="Standard 257 8 4 2 3" xfId="2364"/>
    <cellStyle name="Standard 257 8 4 2 3 2" xfId="3835"/>
    <cellStyle name="Standard 257 8 4 2 3 2 2" xfId="12657"/>
    <cellStyle name="Standard 257 8 4 2 3 2 2 2" xfId="25893"/>
    <cellStyle name="Standard 257 8 4 2 3 2 2 2 2" xfId="52365"/>
    <cellStyle name="Standard 257 8 4 2 3 2 2 3" xfId="39129"/>
    <cellStyle name="Standard 257 8 4 2 3 2 3" xfId="19276"/>
    <cellStyle name="Standard 257 8 4 2 3 2 3 2" xfId="45748"/>
    <cellStyle name="Standard 257 8 4 2 3 2 4" xfId="30307"/>
    <cellStyle name="Standard 257 8 4 2 3 3" xfId="6777"/>
    <cellStyle name="Standard 257 8 4 2 3 3 2" xfId="11187"/>
    <cellStyle name="Standard 257 8 4 2 3 3 2 2" xfId="24423"/>
    <cellStyle name="Standard 257 8 4 2 3 3 2 2 2" xfId="50895"/>
    <cellStyle name="Standard 257 8 4 2 3 3 2 3" xfId="37659"/>
    <cellStyle name="Standard 257 8 4 2 3 3 3" xfId="17806"/>
    <cellStyle name="Standard 257 8 4 2 3 3 3 2" xfId="44278"/>
    <cellStyle name="Standard 257 8 4 2 3 3 4" xfId="33249"/>
    <cellStyle name="Standard 257 8 4 2 3 4" xfId="8245"/>
    <cellStyle name="Standard 257 8 4 2 3 4 2" xfId="21481"/>
    <cellStyle name="Standard 257 8 4 2 3 4 2 2" xfId="47953"/>
    <cellStyle name="Standard 257 8 4 2 3 4 3" xfId="34717"/>
    <cellStyle name="Standard 257 8 4 2 3 5" xfId="14864"/>
    <cellStyle name="Standard 257 8 4 2 3 5 2" xfId="41336"/>
    <cellStyle name="Standard 257 8 4 2 3 6" xfId="28837"/>
    <cellStyle name="Standard 257 8 4 2 4" xfId="3101"/>
    <cellStyle name="Standard 257 8 4 2 4 2" xfId="11923"/>
    <cellStyle name="Standard 257 8 4 2 4 2 2" xfId="25159"/>
    <cellStyle name="Standard 257 8 4 2 4 2 2 2" xfId="51631"/>
    <cellStyle name="Standard 257 8 4 2 4 2 3" xfId="38395"/>
    <cellStyle name="Standard 257 8 4 2 4 3" xfId="18542"/>
    <cellStyle name="Standard 257 8 4 2 4 3 2" xfId="45014"/>
    <cellStyle name="Standard 257 8 4 2 4 4" xfId="29573"/>
    <cellStyle name="Standard 257 8 4 2 5" xfId="5306"/>
    <cellStyle name="Standard 257 8 4 2 5 2" xfId="9716"/>
    <cellStyle name="Standard 257 8 4 2 5 2 2" xfId="22952"/>
    <cellStyle name="Standard 257 8 4 2 5 2 2 2" xfId="49424"/>
    <cellStyle name="Standard 257 8 4 2 5 2 3" xfId="36188"/>
    <cellStyle name="Standard 257 8 4 2 5 3" xfId="16335"/>
    <cellStyle name="Standard 257 8 4 2 5 3 2" xfId="42807"/>
    <cellStyle name="Standard 257 8 4 2 5 4" xfId="31778"/>
    <cellStyle name="Standard 257 8 4 2 6" xfId="7511"/>
    <cellStyle name="Standard 257 8 4 2 6 2" xfId="20747"/>
    <cellStyle name="Standard 257 8 4 2 6 2 2" xfId="47219"/>
    <cellStyle name="Standard 257 8 4 2 6 3" xfId="33983"/>
    <cellStyle name="Standard 257 8 4 2 7" xfId="14130"/>
    <cellStyle name="Standard 257 8 4 2 7 2" xfId="40602"/>
    <cellStyle name="Standard 257 8 4 2 8" xfId="27366"/>
    <cellStyle name="Standard 257 8 4 3" xfId="1262"/>
    <cellStyle name="Standard 257 8 4 3 2" xfId="4205"/>
    <cellStyle name="Standard 257 8 4 3 2 2" xfId="13027"/>
    <cellStyle name="Standard 257 8 4 3 2 2 2" xfId="26263"/>
    <cellStyle name="Standard 257 8 4 3 2 2 2 2" xfId="52735"/>
    <cellStyle name="Standard 257 8 4 3 2 2 3" xfId="39499"/>
    <cellStyle name="Standard 257 8 4 3 2 3" xfId="19646"/>
    <cellStyle name="Standard 257 8 4 3 2 3 2" xfId="46118"/>
    <cellStyle name="Standard 257 8 4 3 2 4" xfId="30677"/>
    <cellStyle name="Standard 257 8 4 3 3" xfId="5676"/>
    <cellStyle name="Standard 257 8 4 3 3 2" xfId="10086"/>
    <cellStyle name="Standard 257 8 4 3 3 2 2" xfId="23322"/>
    <cellStyle name="Standard 257 8 4 3 3 2 2 2" xfId="49794"/>
    <cellStyle name="Standard 257 8 4 3 3 2 3" xfId="36558"/>
    <cellStyle name="Standard 257 8 4 3 3 3" xfId="16705"/>
    <cellStyle name="Standard 257 8 4 3 3 3 2" xfId="43177"/>
    <cellStyle name="Standard 257 8 4 3 3 4" xfId="32148"/>
    <cellStyle name="Standard 257 8 4 3 4" xfId="8615"/>
    <cellStyle name="Standard 257 8 4 3 4 2" xfId="21851"/>
    <cellStyle name="Standard 257 8 4 3 4 2 2" xfId="48323"/>
    <cellStyle name="Standard 257 8 4 3 4 3" xfId="35087"/>
    <cellStyle name="Standard 257 8 4 3 5" xfId="15234"/>
    <cellStyle name="Standard 257 8 4 3 5 2" xfId="41706"/>
    <cellStyle name="Standard 257 8 4 3 6" xfId="27736"/>
    <cellStyle name="Standard 257 8 4 4" xfId="1998"/>
    <cellStyle name="Standard 257 8 4 4 2" xfId="3469"/>
    <cellStyle name="Standard 257 8 4 4 2 2" xfId="12291"/>
    <cellStyle name="Standard 257 8 4 4 2 2 2" xfId="25527"/>
    <cellStyle name="Standard 257 8 4 4 2 2 2 2" xfId="51999"/>
    <cellStyle name="Standard 257 8 4 4 2 2 3" xfId="38763"/>
    <cellStyle name="Standard 257 8 4 4 2 3" xfId="18910"/>
    <cellStyle name="Standard 257 8 4 4 2 3 2" xfId="45382"/>
    <cellStyle name="Standard 257 8 4 4 2 4" xfId="29941"/>
    <cellStyle name="Standard 257 8 4 4 3" xfId="6411"/>
    <cellStyle name="Standard 257 8 4 4 3 2" xfId="10821"/>
    <cellStyle name="Standard 257 8 4 4 3 2 2" xfId="24057"/>
    <cellStyle name="Standard 257 8 4 4 3 2 2 2" xfId="50529"/>
    <cellStyle name="Standard 257 8 4 4 3 2 3" xfId="37293"/>
    <cellStyle name="Standard 257 8 4 4 3 3" xfId="17440"/>
    <cellStyle name="Standard 257 8 4 4 3 3 2" xfId="43912"/>
    <cellStyle name="Standard 257 8 4 4 3 4" xfId="32883"/>
    <cellStyle name="Standard 257 8 4 4 4" xfId="7879"/>
    <cellStyle name="Standard 257 8 4 4 4 2" xfId="21115"/>
    <cellStyle name="Standard 257 8 4 4 4 2 2" xfId="47587"/>
    <cellStyle name="Standard 257 8 4 4 4 3" xfId="34351"/>
    <cellStyle name="Standard 257 8 4 4 5" xfId="14498"/>
    <cellStyle name="Standard 257 8 4 4 5 2" xfId="40970"/>
    <cellStyle name="Standard 257 8 4 4 6" xfId="28471"/>
    <cellStyle name="Standard 257 8 4 5" xfId="2735"/>
    <cellStyle name="Standard 257 8 4 5 2" xfId="11557"/>
    <cellStyle name="Standard 257 8 4 5 2 2" xfId="24793"/>
    <cellStyle name="Standard 257 8 4 5 2 2 2" xfId="51265"/>
    <cellStyle name="Standard 257 8 4 5 2 3" xfId="38029"/>
    <cellStyle name="Standard 257 8 4 5 3" xfId="18176"/>
    <cellStyle name="Standard 257 8 4 5 3 2" xfId="44648"/>
    <cellStyle name="Standard 257 8 4 5 4" xfId="29207"/>
    <cellStyle name="Standard 257 8 4 6" xfId="4940"/>
    <cellStyle name="Standard 257 8 4 6 2" xfId="9350"/>
    <cellStyle name="Standard 257 8 4 6 2 2" xfId="22586"/>
    <cellStyle name="Standard 257 8 4 6 2 2 2" xfId="49058"/>
    <cellStyle name="Standard 257 8 4 6 2 3" xfId="35822"/>
    <cellStyle name="Standard 257 8 4 6 3" xfId="15969"/>
    <cellStyle name="Standard 257 8 4 6 3 2" xfId="42441"/>
    <cellStyle name="Standard 257 8 4 6 4" xfId="31412"/>
    <cellStyle name="Standard 257 8 4 7" xfId="7145"/>
    <cellStyle name="Standard 257 8 4 7 2" xfId="20381"/>
    <cellStyle name="Standard 257 8 4 7 2 2" xfId="46853"/>
    <cellStyle name="Standard 257 8 4 7 3" xfId="33617"/>
    <cellStyle name="Standard 257 8 4 8" xfId="13764"/>
    <cellStyle name="Standard 257 8 4 8 2" xfId="40236"/>
    <cellStyle name="Standard 257 8 4 9" xfId="27000"/>
    <cellStyle name="Standard 257 8 5" xfId="636"/>
    <cellStyle name="Standard 257 8 5 2" xfId="1025"/>
    <cellStyle name="Standard 257 8 5 2 2" xfId="1774"/>
    <cellStyle name="Standard 257 8 5 2 2 2" xfId="4717"/>
    <cellStyle name="Standard 257 8 5 2 2 2 2" xfId="13539"/>
    <cellStyle name="Standard 257 8 5 2 2 2 2 2" xfId="26775"/>
    <cellStyle name="Standard 257 8 5 2 2 2 2 2 2" xfId="53247"/>
    <cellStyle name="Standard 257 8 5 2 2 2 2 3" xfId="40011"/>
    <cellStyle name="Standard 257 8 5 2 2 2 3" xfId="20158"/>
    <cellStyle name="Standard 257 8 5 2 2 2 3 2" xfId="46630"/>
    <cellStyle name="Standard 257 8 5 2 2 2 4" xfId="31189"/>
    <cellStyle name="Standard 257 8 5 2 2 3" xfId="6188"/>
    <cellStyle name="Standard 257 8 5 2 2 3 2" xfId="10598"/>
    <cellStyle name="Standard 257 8 5 2 2 3 2 2" xfId="23834"/>
    <cellStyle name="Standard 257 8 5 2 2 3 2 2 2" xfId="50306"/>
    <cellStyle name="Standard 257 8 5 2 2 3 2 3" xfId="37070"/>
    <cellStyle name="Standard 257 8 5 2 2 3 3" xfId="17217"/>
    <cellStyle name="Standard 257 8 5 2 2 3 3 2" xfId="43689"/>
    <cellStyle name="Standard 257 8 5 2 2 3 4" xfId="32660"/>
    <cellStyle name="Standard 257 8 5 2 2 4" xfId="9127"/>
    <cellStyle name="Standard 257 8 5 2 2 4 2" xfId="22363"/>
    <cellStyle name="Standard 257 8 5 2 2 4 2 2" xfId="48835"/>
    <cellStyle name="Standard 257 8 5 2 2 4 3" xfId="35599"/>
    <cellStyle name="Standard 257 8 5 2 2 5" xfId="15746"/>
    <cellStyle name="Standard 257 8 5 2 2 5 2" xfId="42218"/>
    <cellStyle name="Standard 257 8 5 2 2 6" xfId="28248"/>
    <cellStyle name="Standard 257 8 5 2 3" xfId="2510"/>
    <cellStyle name="Standard 257 8 5 2 3 2" xfId="3981"/>
    <cellStyle name="Standard 257 8 5 2 3 2 2" xfId="12803"/>
    <cellStyle name="Standard 257 8 5 2 3 2 2 2" xfId="26039"/>
    <cellStyle name="Standard 257 8 5 2 3 2 2 2 2" xfId="52511"/>
    <cellStyle name="Standard 257 8 5 2 3 2 2 3" xfId="39275"/>
    <cellStyle name="Standard 257 8 5 2 3 2 3" xfId="19422"/>
    <cellStyle name="Standard 257 8 5 2 3 2 3 2" xfId="45894"/>
    <cellStyle name="Standard 257 8 5 2 3 2 4" xfId="30453"/>
    <cellStyle name="Standard 257 8 5 2 3 3" xfId="6923"/>
    <cellStyle name="Standard 257 8 5 2 3 3 2" xfId="11333"/>
    <cellStyle name="Standard 257 8 5 2 3 3 2 2" xfId="24569"/>
    <cellStyle name="Standard 257 8 5 2 3 3 2 2 2" xfId="51041"/>
    <cellStyle name="Standard 257 8 5 2 3 3 2 3" xfId="37805"/>
    <cellStyle name="Standard 257 8 5 2 3 3 3" xfId="17952"/>
    <cellStyle name="Standard 257 8 5 2 3 3 3 2" xfId="44424"/>
    <cellStyle name="Standard 257 8 5 2 3 3 4" xfId="33395"/>
    <cellStyle name="Standard 257 8 5 2 3 4" xfId="8391"/>
    <cellStyle name="Standard 257 8 5 2 3 4 2" xfId="21627"/>
    <cellStyle name="Standard 257 8 5 2 3 4 2 2" xfId="48099"/>
    <cellStyle name="Standard 257 8 5 2 3 4 3" xfId="34863"/>
    <cellStyle name="Standard 257 8 5 2 3 5" xfId="15010"/>
    <cellStyle name="Standard 257 8 5 2 3 5 2" xfId="41482"/>
    <cellStyle name="Standard 257 8 5 2 3 6" xfId="28983"/>
    <cellStyle name="Standard 257 8 5 2 4" xfId="3247"/>
    <cellStyle name="Standard 257 8 5 2 4 2" xfId="12069"/>
    <cellStyle name="Standard 257 8 5 2 4 2 2" xfId="25305"/>
    <cellStyle name="Standard 257 8 5 2 4 2 2 2" xfId="51777"/>
    <cellStyle name="Standard 257 8 5 2 4 2 3" xfId="38541"/>
    <cellStyle name="Standard 257 8 5 2 4 3" xfId="18688"/>
    <cellStyle name="Standard 257 8 5 2 4 3 2" xfId="45160"/>
    <cellStyle name="Standard 257 8 5 2 4 4" xfId="29719"/>
    <cellStyle name="Standard 257 8 5 2 5" xfId="5452"/>
    <cellStyle name="Standard 257 8 5 2 5 2" xfId="9862"/>
    <cellStyle name="Standard 257 8 5 2 5 2 2" xfId="23098"/>
    <cellStyle name="Standard 257 8 5 2 5 2 2 2" xfId="49570"/>
    <cellStyle name="Standard 257 8 5 2 5 2 3" xfId="36334"/>
    <cellStyle name="Standard 257 8 5 2 5 3" xfId="16481"/>
    <cellStyle name="Standard 257 8 5 2 5 3 2" xfId="42953"/>
    <cellStyle name="Standard 257 8 5 2 5 4" xfId="31924"/>
    <cellStyle name="Standard 257 8 5 2 6" xfId="7657"/>
    <cellStyle name="Standard 257 8 5 2 6 2" xfId="20893"/>
    <cellStyle name="Standard 257 8 5 2 6 2 2" xfId="47365"/>
    <cellStyle name="Standard 257 8 5 2 6 3" xfId="34129"/>
    <cellStyle name="Standard 257 8 5 2 7" xfId="14276"/>
    <cellStyle name="Standard 257 8 5 2 7 2" xfId="40748"/>
    <cellStyle name="Standard 257 8 5 2 8" xfId="27512"/>
    <cellStyle name="Standard 257 8 5 3" xfId="1408"/>
    <cellStyle name="Standard 257 8 5 3 2" xfId="4351"/>
    <cellStyle name="Standard 257 8 5 3 2 2" xfId="13173"/>
    <cellStyle name="Standard 257 8 5 3 2 2 2" xfId="26409"/>
    <cellStyle name="Standard 257 8 5 3 2 2 2 2" xfId="52881"/>
    <cellStyle name="Standard 257 8 5 3 2 2 3" xfId="39645"/>
    <cellStyle name="Standard 257 8 5 3 2 3" xfId="19792"/>
    <cellStyle name="Standard 257 8 5 3 2 3 2" xfId="46264"/>
    <cellStyle name="Standard 257 8 5 3 2 4" xfId="30823"/>
    <cellStyle name="Standard 257 8 5 3 3" xfId="5822"/>
    <cellStyle name="Standard 257 8 5 3 3 2" xfId="10232"/>
    <cellStyle name="Standard 257 8 5 3 3 2 2" xfId="23468"/>
    <cellStyle name="Standard 257 8 5 3 3 2 2 2" xfId="49940"/>
    <cellStyle name="Standard 257 8 5 3 3 2 3" xfId="36704"/>
    <cellStyle name="Standard 257 8 5 3 3 3" xfId="16851"/>
    <cellStyle name="Standard 257 8 5 3 3 3 2" xfId="43323"/>
    <cellStyle name="Standard 257 8 5 3 3 4" xfId="32294"/>
    <cellStyle name="Standard 257 8 5 3 4" xfId="8761"/>
    <cellStyle name="Standard 257 8 5 3 4 2" xfId="21997"/>
    <cellStyle name="Standard 257 8 5 3 4 2 2" xfId="48469"/>
    <cellStyle name="Standard 257 8 5 3 4 3" xfId="35233"/>
    <cellStyle name="Standard 257 8 5 3 5" xfId="15380"/>
    <cellStyle name="Standard 257 8 5 3 5 2" xfId="41852"/>
    <cellStyle name="Standard 257 8 5 3 6" xfId="27882"/>
    <cellStyle name="Standard 257 8 5 4" xfId="2144"/>
    <cellStyle name="Standard 257 8 5 4 2" xfId="3615"/>
    <cellStyle name="Standard 257 8 5 4 2 2" xfId="12437"/>
    <cellStyle name="Standard 257 8 5 4 2 2 2" xfId="25673"/>
    <cellStyle name="Standard 257 8 5 4 2 2 2 2" xfId="52145"/>
    <cellStyle name="Standard 257 8 5 4 2 2 3" xfId="38909"/>
    <cellStyle name="Standard 257 8 5 4 2 3" xfId="19056"/>
    <cellStyle name="Standard 257 8 5 4 2 3 2" xfId="45528"/>
    <cellStyle name="Standard 257 8 5 4 2 4" xfId="30087"/>
    <cellStyle name="Standard 257 8 5 4 3" xfId="6557"/>
    <cellStyle name="Standard 257 8 5 4 3 2" xfId="10967"/>
    <cellStyle name="Standard 257 8 5 4 3 2 2" xfId="24203"/>
    <cellStyle name="Standard 257 8 5 4 3 2 2 2" xfId="50675"/>
    <cellStyle name="Standard 257 8 5 4 3 2 3" xfId="37439"/>
    <cellStyle name="Standard 257 8 5 4 3 3" xfId="17586"/>
    <cellStyle name="Standard 257 8 5 4 3 3 2" xfId="44058"/>
    <cellStyle name="Standard 257 8 5 4 3 4" xfId="33029"/>
    <cellStyle name="Standard 257 8 5 4 4" xfId="8025"/>
    <cellStyle name="Standard 257 8 5 4 4 2" xfId="21261"/>
    <cellStyle name="Standard 257 8 5 4 4 2 2" xfId="47733"/>
    <cellStyle name="Standard 257 8 5 4 4 3" xfId="34497"/>
    <cellStyle name="Standard 257 8 5 4 5" xfId="14644"/>
    <cellStyle name="Standard 257 8 5 4 5 2" xfId="41116"/>
    <cellStyle name="Standard 257 8 5 4 6" xfId="28617"/>
    <cellStyle name="Standard 257 8 5 5" xfId="2881"/>
    <cellStyle name="Standard 257 8 5 5 2" xfId="11703"/>
    <cellStyle name="Standard 257 8 5 5 2 2" xfId="24939"/>
    <cellStyle name="Standard 257 8 5 5 2 2 2" xfId="51411"/>
    <cellStyle name="Standard 257 8 5 5 2 3" xfId="38175"/>
    <cellStyle name="Standard 257 8 5 5 3" xfId="18322"/>
    <cellStyle name="Standard 257 8 5 5 3 2" xfId="44794"/>
    <cellStyle name="Standard 257 8 5 5 4" xfId="29353"/>
    <cellStyle name="Standard 257 8 5 6" xfId="5086"/>
    <cellStyle name="Standard 257 8 5 6 2" xfId="9496"/>
    <cellStyle name="Standard 257 8 5 6 2 2" xfId="22732"/>
    <cellStyle name="Standard 257 8 5 6 2 2 2" xfId="49204"/>
    <cellStyle name="Standard 257 8 5 6 2 3" xfId="35968"/>
    <cellStyle name="Standard 257 8 5 6 3" xfId="16115"/>
    <cellStyle name="Standard 257 8 5 6 3 2" xfId="42587"/>
    <cellStyle name="Standard 257 8 5 6 4" xfId="31558"/>
    <cellStyle name="Standard 257 8 5 7" xfId="7291"/>
    <cellStyle name="Standard 257 8 5 7 2" xfId="20527"/>
    <cellStyle name="Standard 257 8 5 7 2 2" xfId="46999"/>
    <cellStyle name="Standard 257 8 5 7 3" xfId="33763"/>
    <cellStyle name="Standard 257 8 5 8" xfId="13910"/>
    <cellStyle name="Standard 257 8 5 8 2" xfId="40382"/>
    <cellStyle name="Standard 257 8 5 9" xfId="27146"/>
    <cellStyle name="Standard 257 8 6" xfId="708"/>
    <cellStyle name="Standard 257 8 6 2" xfId="1458"/>
    <cellStyle name="Standard 257 8 6 2 2" xfId="4401"/>
    <cellStyle name="Standard 257 8 6 2 2 2" xfId="13223"/>
    <cellStyle name="Standard 257 8 6 2 2 2 2" xfId="26459"/>
    <cellStyle name="Standard 257 8 6 2 2 2 2 2" xfId="52931"/>
    <cellStyle name="Standard 257 8 6 2 2 2 3" xfId="39695"/>
    <cellStyle name="Standard 257 8 6 2 2 3" xfId="19842"/>
    <cellStyle name="Standard 257 8 6 2 2 3 2" xfId="46314"/>
    <cellStyle name="Standard 257 8 6 2 2 4" xfId="30873"/>
    <cellStyle name="Standard 257 8 6 2 3" xfId="5872"/>
    <cellStyle name="Standard 257 8 6 2 3 2" xfId="10282"/>
    <cellStyle name="Standard 257 8 6 2 3 2 2" xfId="23518"/>
    <cellStyle name="Standard 257 8 6 2 3 2 2 2" xfId="49990"/>
    <cellStyle name="Standard 257 8 6 2 3 2 3" xfId="36754"/>
    <cellStyle name="Standard 257 8 6 2 3 3" xfId="16901"/>
    <cellStyle name="Standard 257 8 6 2 3 3 2" xfId="43373"/>
    <cellStyle name="Standard 257 8 6 2 3 4" xfId="32344"/>
    <cellStyle name="Standard 257 8 6 2 4" xfId="8811"/>
    <cellStyle name="Standard 257 8 6 2 4 2" xfId="22047"/>
    <cellStyle name="Standard 257 8 6 2 4 2 2" xfId="48519"/>
    <cellStyle name="Standard 257 8 6 2 4 3" xfId="35283"/>
    <cellStyle name="Standard 257 8 6 2 5" xfId="15430"/>
    <cellStyle name="Standard 257 8 6 2 5 2" xfId="41902"/>
    <cellStyle name="Standard 257 8 6 2 6" xfId="27932"/>
    <cellStyle name="Standard 257 8 6 3" xfId="2194"/>
    <cellStyle name="Standard 257 8 6 3 2" xfId="3665"/>
    <cellStyle name="Standard 257 8 6 3 2 2" xfId="12487"/>
    <cellStyle name="Standard 257 8 6 3 2 2 2" xfId="25723"/>
    <cellStyle name="Standard 257 8 6 3 2 2 2 2" xfId="52195"/>
    <cellStyle name="Standard 257 8 6 3 2 2 3" xfId="38959"/>
    <cellStyle name="Standard 257 8 6 3 2 3" xfId="19106"/>
    <cellStyle name="Standard 257 8 6 3 2 3 2" xfId="45578"/>
    <cellStyle name="Standard 257 8 6 3 2 4" xfId="30137"/>
    <cellStyle name="Standard 257 8 6 3 3" xfId="6607"/>
    <cellStyle name="Standard 257 8 6 3 3 2" xfId="11017"/>
    <cellStyle name="Standard 257 8 6 3 3 2 2" xfId="24253"/>
    <cellStyle name="Standard 257 8 6 3 3 2 2 2" xfId="50725"/>
    <cellStyle name="Standard 257 8 6 3 3 2 3" xfId="37489"/>
    <cellStyle name="Standard 257 8 6 3 3 3" xfId="17636"/>
    <cellStyle name="Standard 257 8 6 3 3 3 2" xfId="44108"/>
    <cellStyle name="Standard 257 8 6 3 3 4" xfId="33079"/>
    <cellStyle name="Standard 257 8 6 3 4" xfId="8075"/>
    <cellStyle name="Standard 257 8 6 3 4 2" xfId="21311"/>
    <cellStyle name="Standard 257 8 6 3 4 2 2" xfId="47783"/>
    <cellStyle name="Standard 257 8 6 3 4 3" xfId="34547"/>
    <cellStyle name="Standard 257 8 6 3 5" xfId="14694"/>
    <cellStyle name="Standard 257 8 6 3 5 2" xfId="41166"/>
    <cellStyle name="Standard 257 8 6 3 6" xfId="28667"/>
    <cellStyle name="Standard 257 8 6 4" xfId="2931"/>
    <cellStyle name="Standard 257 8 6 4 2" xfId="11753"/>
    <cellStyle name="Standard 257 8 6 4 2 2" xfId="24989"/>
    <cellStyle name="Standard 257 8 6 4 2 2 2" xfId="51461"/>
    <cellStyle name="Standard 257 8 6 4 2 3" xfId="38225"/>
    <cellStyle name="Standard 257 8 6 4 3" xfId="18372"/>
    <cellStyle name="Standard 257 8 6 4 3 2" xfId="44844"/>
    <cellStyle name="Standard 257 8 6 4 4" xfId="29403"/>
    <cellStyle name="Standard 257 8 6 5" xfId="5136"/>
    <cellStyle name="Standard 257 8 6 5 2" xfId="9546"/>
    <cellStyle name="Standard 257 8 6 5 2 2" xfId="22782"/>
    <cellStyle name="Standard 257 8 6 5 2 2 2" xfId="49254"/>
    <cellStyle name="Standard 257 8 6 5 2 3" xfId="36018"/>
    <cellStyle name="Standard 257 8 6 5 3" xfId="16165"/>
    <cellStyle name="Standard 257 8 6 5 3 2" xfId="42637"/>
    <cellStyle name="Standard 257 8 6 5 4" xfId="31608"/>
    <cellStyle name="Standard 257 8 6 6" xfId="7341"/>
    <cellStyle name="Standard 257 8 6 6 2" xfId="20577"/>
    <cellStyle name="Standard 257 8 6 6 2 2" xfId="47049"/>
    <cellStyle name="Standard 257 8 6 6 3" xfId="33813"/>
    <cellStyle name="Standard 257 8 6 7" xfId="13960"/>
    <cellStyle name="Standard 257 8 6 7 2" xfId="40432"/>
    <cellStyle name="Standard 257 8 6 8" xfId="27196"/>
    <cellStyle name="Standard 257 8 7" xfId="1092"/>
    <cellStyle name="Standard 257 8 7 2" xfId="4035"/>
    <cellStyle name="Standard 257 8 7 2 2" xfId="12857"/>
    <cellStyle name="Standard 257 8 7 2 2 2" xfId="26093"/>
    <cellStyle name="Standard 257 8 7 2 2 2 2" xfId="52565"/>
    <cellStyle name="Standard 257 8 7 2 2 3" xfId="39329"/>
    <cellStyle name="Standard 257 8 7 2 3" xfId="19476"/>
    <cellStyle name="Standard 257 8 7 2 3 2" xfId="45948"/>
    <cellStyle name="Standard 257 8 7 2 4" xfId="30507"/>
    <cellStyle name="Standard 257 8 7 3" xfId="5506"/>
    <cellStyle name="Standard 257 8 7 3 2" xfId="9916"/>
    <cellStyle name="Standard 257 8 7 3 2 2" xfId="23152"/>
    <cellStyle name="Standard 257 8 7 3 2 2 2" xfId="49624"/>
    <cellStyle name="Standard 257 8 7 3 2 3" xfId="36388"/>
    <cellStyle name="Standard 257 8 7 3 3" xfId="16535"/>
    <cellStyle name="Standard 257 8 7 3 3 2" xfId="43007"/>
    <cellStyle name="Standard 257 8 7 3 4" xfId="31978"/>
    <cellStyle name="Standard 257 8 7 4" xfId="8445"/>
    <cellStyle name="Standard 257 8 7 4 2" xfId="21681"/>
    <cellStyle name="Standard 257 8 7 4 2 2" xfId="48153"/>
    <cellStyle name="Standard 257 8 7 4 3" xfId="34917"/>
    <cellStyle name="Standard 257 8 7 5" xfId="15064"/>
    <cellStyle name="Standard 257 8 7 5 2" xfId="41536"/>
    <cellStyle name="Standard 257 8 7 6" xfId="27566"/>
    <cellStyle name="Standard 257 8 8" xfId="1828"/>
    <cellStyle name="Standard 257 8 8 2" xfId="3299"/>
    <cellStyle name="Standard 257 8 8 2 2" xfId="12121"/>
    <cellStyle name="Standard 257 8 8 2 2 2" xfId="25357"/>
    <cellStyle name="Standard 257 8 8 2 2 2 2" xfId="51829"/>
    <cellStyle name="Standard 257 8 8 2 2 3" xfId="38593"/>
    <cellStyle name="Standard 257 8 8 2 3" xfId="18740"/>
    <cellStyle name="Standard 257 8 8 2 3 2" xfId="45212"/>
    <cellStyle name="Standard 257 8 8 2 4" xfId="29771"/>
    <cellStyle name="Standard 257 8 8 3" xfId="6241"/>
    <cellStyle name="Standard 257 8 8 3 2" xfId="10651"/>
    <cellStyle name="Standard 257 8 8 3 2 2" xfId="23887"/>
    <cellStyle name="Standard 257 8 8 3 2 2 2" xfId="50359"/>
    <cellStyle name="Standard 257 8 8 3 2 3" xfId="37123"/>
    <cellStyle name="Standard 257 8 8 3 3" xfId="17270"/>
    <cellStyle name="Standard 257 8 8 3 3 2" xfId="43742"/>
    <cellStyle name="Standard 257 8 8 3 4" xfId="32713"/>
    <cellStyle name="Standard 257 8 8 4" xfId="7709"/>
    <cellStyle name="Standard 257 8 8 4 2" xfId="20945"/>
    <cellStyle name="Standard 257 8 8 4 2 2" xfId="47417"/>
    <cellStyle name="Standard 257 8 8 4 3" xfId="34181"/>
    <cellStyle name="Standard 257 8 8 5" xfId="14328"/>
    <cellStyle name="Standard 257 8 8 5 2" xfId="40800"/>
    <cellStyle name="Standard 257 8 8 6" xfId="28301"/>
    <cellStyle name="Standard 257 8 9" xfId="2565"/>
    <cellStyle name="Standard 257 8 9 2" xfId="11387"/>
    <cellStyle name="Standard 257 8 9 2 2" xfId="24623"/>
    <cellStyle name="Standard 257 8 9 2 2 2" xfId="51095"/>
    <cellStyle name="Standard 257 8 9 2 3" xfId="37859"/>
    <cellStyle name="Standard 257 8 9 3" xfId="18006"/>
    <cellStyle name="Standard 257 8 9 3 2" xfId="44478"/>
    <cellStyle name="Standard 257 8 9 4" xfId="29037"/>
    <cellStyle name="Standard 257 9" xfId="272"/>
    <cellStyle name="Standard 257 9 10" xfId="4760"/>
    <cellStyle name="Standard 257 9 10 2" xfId="9170"/>
    <cellStyle name="Standard 257 9 10 2 2" xfId="22406"/>
    <cellStyle name="Standard 257 9 10 2 2 2" xfId="48878"/>
    <cellStyle name="Standard 257 9 10 2 3" xfId="35642"/>
    <cellStyle name="Standard 257 9 10 3" xfId="15789"/>
    <cellStyle name="Standard 257 9 10 3 2" xfId="42261"/>
    <cellStyle name="Standard 257 9 10 4" xfId="31232"/>
    <cellStyle name="Standard 257 9 11" xfId="6965"/>
    <cellStyle name="Standard 257 9 11 2" xfId="20201"/>
    <cellStyle name="Standard 257 9 11 2 2" xfId="46673"/>
    <cellStyle name="Standard 257 9 11 3" xfId="33437"/>
    <cellStyle name="Standard 257 9 12" xfId="13584"/>
    <cellStyle name="Standard 257 9 12 2" xfId="40056"/>
    <cellStyle name="Standard 257 9 13" xfId="26820"/>
    <cellStyle name="Standard 257 9 2" xfId="338"/>
    <cellStyle name="Standard 257 9 2 10" xfId="13624"/>
    <cellStyle name="Standard 257 9 2 10 2" xfId="40096"/>
    <cellStyle name="Standard 257 9 2 11" xfId="26860"/>
    <cellStyle name="Standard 257 9 2 2" xfId="426"/>
    <cellStyle name="Standard 257 9 2 2 10" xfId="26941"/>
    <cellStyle name="Standard 257 9 2 2 2" xfId="602"/>
    <cellStyle name="Standard 257 9 2 2 2 2" xfId="991"/>
    <cellStyle name="Standard 257 9 2 2 2 2 2" xfId="1740"/>
    <cellStyle name="Standard 257 9 2 2 2 2 2 2" xfId="4683"/>
    <cellStyle name="Standard 257 9 2 2 2 2 2 2 2" xfId="13505"/>
    <cellStyle name="Standard 257 9 2 2 2 2 2 2 2 2" xfId="26741"/>
    <cellStyle name="Standard 257 9 2 2 2 2 2 2 2 2 2" xfId="53213"/>
    <cellStyle name="Standard 257 9 2 2 2 2 2 2 2 3" xfId="39977"/>
    <cellStyle name="Standard 257 9 2 2 2 2 2 2 3" xfId="20124"/>
    <cellStyle name="Standard 257 9 2 2 2 2 2 2 3 2" xfId="46596"/>
    <cellStyle name="Standard 257 9 2 2 2 2 2 2 4" xfId="31155"/>
    <cellStyle name="Standard 257 9 2 2 2 2 2 3" xfId="6154"/>
    <cellStyle name="Standard 257 9 2 2 2 2 2 3 2" xfId="10564"/>
    <cellStyle name="Standard 257 9 2 2 2 2 2 3 2 2" xfId="23800"/>
    <cellStyle name="Standard 257 9 2 2 2 2 2 3 2 2 2" xfId="50272"/>
    <cellStyle name="Standard 257 9 2 2 2 2 2 3 2 3" xfId="37036"/>
    <cellStyle name="Standard 257 9 2 2 2 2 2 3 3" xfId="17183"/>
    <cellStyle name="Standard 257 9 2 2 2 2 2 3 3 2" xfId="43655"/>
    <cellStyle name="Standard 257 9 2 2 2 2 2 3 4" xfId="32626"/>
    <cellStyle name="Standard 257 9 2 2 2 2 2 4" xfId="9093"/>
    <cellStyle name="Standard 257 9 2 2 2 2 2 4 2" xfId="22329"/>
    <cellStyle name="Standard 257 9 2 2 2 2 2 4 2 2" xfId="48801"/>
    <cellStyle name="Standard 257 9 2 2 2 2 2 4 3" xfId="35565"/>
    <cellStyle name="Standard 257 9 2 2 2 2 2 5" xfId="15712"/>
    <cellStyle name="Standard 257 9 2 2 2 2 2 5 2" xfId="42184"/>
    <cellStyle name="Standard 257 9 2 2 2 2 2 6" xfId="28214"/>
    <cellStyle name="Standard 257 9 2 2 2 2 3" xfId="2476"/>
    <cellStyle name="Standard 257 9 2 2 2 2 3 2" xfId="3947"/>
    <cellStyle name="Standard 257 9 2 2 2 2 3 2 2" xfId="12769"/>
    <cellStyle name="Standard 257 9 2 2 2 2 3 2 2 2" xfId="26005"/>
    <cellStyle name="Standard 257 9 2 2 2 2 3 2 2 2 2" xfId="52477"/>
    <cellStyle name="Standard 257 9 2 2 2 2 3 2 2 3" xfId="39241"/>
    <cellStyle name="Standard 257 9 2 2 2 2 3 2 3" xfId="19388"/>
    <cellStyle name="Standard 257 9 2 2 2 2 3 2 3 2" xfId="45860"/>
    <cellStyle name="Standard 257 9 2 2 2 2 3 2 4" xfId="30419"/>
    <cellStyle name="Standard 257 9 2 2 2 2 3 3" xfId="6889"/>
    <cellStyle name="Standard 257 9 2 2 2 2 3 3 2" xfId="11299"/>
    <cellStyle name="Standard 257 9 2 2 2 2 3 3 2 2" xfId="24535"/>
    <cellStyle name="Standard 257 9 2 2 2 2 3 3 2 2 2" xfId="51007"/>
    <cellStyle name="Standard 257 9 2 2 2 2 3 3 2 3" xfId="37771"/>
    <cellStyle name="Standard 257 9 2 2 2 2 3 3 3" xfId="17918"/>
    <cellStyle name="Standard 257 9 2 2 2 2 3 3 3 2" xfId="44390"/>
    <cellStyle name="Standard 257 9 2 2 2 2 3 3 4" xfId="33361"/>
    <cellStyle name="Standard 257 9 2 2 2 2 3 4" xfId="8357"/>
    <cellStyle name="Standard 257 9 2 2 2 2 3 4 2" xfId="21593"/>
    <cellStyle name="Standard 257 9 2 2 2 2 3 4 2 2" xfId="48065"/>
    <cellStyle name="Standard 257 9 2 2 2 2 3 4 3" xfId="34829"/>
    <cellStyle name="Standard 257 9 2 2 2 2 3 5" xfId="14976"/>
    <cellStyle name="Standard 257 9 2 2 2 2 3 5 2" xfId="41448"/>
    <cellStyle name="Standard 257 9 2 2 2 2 3 6" xfId="28949"/>
    <cellStyle name="Standard 257 9 2 2 2 2 4" xfId="3213"/>
    <cellStyle name="Standard 257 9 2 2 2 2 4 2" xfId="12035"/>
    <cellStyle name="Standard 257 9 2 2 2 2 4 2 2" xfId="25271"/>
    <cellStyle name="Standard 257 9 2 2 2 2 4 2 2 2" xfId="51743"/>
    <cellStyle name="Standard 257 9 2 2 2 2 4 2 3" xfId="38507"/>
    <cellStyle name="Standard 257 9 2 2 2 2 4 3" xfId="18654"/>
    <cellStyle name="Standard 257 9 2 2 2 2 4 3 2" xfId="45126"/>
    <cellStyle name="Standard 257 9 2 2 2 2 4 4" xfId="29685"/>
    <cellStyle name="Standard 257 9 2 2 2 2 5" xfId="5418"/>
    <cellStyle name="Standard 257 9 2 2 2 2 5 2" xfId="9828"/>
    <cellStyle name="Standard 257 9 2 2 2 2 5 2 2" xfId="23064"/>
    <cellStyle name="Standard 257 9 2 2 2 2 5 2 2 2" xfId="49536"/>
    <cellStyle name="Standard 257 9 2 2 2 2 5 2 3" xfId="36300"/>
    <cellStyle name="Standard 257 9 2 2 2 2 5 3" xfId="16447"/>
    <cellStyle name="Standard 257 9 2 2 2 2 5 3 2" xfId="42919"/>
    <cellStyle name="Standard 257 9 2 2 2 2 5 4" xfId="31890"/>
    <cellStyle name="Standard 257 9 2 2 2 2 6" xfId="7623"/>
    <cellStyle name="Standard 257 9 2 2 2 2 6 2" xfId="20859"/>
    <cellStyle name="Standard 257 9 2 2 2 2 6 2 2" xfId="47331"/>
    <cellStyle name="Standard 257 9 2 2 2 2 6 3" xfId="34095"/>
    <cellStyle name="Standard 257 9 2 2 2 2 7" xfId="14242"/>
    <cellStyle name="Standard 257 9 2 2 2 2 7 2" xfId="40714"/>
    <cellStyle name="Standard 257 9 2 2 2 2 8" xfId="27478"/>
    <cellStyle name="Standard 257 9 2 2 2 3" xfId="1374"/>
    <cellStyle name="Standard 257 9 2 2 2 3 2" xfId="4317"/>
    <cellStyle name="Standard 257 9 2 2 2 3 2 2" xfId="13139"/>
    <cellStyle name="Standard 257 9 2 2 2 3 2 2 2" xfId="26375"/>
    <cellStyle name="Standard 257 9 2 2 2 3 2 2 2 2" xfId="52847"/>
    <cellStyle name="Standard 257 9 2 2 2 3 2 2 3" xfId="39611"/>
    <cellStyle name="Standard 257 9 2 2 2 3 2 3" xfId="19758"/>
    <cellStyle name="Standard 257 9 2 2 2 3 2 3 2" xfId="46230"/>
    <cellStyle name="Standard 257 9 2 2 2 3 2 4" xfId="30789"/>
    <cellStyle name="Standard 257 9 2 2 2 3 3" xfId="5788"/>
    <cellStyle name="Standard 257 9 2 2 2 3 3 2" xfId="10198"/>
    <cellStyle name="Standard 257 9 2 2 2 3 3 2 2" xfId="23434"/>
    <cellStyle name="Standard 257 9 2 2 2 3 3 2 2 2" xfId="49906"/>
    <cellStyle name="Standard 257 9 2 2 2 3 3 2 3" xfId="36670"/>
    <cellStyle name="Standard 257 9 2 2 2 3 3 3" xfId="16817"/>
    <cellStyle name="Standard 257 9 2 2 2 3 3 3 2" xfId="43289"/>
    <cellStyle name="Standard 257 9 2 2 2 3 3 4" xfId="32260"/>
    <cellStyle name="Standard 257 9 2 2 2 3 4" xfId="8727"/>
    <cellStyle name="Standard 257 9 2 2 2 3 4 2" xfId="21963"/>
    <cellStyle name="Standard 257 9 2 2 2 3 4 2 2" xfId="48435"/>
    <cellStyle name="Standard 257 9 2 2 2 3 4 3" xfId="35199"/>
    <cellStyle name="Standard 257 9 2 2 2 3 5" xfId="15346"/>
    <cellStyle name="Standard 257 9 2 2 2 3 5 2" xfId="41818"/>
    <cellStyle name="Standard 257 9 2 2 2 3 6" xfId="27848"/>
    <cellStyle name="Standard 257 9 2 2 2 4" xfId="2110"/>
    <cellStyle name="Standard 257 9 2 2 2 4 2" xfId="3581"/>
    <cellStyle name="Standard 257 9 2 2 2 4 2 2" xfId="12403"/>
    <cellStyle name="Standard 257 9 2 2 2 4 2 2 2" xfId="25639"/>
    <cellStyle name="Standard 257 9 2 2 2 4 2 2 2 2" xfId="52111"/>
    <cellStyle name="Standard 257 9 2 2 2 4 2 2 3" xfId="38875"/>
    <cellStyle name="Standard 257 9 2 2 2 4 2 3" xfId="19022"/>
    <cellStyle name="Standard 257 9 2 2 2 4 2 3 2" xfId="45494"/>
    <cellStyle name="Standard 257 9 2 2 2 4 2 4" xfId="30053"/>
    <cellStyle name="Standard 257 9 2 2 2 4 3" xfId="6523"/>
    <cellStyle name="Standard 257 9 2 2 2 4 3 2" xfId="10933"/>
    <cellStyle name="Standard 257 9 2 2 2 4 3 2 2" xfId="24169"/>
    <cellStyle name="Standard 257 9 2 2 2 4 3 2 2 2" xfId="50641"/>
    <cellStyle name="Standard 257 9 2 2 2 4 3 2 3" xfId="37405"/>
    <cellStyle name="Standard 257 9 2 2 2 4 3 3" xfId="17552"/>
    <cellStyle name="Standard 257 9 2 2 2 4 3 3 2" xfId="44024"/>
    <cellStyle name="Standard 257 9 2 2 2 4 3 4" xfId="32995"/>
    <cellStyle name="Standard 257 9 2 2 2 4 4" xfId="7991"/>
    <cellStyle name="Standard 257 9 2 2 2 4 4 2" xfId="21227"/>
    <cellStyle name="Standard 257 9 2 2 2 4 4 2 2" xfId="47699"/>
    <cellStyle name="Standard 257 9 2 2 2 4 4 3" xfId="34463"/>
    <cellStyle name="Standard 257 9 2 2 2 4 5" xfId="14610"/>
    <cellStyle name="Standard 257 9 2 2 2 4 5 2" xfId="41082"/>
    <cellStyle name="Standard 257 9 2 2 2 4 6" xfId="28583"/>
    <cellStyle name="Standard 257 9 2 2 2 5" xfId="2847"/>
    <cellStyle name="Standard 257 9 2 2 2 5 2" xfId="11669"/>
    <cellStyle name="Standard 257 9 2 2 2 5 2 2" xfId="24905"/>
    <cellStyle name="Standard 257 9 2 2 2 5 2 2 2" xfId="51377"/>
    <cellStyle name="Standard 257 9 2 2 2 5 2 3" xfId="38141"/>
    <cellStyle name="Standard 257 9 2 2 2 5 3" xfId="18288"/>
    <cellStyle name="Standard 257 9 2 2 2 5 3 2" xfId="44760"/>
    <cellStyle name="Standard 257 9 2 2 2 5 4" xfId="29319"/>
    <cellStyle name="Standard 257 9 2 2 2 6" xfId="5052"/>
    <cellStyle name="Standard 257 9 2 2 2 6 2" xfId="9462"/>
    <cellStyle name="Standard 257 9 2 2 2 6 2 2" xfId="22698"/>
    <cellStyle name="Standard 257 9 2 2 2 6 2 2 2" xfId="49170"/>
    <cellStyle name="Standard 257 9 2 2 2 6 2 3" xfId="35934"/>
    <cellStyle name="Standard 257 9 2 2 2 6 3" xfId="16081"/>
    <cellStyle name="Standard 257 9 2 2 2 6 3 2" xfId="42553"/>
    <cellStyle name="Standard 257 9 2 2 2 6 4" xfId="31524"/>
    <cellStyle name="Standard 257 9 2 2 2 7" xfId="7257"/>
    <cellStyle name="Standard 257 9 2 2 2 7 2" xfId="20493"/>
    <cellStyle name="Standard 257 9 2 2 2 7 2 2" xfId="46965"/>
    <cellStyle name="Standard 257 9 2 2 2 7 3" xfId="33729"/>
    <cellStyle name="Standard 257 9 2 2 2 8" xfId="13876"/>
    <cellStyle name="Standard 257 9 2 2 2 8 2" xfId="40348"/>
    <cellStyle name="Standard 257 9 2 2 2 9" xfId="27112"/>
    <cellStyle name="Standard 257 9 2 2 3" xfId="819"/>
    <cellStyle name="Standard 257 9 2 2 3 2" xfId="1569"/>
    <cellStyle name="Standard 257 9 2 2 3 2 2" xfId="4512"/>
    <cellStyle name="Standard 257 9 2 2 3 2 2 2" xfId="13334"/>
    <cellStyle name="Standard 257 9 2 2 3 2 2 2 2" xfId="26570"/>
    <cellStyle name="Standard 257 9 2 2 3 2 2 2 2 2" xfId="53042"/>
    <cellStyle name="Standard 257 9 2 2 3 2 2 2 3" xfId="39806"/>
    <cellStyle name="Standard 257 9 2 2 3 2 2 3" xfId="19953"/>
    <cellStyle name="Standard 257 9 2 2 3 2 2 3 2" xfId="46425"/>
    <cellStyle name="Standard 257 9 2 2 3 2 2 4" xfId="30984"/>
    <cellStyle name="Standard 257 9 2 2 3 2 3" xfId="5983"/>
    <cellStyle name="Standard 257 9 2 2 3 2 3 2" xfId="10393"/>
    <cellStyle name="Standard 257 9 2 2 3 2 3 2 2" xfId="23629"/>
    <cellStyle name="Standard 257 9 2 2 3 2 3 2 2 2" xfId="50101"/>
    <cellStyle name="Standard 257 9 2 2 3 2 3 2 3" xfId="36865"/>
    <cellStyle name="Standard 257 9 2 2 3 2 3 3" xfId="17012"/>
    <cellStyle name="Standard 257 9 2 2 3 2 3 3 2" xfId="43484"/>
    <cellStyle name="Standard 257 9 2 2 3 2 3 4" xfId="32455"/>
    <cellStyle name="Standard 257 9 2 2 3 2 4" xfId="8922"/>
    <cellStyle name="Standard 257 9 2 2 3 2 4 2" xfId="22158"/>
    <cellStyle name="Standard 257 9 2 2 3 2 4 2 2" xfId="48630"/>
    <cellStyle name="Standard 257 9 2 2 3 2 4 3" xfId="35394"/>
    <cellStyle name="Standard 257 9 2 2 3 2 5" xfId="15541"/>
    <cellStyle name="Standard 257 9 2 2 3 2 5 2" xfId="42013"/>
    <cellStyle name="Standard 257 9 2 2 3 2 6" xfId="28043"/>
    <cellStyle name="Standard 257 9 2 2 3 3" xfId="2305"/>
    <cellStyle name="Standard 257 9 2 2 3 3 2" xfId="3776"/>
    <cellStyle name="Standard 257 9 2 2 3 3 2 2" xfId="12598"/>
    <cellStyle name="Standard 257 9 2 2 3 3 2 2 2" xfId="25834"/>
    <cellStyle name="Standard 257 9 2 2 3 3 2 2 2 2" xfId="52306"/>
    <cellStyle name="Standard 257 9 2 2 3 3 2 2 3" xfId="39070"/>
    <cellStyle name="Standard 257 9 2 2 3 3 2 3" xfId="19217"/>
    <cellStyle name="Standard 257 9 2 2 3 3 2 3 2" xfId="45689"/>
    <cellStyle name="Standard 257 9 2 2 3 3 2 4" xfId="30248"/>
    <cellStyle name="Standard 257 9 2 2 3 3 3" xfId="6718"/>
    <cellStyle name="Standard 257 9 2 2 3 3 3 2" xfId="11128"/>
    <cellStyle name="Standard 257 9 2 2 3 3 3 2 2" xfId="24364"/>
    <cellStyle name="Standard 257 9 2 2 3 3 3 2 2 2" xfId="50836"/>
    <cellStyle name="Standard 257 9 2 2 3 3 3 2 3" xfId="37600"/>
    <cellStyle name="Standard 257 9 2 2 3 3 3 3" xfId="17747"/>
    <cellStyle name="Standard 257 9 2 2 3 3 3 3 2" xfId="44219"/>
    <cellStyle name="Standard 257 9 2 2 3 3 3 4" xfId="33190"/>
    <cellStyle name="Standard 257 9 2 2 3 3 4" xfId="8186"/>
    <cellStyle name="Standard 257 9 2 2 3 3 4 2" xfId="21422"/>
    <cellStyle name="Standard 257 9 2 2 3 3 4 2 2" xfId="47894"/>
    <cellStyle name="Standard 257 9 2 2 3 3 4 3" xfId="34658"/>
    <cellStyle name="Standard 257 9 2 2 3 3 5" xfId="14805"/>
    <cellStyle name="Standard 257 9 2 2 3 3 5 2" xfId="41277"/>
    <cellStyle name="Standard 257 9 2 2 3 3 6" xfId="28778"/>
    <cellStyle name="Standard 257 9 2 2 3 4" xfId="3042"/>
    <cellStyle name="Standard 257 9 2 2 3 4 2" xfId="11864"/>
    <cellStyle name="Standard 257 9 2 2 3 4 2 2" xfId="25100"/>
    <cellStyle name="Standard 257 9 2 2 3 4 2 2 2" xfId="51572"/>
    <cellStyle name="Standard 257 9 2 2 3 4 2 3" xfId="38336"/>
    <cellStyle name="Standard 257 9 2 2 3 4 3" xfId="18483"/>
    <cellStyle name="Standard 257 9 2 2 3 4 3 2" xfId="44955"/>
    <cellStyle name="Standard 257 9 2 2 3 4 4" xfId="29514"/>
    <cellStyle name="Standard 257 9 2 2 3 5" xfId="5247"/>
    <cellStyle name="Standard 257 9 2 2 3 5 2" xfId="9657"/>
    <cellStyle name="Standard 257 9 2 2 3 5 2 2" xfId="22893"/>
    <cellStyle name="Standard 257 9 2 2 3 5 2 2 2" xfId="49365"/>
    <cellStyle name="Standard 257 9 2 2 3 5 2 3" xfId="36129"/>
    <cellStyle name="Standard 257 9 2 2 3 5 3" xfId="16276"/>
    <cellStyle name="Standard 257 9 2 2 3 5 3 2" xfId="42748"/>
    <cellStyle name="Standard 257 9 2 2 3 5 4" xfId="31719"/>
    <cellStyle name="Standard 257 9 2 2 3 6" xfId="7452"/>
    <cellStyle name="Standard 257 9 2 2 3 6 2" xfId="20688"/>
    <cellStyle name="Standard 257 9 2 2 3 6 2 2" xfId="47160"/>
    <cellStyle name="Standard 257 9 2 2 3 6 3" xfId="33924"/>
    <cellStyle name="Standard 257 9 2 2 3 7" xfId="14071"/>
    <cellStyle name="Standard 257 9 2 2 3 7 2" xfId="40543"/>
    <cellStyle name="Standard 257 9 2 2 3 8" xfId="27307"/>
    <cellStyle name="Standard 257 9 2 2 4" xfId="1203"/>
    <cellStyle name="Standard 257 9 2 2 4 2" xfId="4146"/>
    <cellStyle name="Standard 257 9 2 2 4 2 2" xfId="12968"/>
    <cellStyle name="Standard 257 9 2 2 4 2 2 2" xfId="26204"/>
    <cellStyle name="Standard 257 9 2 2 4 2 2 2 2" xfId="52676"/>
    <cellStyle name="Standard 257 9 2 2 4 2 2 3" xfId="39440"/>
    <cellStyle name="Standard 257 9 2 2 4 2 3" xfId="19587"/>
    <cellStyle name="Standard 257 9 2 2 4 2 3 2" xfId="46059"/>
    <cellStyle name="Standard 257 9 2 2 4 2 4" xfId="30618"/>
    <cellStyle name="Standard 257 9 2 2 4 3" xfId="5617"/>
    <cellStyle name="Standard 257 9 2 2 4 3 2" xfId="10027"/>
    <cellStyle name="Standard 257 9 2 2 4 3 2 2" xfId="23263"/>
    <cellStyle name="Standard 257 9 2 2 4 3 2 2 2" xfId="49735"/>
    <cellStyle name="Standard 257 9 2 2 4 3 2 3" xfId="36499"/>
    <cellStyle name="Standard 257 9 2 2 4 3 3" xfId="16646"/>
    <cellStyle name="Standard 257 9 2 2 4 3 3 2" xfId="43118"/>
    <cellStyle name="Standard 257 9 2 2 4 3 4" xfId="32089"/>
    <cellStyle name="Standard 257 9 2 2 4 4" xfId="8556"/>
    <cellStyle name="Standard 257 9 2 2 4 4 2" xfId="21792"/>
    <cellStyle name="Standard 257 9 2 2 4 4 2 2" xfId="48264"/>
    <cellStyle name="Standard 257 9 2 2 4 4 3" xfId="35028"/>
    <cellStyle name="Standard 257 9 2 2 4 5" xfId="15175"/>
    <cellStyle name="Standard 257 9 2 2 4 5 2" xfId="41647"/>
    <cellStyle name="Standard 257 9 2 2 4 6" xfId="27677"/>
    <cellStyle name="Standard 257 9 2 2 5" xfId="1939"/>
    <cellStyle name="Standard 257 9 2 2 5 2" xfId="3410"/>
    <cellStyle name="Standard 257 9 2 2 5 2 2" xfId="12232"/>
    <cellStyle name="Standard 257 9 2 2 5 2 2 2" xfId="25468"/>
    <cellStyle name="Standard 257 9 2 2 5 2 2 2 2" xfId="51940"/>
    <cellStyle name="Standard 257 9 2 2 5 2 2 3" xfId="38704"/>
    <cellStyle name="Standard 257 9 2 2 5 2 3" xfId="18851"/>
    <cellStyle name="Standard 257 9 2 2 5 2 3 2" xfId="45323"/>
    <cellStyle name="Standard 257 9 2 2 5 2 4" xfId="29882"/>
    <cellStyle name="Standard 257 9 2 2 5 3" xfId="6352"/>
    <cellStyle name="Standard 257 9 2 2 5 3 2" xfId="10762"/>
    <cellStyle name="Standard 257 9 2 2 5 3 2 2" xfId="23998"/>
    <cellStyle name="Standard 257 9 2 2 5 3 2 2 2" xfId="50470"/>
    <cellStyle name="Standard 257 9 2 2 5 3 2 3" xfId="37234"/>
    <cellStyle name="Standard 257 9 2 2 5 3 3" xfId="17381"/>
    <cellStyle name="Standard 257 9 2 2 5 3 3 2" xfId="43853"/>
    <cellStyle name="Standard 257 9 2 2 5 3 4" xfId="32824"/>
    <cellStyle name="Standard 257 9 2 2 5 4" xfId="7820"/>
    <cellStyle name="Standard 257 9 2 2 5 4 2" xfId="21056"/>
    <cellStyle name="Standard 257 9 2 2 5 4 2 2" xfId="47528"/>
    <cellStyle name="Standard 257 9 2 2 5 4 3" xfId="34292"/>
    <cellStyle name="Standard 257 9 2 2 5 5" xfId="14439"/>
    <cellStyle name="Standard 257 9 2 2 5 5 2" xfId="40911"/>
    <cellStyle name="Standard 257 9 2 2 5 6" xfId="28412"/>
    <cellStyle name="Standard 257 9 2 2 6" xfId="2676"/>
    <cellStyle name="Standard 257 9 2 2 6 2" xfId="11498"/>
    <cellStyle name="Standard 257 9 2 2 6 2 2" xfId="24734"/>
    <cellStyle name="Standard 257 9 2 2 6 2 2 2" xfId="51206"/>
    <cellStyle name="Standard 257 9 2 2 6 2 3" xfId="37970"/>
    <cellStyle name="Standard 257 9 2 2 6 3" xfId="18117"/>
    <cellStyle name="Standard 257 9 2 2 6 3 2" xfId="44589"/>
    <cellStyle name="Standard 257 9 2 2 6 4" xfId="29148"/>
    <cellStyle name="Standard 257 9 2 2 7" xfId="4881"/>
    <cellStyle name="Standard 257 9 2 2 7 2" xfId="9291"/>
    <cellStyle name="Standard 257 9 2 2 7 2 2" xfId="22527"/>
    <cellStyle name="Standard 257 9 2 2 7 2 2 2" xfId="48999"/>
    <cellStyle name="Standard 257 9 2 2 7 2 3" xfId="35763"/>
    <cellStyle name="Standard 257 9 2 2 7 3" xfId="15910"/>
    <cellStyle name="Standard 257 9 2 2 7 3 2" xfId="42382"/>
    <cellStyle name="Standard 257 9 2 2 7 4" xfId="31353"/>
    <cellStyle name="Standard 257 9 2 2 8" xfId="7086"/>
    <cellStyle name="Standard 257 9 2 2 8 2" xfId="20322"/>
    <cellStyle name="Standard 257 9 2 2 8 2 2" xfId="46794"/>
    <cellStyle name="Standard 257 9 2 2 8 3" xfId="33558"/>
    <cellStyle name="Standard 257 9 2 2 9" xfId="13705"/>
    <cellStyle name="Standard 257 9 2 2 9 2" xfId="40177"/>
    <cellStyle name="Standard 257 9 2 3" xfId="521"/>
    <cellStyle name="Standard 257 9 2 3 2" xfId="910"/>
    <cellStyle name="Standard 257 9 2 3 2 2" xfId="1659"/>
    <cellStyle name="Standard 257 9 2 3 2 2 2" xfId="4602"/>
    <cellStyle name="Standard 257 9 2 3 2 2 2 2" xfId="13424"/>
    <cellStyle name="Standard 257 9 2 3 2 2 2 2 2" xfId="26660"/>
    <cellStyle name="Standard 257 9 2 3 2 2 2 2 2 2" xfId="53132"/>
    <cellStyle name="Standard 257 9 2 3 2 2 2 2 3" xfId="39896"/>
    <cellStyle name="Standard 257 9 2 3 2 2 2 3" xfId="20043"/>
    <cellStyle name="Standard 257 9 2 3 2 2 2 3 2" xfId="46515"/>
    <cellStyle name="Standard 257 9 2 3 2 2 2 4" xfId="31074"/>
    <cellStyle name="Standard 257 9 2 3 2 2 3" xfId="6073"/>
    <cellStyle name="Standard 257 9 2 3 2 2 3 2" xfId="10483"/>
    <cellStyle name="Standard 257 9 2 3 2 2 3 2 2" xfId="23719"/>
    <cellStyle name="Standard 257 9 2 3 2 2 3 2 2 2" xfId="50191"/>
    <cellStyle name="Standard 257 9 2 3 2 2 3 2 3" xfId="36955"/>
    <cellStyle name="Standard 257 9 2 3 2 2 3 3" xfId="17102"/>
    <cellStyle name="Standard 257 9 2 3 2 2 3 3 2" xfId="43574"/>
    <cellStyle name="Standard 257 9 2 3 2 2 3 4" xfId="32545"/>
    <cellStyle name="Standard 257 9 2 3 2 2 4" xfId="9012"/>
    <cellStyle name="Standard 257 9 2 3 2 2 4 2" xfId="22248"/>
    <cellStyle name="Standard 257 9 2 3 2 2 4 2 2" xfId="48720"/>
    <cellStyle name="Standard 257 9 2 3 2 2 4 3" xfId="35484"/>
    <cellStyle name="Standard 257 9 2 3 2 2 5" xfId="15631"/>
    <cellStyle name="Standard 257 9 2 3 2 2 5 2" xfId="42103"/>
    <cellStyle name="Standard 257 9 2 3 2 2 6" xfId="28133"/>
    <cellStyle name="Standard 257 9 2 3 2 3" xfId="2395"/>
    <cellStyle name="Standard 257 9 2 3 2 3 2" xfId="3866"/>
    <cellStyle name="Standard 257 9 2 3 2 3 2 2" xfId="12688"/>
    <cellStyle name="Standard 257 9 2 3 2 3 2 2 2" xfId="25924"/>
    <cellStyle name="Standard 257 9 2 3 2 3 2 2 2 2" xfId="52396"/>
    <cellStyle name="Standard 257 9 2 3 2 3 2 2 3" xfId="39160"/>
    <cellStyle name="Standard 257 9 2 3 2 3 2 3" xfId="19307"/>
    <cellStyle name="Standard 257 9 2 3 2 3 2 3 2" xfId="45779"/>
    <cellStyle name="Standard 257 9 2 3 2 3 2 4" xfId="30338"/>
    <cellStyle name="Standard 257 9 2 3 2 3 3" xfId="6808"/>
    <cellStyle name="Standard 257 9 2 3 2 3 3 2" xfId="11218"/>
    <cellStyle name="Standard 257 9 2 3 2 3 3 2 2" xfId="24454"/>
    <cellStyle name="Standard 257 9 2 3 2 3 3 2 2 2" xfId="50926"/>
    <cellStyle name="Standard 257 9 2 3 2 3 3 2 3" xfId="37690"/>
    <cellStyle name="Standard 257 9 2 3 2 3 3 3" xfId="17837"/>
    <cellStyle name="Standard 257 9 2 3 2 3 3 3 2" xfId="44309"/>
    <cellStyle name="Standard 257 9 2 3 2 3 3 4" xfId="33280"/>
    <cellStyle name="Standard 257 9 2 3 2 3 4" xfId="8276"/>
    <cellStyle name="Standard 257 9 2 3 2 3 4 2" xfId="21512"/>
    <cellStyle name="Standard 257 9 2 3 2 3 4 2 2" xfId="47984"/>
    <cellStyle name="Standard 257 9 2 3 2 3 4 3" xfId="34748"/>
    <cellStyle name="Standard 257 9 2 3 2 3 5" xfId="14895"/>
    <cellStyle name="Standard 257 9 2 3 2 3 5 2" xfId="41367"/>
    <cellStyle name="Standard 257 9 2 3 2 3 6" xfId="28868"/>
    <cellStyle name="Standard 257 9 2 3 2 4" xfId="3132"/>
    <cellStyle name="Standard 257 9 2 3 2 4 2" xfId="11954"/>
    <cellStyle name="Standard 257 9 2 3 2 4 2 2" xfId="25190"/>
    <cellStyle name="Standard 257 9 2 3 2 4 2 2 2" xfId="51662"/>
    <cellStyle name="Standard 257 9 2 3 2 4 2 3" xfId="38426"/>
    <cellStyle name="Standard 257 9 2 3 2 4 3" xfId="18573"/>
    <cellStyle name="Standard 257 9 2 3 2 4 3 2" xfId="45045"/>
    <cellStyle name="Standard 257 9 2 3 2 4 4" xfId="29604"/>
    <cellStyle name="Standard 257 9 2 3 2 5" xfId="5337"/>
    <cellStyle name="Standard 257 9 2 3 2 5 2" xfId="9747"/>
    <cellStyle name="Standard 257 9 2 3 2 5 2 2" xfId="22983"/>
    <cellStyle name="Standard 257 9 2 3 2 5 2 2 2" xfId="49455"/>
    <cellStyle name="Standard 257 9 2 3 2 5 2 3" xfId="36219"/>
    <cellStyle name="Standard 257 9 2 3 2 5 3" xfId="16366"/>
    <cellStyle name="Standard 257 9 2 3 2 5 3 2" xfId="42838"/>
    <cellStyle name="Standard 257 9 2 3 2 5 4" xfId="31809"/>
    <cellStyle name="Standard 257 9 2 3 2 6" xfId="7542"/>
    <cellStyle name="Standard 257 9 2 3 2 6 2" xfId="20778"/>
    <cellStyle name="Standard 257 9 2 3 2 6 2 2" xfId="47250"/>
    <cellStyle name="Standard 257 9 2 3 2 6 3" xfId="34014"/>
    <cellStyle name="Standard 257 9 2 3 2 7" xfId="14161"/>
    <cellStyle name="Standard 257 9 2 3 2 7 2" xfId="40633"/>
    <cellStyle name="Standard 257 9 2 3 2 8" xfId="27397"/>
    <cellStyle name="Standard 257 9 2 3 3" xfId="1293"/>
    <cellStyle name="Standard 257 9 2 3 3 2" xfId="4236"/>
    <cellStyle name="Standard 257 9 2 3 3 2 2" xfId="13058"/>
    <cellStyle name="Standard 257 9 2 3 3 2 2 2" xfId="26294"/>
    <cellStyle name="Standard 257 9 2 3 3 2 2 2 2" xfId="52766"/>
    <cellStyle name="Standard 257 9 2 3 3 2 2 3" xfId="39530"/>
    <cellStyle name="Standard 257 9 2 3 3 2 3" xfId="19677"/>
    <cellStyle name="Standard 257 9 2 3 3 2 3 2" xfId="46149"/>
    <cellStyle name="Standard 257 9 2 3 3 2 4" xfId="30708"/>
    <cellStyle name="Standard 257 9 2 3 3 3" xfId="5707"/>
    <cellStyle name="Standard 257 9 2 3 3 3 2" xfId="10117"/>
    <cellStyle name="Standard 257 9 2 3 3 3 2 2" xfId="23353"/>
    <cellStyle name="Standard 257 9 2 3 3 3 2 2 2" xfId="49825"/>
    <cellStyle name="Standard 257 9 2 3 3 3 2 3" xfId="36589"/>
    <cellStyle name="Standard 257 9 2 3 3 3 3" xfId="16736"/>
    <cellStyle name="Standard 257 9 2 3 3 3 3 2" xfId="43208"/>
    <cellStyle name="Standard 257 9 2 3 3 3 4" xfId="32179"/>
    <cellStyle name="Standard 257 9 2 3 3 4" xfId="8646"/>
    <cellStyle name="Standard 257 9 2 3 3 4 2" xfId="21882"/>
    <cellStyle name="Standard 257 9 2 3 3 4 2 2" xfId="48354"/>
    <cellStyle name="Standard 257 9 2 3 3 4 3" xfId="35118"/>
    <cellStyle name="Standard 257 9 2 3 3 5" xfId="15265"/>
    <cellStyle name="Standard 257 9 2 3 3 5 2" xfId="41737"/>
    <cellStyle name="Standard 257 9 2 3 3 6" xfId="27767"/>
    <cellStyle name="Standard 257 9 2 3 4" xfId="2029"/>
    <cellStyle name="Standard 257 9 2 3 4 2" xfId="3500"/>
    <cellStyle name="Standard 257 9 2 3 4 2 2" xfId="12322"/>
    <cellStyle name="Standard 257 9 2 3 4 2 2 2" xfId="25558"/>
    <cellStyle name="Standard 257 9 2 3 4 2 2 2 2" xfId="52030"/>
    <cellStyle name="Standard 257 9 2 3 4 2 2 3" xfId="38794"/>
    <cellStyle name="Standard 257 9 2 3 4 2 3" xfId="18941"/>
    <cellStyle name="Standard 257 9 2 3 4 2 3 2" xfId="45413"/>
    <cellStyle name="Standard 257 9 2 3 4 2 4" xfId="29972"/>
    <cellStyle name="Standard 257 9 2 3 4 3" xfId="6442"/>
    <cellStyle name="Standard 257 9 2 3 4 3 2" xfId="10852"/>
    <cellStyle name="Standard 257 9 2 3 4 3 2 2" xfId="24088"/>
    <cellStyle name="Standard 257 9 2 3 4 3 2 2 2" xfId="50560"/>
    <cellStyle name="Standard 257 9 2 3 4 3 2 3" xfId="37324"/>
    <cellStyle name="Standard 257 9 2 3 4 3 3" xfId="17471"/>
    <cellStyle name="Standard 257 9 2 3 4 3 3 2" xfId="43943"/>
    <cellStyle name="Standard 257 9 2 3 4 3 4" xfId="32914"/>
    <cellStyle name="Standard 257 9 2 3 4 4" xfId="7910"/>
    <cellStyle name="Standard 257 9 2 3 4 4 2" xfId="21146"/>
    <cellStyle name="Standard 257 9 2 3 4 4 2 2" xfId="47618"/>
    <cellStyle name="Standard 257 9 2 3 4 4 3" xfId="34382"/>
    <cellStyle name="Standard 257 9 2 3 4 5" xfId="14529"/>
    <cellStyle name="Standard 257 9 2 3 4 5 2" xfId="41001"/>
    <cellStyle name="Standard 257 9 2 3 4 6" xfId="28502"/>
    <cellStyle name="Standard 257 9 2 3 5" xfId="2766"/>
    <cellStyle name="Standard 257 9 2 3 5 2" xfId="11588"/>
    <cellStyle name="Standard 257 9 2 3 5 2 2" xfId="24824"/>
    <cellStyle name="Standard 257 9 2 3 5 2 2 2" xfId="51296"/>
    <cellStyle name="Standard 257 9 2 3 5 2 3" xfId="38060"/>
    <cellStyle name="Standard 257 9 2 3 5 3" xfId="18207"/>
    <cellStyle name="Standard 257 9 2 3 5 3 2" xfId="44679"/>
    <cellStyle name="Standard 257 9 2 3 5 4" xfId="29238"/>
    <cellStyle name="Standard 257 9 2 3 6" xfId="4971"/>
    <cellStyle name="Standard 257 9 2 3 6 2" xfId="9381"/>
    <cellStyle name="Standard 257 9 2 3 6 2 2" xfId="22617"/>
    <cellStyle name="Standard 257 9 2 3 6 2 2 2" xfId="49089"/>
    <cellStyle name="Standard 257 9 2 3 6 2 3" xfId="35853"/>
    <cellStyle name="Standard 257 9 2 3 6 3" xfId="16000"/>
    <cellStyle name="Standard 257 9 2 3 6 3 2" xfId="42472"/>
    <cellStyle name="Standard 257 9 2 3 6 4" xfId="31443"/>
    <cellStyle name="Standard 257 9 2 3 7" xfId="7176"/>
    <cellStyle name="Standard 257 9 2 3 7 2" xfId="20412"/>
    <cellStyle name="Standard 257 9 2 3 7 2 2" xfId="46884"/>
    <cellStyle name="Standard 257 9 2 3 7 3" xfId="33648"/>
    <cellStyle name="Standard 257 9 2 3 8" xfId="13795"/>
    <cellStyle name="Standard 257 9 2 3 8 2" xfId="40267"/>
    <cellStyle name="Standard 257 9 2 3 9" xfId="27031"/>
    <cellStyle name="Standard 257 9 2 4" xfId="738"/>
    <cellStyle name="Standard 257 9 2 4 2" xfId="1488"/>
    <cellStyle name="Standard 257 9 2 4 2 2" xfId="4431"/>
    <cellStyle name="Standard 257 9 2 4 2 2 2" xfId="13253"/>
    <cellStyle name="Standard 257 9 2 4 2 2 2 2" xfId="26489"/>
    <cellStyle name="Standard 257 9 2 4 2 2 2 2 2" xfId="52961"/>
    <cellStyle name="Standard 257 9 2 4 2 2 2 3" xfId="39725"/>
    <cellStyle name="Standard 257 9 2 4 2 2 3" xfId="19872"/>
    <cellStyle name="Standard 257 9 2 4 2 2 3 2" xfId="46344"/>
    <cellStyle name="Standard 257 9 2 4 2 2 4" xfId="30903"/>
    <cellStyle name="Standard 257 9 2 4 2 3" xfId="5902"/>
    <cellStyle name="Standard 257 9 2 4 2 3 2" xfId="10312"/>
    <cellStyle name="Standard 257 9 2 4 2 3 2 2" xfId="23548"/>
    <cellStyle name="Standard 257 9 2 4 2 3 2 2 2" xfId="50020"/>
    <cellStyle name="Standard 257 9 2 4 2 3 2 3" xfId="36784"/>
    <cellStyle name="Standard 257 9 2 4 2 3 3" xfId="16931"/>
    <cellStyle name="Standard 257 9 2 4 2 3 3 2" xfId="43403"/>
    <cellStyle name="Standard 257 9 2 4 2 3 4" xfId="32374"/>
    <cellStyle name="Standard 257 9 2 4 2 4" xfId="8841"/>
    <cellStyle name="Standard 257 9 2 4 2 4 2" xfId="22077"/>
    <cellStyle name="Standard 257 9 2 4 2 4 2 2" xfId="48549"/>
    <cellStyle name="Standard 257 9 2 4 2 4 3" xfId="35313"/>
    <cellStyle name="Standard 257 9 2 4 2 5" xfId="15460"/>
    <cellStyle name="Standard 257 9 2 4 2 5 2" xfId="41932"/>
    <cellStyle name="Standard 257 9 2 4 2 6" xfId="27962"/>
    <cellStyle name="Standard 257 9 2 4 3" xfId="2224"/>
    <cellStyle name="Standard 257 9 2 4 3 2" xfId="3695"/>
    <cellStyle name="Standard 257 9 2 4 3 2 2" xfId="12517"/>
    <cellStyle name="Standard 257 9 2 4 3 2 2 2" xfId="25753"/>
    <cellStyle name="Standard 257 9 2 4 3 2 2 2 2" xfId="52225"/>
    <cellStyle name="Standard 257 9 2 4 3 2 2 3" xfId="38989"/>
    <cellStyle name="Standard 257 9 2 4 3 2 3" xfId="19136"/>
    <cellStyle name="Standard 257 9 2 4 3 2 3 2" xfId="45608"/>
    <cellStyle name="Standard 257 9 2 4 3 2 4" xfId="30167"/>
    <cellStyle name="Standard 257 9 2 4 3 3" xfId="6637"/>
    <cellStyle name="Standard 257 9 2 4 3 3 2" xfId="11047"/>
    <cellStyle name="Standard 257 9 2 4 3 3 2 2" xfId="24283"/>
    <cellStyle name="Standard 257 9 2 4 3 3 2 2 2" xfId="50755"/>
    <cellStyle name="Standard 257 9 2 4 3 3 2 3" xfId="37519"/>
    <cellStyle name="Standard 257 9 2 4 3 3 3" xfId="17666"/>
    <cellStyle name="Standard 257 9 2 4 3 3 3 2" xfId="44138"/>
    <cellStyle name="Standard 257 9 2 4 3 3 4" xfId="33109"/>
    <cellStyle name="Standard 257 9 2 4 3 4" xfId="8105"/>
    <cellStyle name="Standard 257 9 2 4 3 4 2" xfId="21341"/>
    <cellStyle name="Standard 257 9 2 4 3 4 2 2" xfId="47813"/>
    <cellStyle name="Standard 257 9 2 4 3 4 3" xfId="34577"/>
    <cellStyle name="Standard 257 9 2 4 3 5" xfId="14724"/>
    <cellStyle name="Standard 257 9 2 4 3 5 2" xfId="41196"/>
    <cellStyle name="Standard 257 9 2 4 3 6" xfId="28697"/>
    <cellStyle name="Standard 257 9 2 4 4" xfId="2961"/>
    <cellStyle name="Standard 257 9 2 4 4 2" xfId="11783"/>
    <cellStyle name="Standard 257 9 2 4 4 2 2" xfId="25019"/>
    <cellStyle name="Standard 257 9 2 4 4 2 2 2" xfId="51491"/>
    <cellStyle name="Standard 257 9 2 4 4 2 3" xfId="38255"/>
    <cellStyle name="Standard 257 9 2 4 4 3" xfId="18402"/>
    <cellStyle name="Standard 257 9 2 4 4 3 2" xfId="44874"/>
    <cellStyle name="Standard 257 9 2 4 4 4" xfId="29433"/>
    <cellStyle name="Standard 257 9 2 4 5" xfId="5166"/>
    <cellStyle name="Standard 257 9 2 4 5 2" xfId="9576"/>
    <cellStyle name="Standard 257 9 2 4 5 2 2" xfId="22812"/>
    <cellStyle name="Standard 257 9 2 4 5 2 2 2" xfId="49284"/>
    <cellStyle name="Standard 257 9 2 4 5 2 3" xfId="36048"/>
    <cellStyle name="Standard 257 9 2 4 5 3" xfId="16195"/>
    <cellStyle name="Standard 257 9 2 4 5 3 2" xfId="42667"/>
    <cellStyle name="Standard 257 9 2 4 5 4" xfId="31638"/>
    <cellStyle name="Standard 257 9 2 4 6" xfId="7371"/>
    <cellStyle name="Standard 257 9 2 4 6 2" xfId="20607"/>
    <cellStyle name="Standard 257 9 2 4 6 2 2" xfId="47079"/>
    <cellStyle name="Standard 257 9 2 4 6 3" xfId="33843"/>
    <cellStyle name="Standard 257 9 2 4 7" xfId="13990"/>
    <cellStyle name="Standard 257 9 2 4 7 2" xfId="40462"/>
    <cellStyle name="Standard 257 9 2 4 8" xfId="27226"/>
    <cellStyle name="Standard 257 9 2 5" xfId="1122"/>
    <cellStyle name="Standard 257 9 2 5 2" xfId="4065"/>
    <cellStyle name="Standard 257 9 2 5 2 2" xfId="12887"/>
    <cellStyle name="Standard 257 9 2 5 2 2 2" xfId="26123"/>
    <cellStyle name="Standard 257 9 2 5 2 2 2 2" xfId="52595"/>
    <cellStyle name="Standard 257 9 2 5 2 2 3" xfId="39359"/>
    <cellStyle name="Standard 257 9 2 5 2 3" xfId="19506"/>
    <cellStyle name="Standard 257 9 2 5 2 3 2" xfId="45978"/>
    <cellStyle name="Standard 257 9 2 5 2 4" xfId="30537"/>
    <cellStyle name="Standard 257 9 2 5 3" xfId="5536"/>
    <cellStyle name="Standard 257 9 2 5 3 2" xfId="9946"/>
    <cellStyle name="Standard 257 9 2 5 3 2 2" xfId="23182"/>
    <cellStyle name="Standard 257 9 2 5 3 2 2 2" xfId="49654"/>
    <cellStyle name="Standard 257 9 2 5 3 2 3" xfId="36418"/>
    <cellStyle name="Standard 257 9 2 5 3 3" xfId="16565"/>
    <cellStyle name="Standard 257 9 2 5 3 3 2" xfId="43037"/>
    <cellStyle name="Standard 257 9 2 5 3 4" xfId="32008"/>
    <cellStyle name="Standard 257 9 2 5 4" xfId="8475"/>
    <cellStyle name="Standard 257 9 2 5 4 2" xfId="21711"/>
    <cellStyle name="Standard 257 9 2 5 4 2 2" xfId="48183"/>
    <cellStyle name="Standard 257 9 2 5 4 3" xfId="34947"/>
    <cellStyle name="Standard 257 9 2 5 5" xfId="15094"/>
    <cellStyle name="Standard 257 9 2 5 5 2" xfId="41566"/>
    <cellStyle name="Standard 257 9 2 5 6" xfId="27596"/>
    <cellStyle name="Standard 257 9 2 6" xfId="1858"/>
    <cellStyle name="Standard 257 9 2 6 2" xfId="3329"/>
    <cellStyle name="Standard 257 9 2 6 2 2" xfId="12151"/>
    <cellStyle name="Standard 257 9 2 6 2 2 2" xfId="25387"/>
    <cellStyle name="Standard 257 9 2 6 2 2 2 2" xfId="51859"/>
    <cellStyle name="Standard 257 9 2 6 2 2 3" xfId="38623"/>
    <cellStyle name="Standard 257 9 2 6 2 3" xfId="18770"/>
    <cellStyle name="Standard 257 9 2 6 2 3 2" xfId="45242"/>
    <cellStyle name="Standard 257 9 2 6 2 4" xfId="29801"/>
    <cellStyle name="Standard 257 9 2 6 3" xfId="6271"/>
    <cellStyle name="Standard 257 9 2 6 3 2" xfId="10681"/>
    <cellStyle name="Standard 257 9 2 6 3 2 2" xfId="23917"/>
    <cellStyle name="Standard 257 9 2 6 3 2 2 2" xfId="50389"/>
    <cellStyle name="Standard 257 9 2 6 3 2 3" xfId="37153"/>
    <cellStyle name="Standard 257 9 2 6 3 3" xfId="17300"/>
    <cellStyle name="Standard 257 9 2 6 3 3 2" xfId="43772"/>
    <cellStyle name="Standard 257 9 2 6 3 4" xfId="32743"/>
    <cellStyle name="Standard 257 9 2 6 4" xfId="7739"/>
    <cellStyle name="Standard 257 9 2 6 4 2" xfId="20975"/>
    <cellStyle name="Standard 257 9 2 6 4 2 2" xfId="47447"/>
    <cellStyle name="Standard 257 9 2 6 4 3" xfId="34211"/>
    <cellStyle name="Standard 257 9 2 6 5" xfId="14358"/>
    <cellStyle name="Standard 257 9 2 6 5 2" xfId="40830"/>
    <cellStyle name="Standard 257 9 2 6 6" xfId="28331"/>
    <cellStyle name="Standard 257 9 2 7" xfId="2595"/>
    <cellStyle name="Standard 257 9 2 7 2" xfId="11417"/>
    <cellStyle name="Standard 257 9 2 7 2 2" xfId="24653"/>
    <cellStyle name="Standard 257 9 2 7 2 2 2" xfId="51125"/>
    <cellStyle name="Standard 257 9 2 7 2 3" xfId="37889"/>
    <cellStyle name="Standard 257 9 2 7 3" xfId="18036"/>
    <cellStyle name="Standard 257 9 2 7 3 2" xfId="44508"/>
    <cellStyle name="Standard 257 9 2 7 4" xfId="29067"/>
    <cellStyle name="Standard 257 9 2 8" xfId="4800"/>
    <cellStyle name="Standard 257 9 2 8 2" xfId="9210"/>
    <cellStyle name="Standard 257 9 2 8 2 2" xfId="22446"/>
    <cellStyle name="Standard 257 9 2 8 2 2 2" xfId="48918"/>
    <cellStyle name="Standard 257 9 2 8 2 3" xfId="35682"/>
    <cellStyle name="Standard 257 9 2 8 3" xfId="15829"/>
    <cellStyle name="Standard 257 9 2 8 3 2" xfId="42301"/>
    <cellStyle name="Standard 257 9 2 8 4" xfId="31272"/>
    <cellStyle name="Standard 257 9 2 9" xfId="7005"/>
    <cellStyle name="Standard 257 9 2 9 2" xfId="20241"/>
    <cellStyle name="Standard 257 9 2 9 2 2" xfId="46713"/>
    <cellStyle name="Standard 257 9 2 9 3" xfId="33477"/>
    <cellStyle name="Standard 257 9 3" xfId="386"/>
    <cellStyle name="Standard 257 9 3 10" xfId="26901"/>
    <cellStyle name="Standard 257 9 3 2" xfId="562"/>
    <cellStyle name="Standard 257 9 3 2 2" xfId="951"/>
    <cellStyle name="Standard 257 9 3 2 2 2" xfId="1700"/>
    <cellStyle name="Standard 257 9 3 2 2 2 2" xfId="4643"/>
    <cellStyle name="Standard 257 9 3 2 2 2 2 2" xfId="13465"/>
    <cellStyle name="Standard 257 9 3 2 2 2 2 2 2" xfId="26701"/>
    <cellStyle name="Standard 257 9 3 2 2 2 2 2 2 2" xfId="53173"/>
    <cellStyle name="Standard 257 9 3 2 2 2 2 2 3" xfId="39937"/>
    <cellStyle name="Standard 257 9 3 2 2 2 2 3" xfId="20084"/>
    <cellStyle name="Standard 257 9 3 2 2 2 2 3 2" xfId="46556"/>
    <cellStyle name="Standard 257 9 3 2 2 2 2 4" xfId="31115"/>
    <cellStyle name="Standard 257 9 3 2 2 2 3" xfId="6114"/>
    <cellStyle name="Standard 257 9 3 2 2 2 3 2" xfId="10524"/>
    <cellStyle name="Standard 257 9 3 2 2 2 3 2 2" xfId="23760"/>
    <cellStyle name="Standard 257 9 3 2 2 2 3 2 2 2" xfId="50232"/>
    <cellStyle name="Standard 257 9 3 2 2 2 3 2 3" xfId="36996"/>
    <cellStyle name="Standard 257 9 3 2 2 2 3 3" xfId="17143"/>
    <cellStyle name="Standard 257 9 3 2 2 2 3 3 2" xfId="43615"/>
    <cellStyle name="Standard 257 9 3 2 2 2 3 4" xfId="32586"/>
    <cellStyle name="Standard 257 9 3 2 2 2 4" xfId="9053"/>
    <cellStyle name="Standard 257 9 3 2 2 2 4 2" xfId="22289"/>
    <cellStyle name="Standard 257 9 3 2 2 2 4 2 2" xfId="48761"/>
    <cellStyle name="Standard 257 9 3 2 2 2 4 3" xfId="35525"/>
    <cellStyle name="Standard 257 9 3 2 2 2 5" xfId="15672"/>
    <cellStyle name="Standard 257 9 3 2 2 2 5 2" xfId="42144"/>
    <cellStyle name="Standard 257 9 3 2 2 2 6" xfId="28174"/>
    <cellStyle name="Standard 257 9 3 2 2 3" xfId="2436"/>
    <cellStyle name="Standard 257 9 3 2 2 3 2" xfId="3907"/>
    <cellStyle name="Standard 257 9 3 2 2 3 2 2" xfId="12729"/>
    <cellStyle name="Standard 257 9 3 2 2 3 2 2 2" xfId="25965"/>
    <cellStyle name="Standard 257 9 3 2 2 3 2 2 2 2" xfId="52437"/>
    <cellStyle name="Standard 257 9 3 2 2 3 2 2 3" xfId="39201"/>
    <cellStyle name="Standard 257 9 3 2 2 3 2 3" xfId="19348"/>
    <cellStyle name="Standard 257 9 3 2 2 3 2 3 2" xfId="45820"/>
    <cellStyle name="Standard 257 9 3 2 2 3 2 4" xfId="30379"/>
    <cellStyle name="Standard 257 9 3 2 2 3 3" xfId="6849"/>
    <cellStyle name="Standard 257 9 3 2 2 3 3 2" xfId="11259"/>
    <cellStyle name="Standard 257 9 3 2 2 3 3 2 2" xfId="24495"/>
    <cellStyle name="Standard 257 9 3 2 2 3 3 2 2 2" xfId="50967"/>
    <cellStyle name="Standard 257 9 3 2 2 3 3 2 3" xfId="37731"/>
    <cellStyle name="Standard 257 9 3 2 2 3 3 3" xfId="17878"/>
    <cellStyle name="Standard 257 9 3 2 2 3 3 3 2" xfId="44350"/>
    <cellStyle name="Standard 257 9 3 2 2 3 3 4" xfId="33321"/>
    <cellStyle name="Standard 257 9 3 2 2 3 4" xfId="8317"/>
    <cellStyle name="Standard 257 9 3 2 2 3 4 2" xfId="21553"/>
    <cellStyle name="Standard 257 9 3 2 2 3 4 2 2" xfId="48025"/>
    <cellStyle name="Standard 257 9 3 2 2 3 4 3" xfId="34789"/>
    <cellStyle name="Standard 257 9 3 2 2 3 5" xfId="14936"/>
    <cellStyle name="Standard 257 9 3 2 2 3 5 2" xfId="41408"/>
    <cellStyle name="Standard 257 9 3 2 2 3 6" xfId="28909"/>
    <cellStyle name="Standard 257 9 3 2 2 4" xfId="3173"/>
    <cellStyle name="Standard 257 9 3 2 2 4 2" xfId="11995"/>
    <cellStyle name="Standard 257 9 3 2 2 4 2 2" xfId="25231"/>
    <cellStyle name="Standard 257 9 3 2 2 4 2 2 2" xfId="51703"/>
    <cellStyle name="Standard 257 9 3 2 2 4 2 3" xfId="38467"/>
    <cellStyle name="Standard 257 9 3 2 2 4 3" xfId="18614"/>
    <cellStyle name="Standard 257 9 3 2 2 4 3 2" xfId="45086"/>
    <cellStyle name="Standard 257 9 3 2 2 4 4" xfId="29645"/>
    <cellStyle name="Standard 257 9 3 2 2 5" xfId="5378"/>
    <cellStyle name="Standard 257 9 3 2 2 5 2" xfId="9788"/>
    <cellStyle name="Standard 257 9 3 2 2 5 2 2" xfId="23024"/>
    <cellStyle name="Standard 257 9 3 2 2 5 2 2 2" xfId="49496"/>
    <cellStyle name="Standard 257 9 3 2 2 5 2 3" xfId="36260"/>
    <cellStyle name="Standard 257 9 3 2 2 5 3" xfId="16407"/>
    <cellStyle name="Standard 257 9 3 2 2 5 3 2" xfId="42879"/>
    <cellStyle name="Standard 257 9 3 2 2 5 4" xfId="31850"/>
    <cellStyle name="Standard 257 9 3 2 2 6" xfId="7583"/>
    <cellStyle name="Standard 257 9 3 2 2 6 2" xfId="20819"/>
    <cellStyle name="Standard 257 9 3 2 2 6 2 2" xfId="47291"/>
    <cellStyle name="Standard 257 9 3 2 2 6 3" xfId="34055"/>
    <cellStyle name="Standard 257 9 3 2 2 7" xfId="14202"/>
    <cellStyle name="Standard 257 9 3 2 2 7 2" xfId="40674"/>
    <cellStyle name="Standard 257 9 3 2 2 8" xfId="27438"/>
    <cellStyle name="Standard 257 9 3 2 3" xfId="1334"/>
    <cellStyle name="Standard 257 9 3 2 3 2" xfId="4277"/>
    <cellStyle name="Standard 257 9 3 2 3 2 2" xfId="13099"/>
    <cellStyle name="Standard 257 9 3 2 3 2 2 2" xfId="26335"/>
    <cellStyle name="Standard 257 9 3 2 3 2 2 2 2" xfId="52807"/>
    <cellStyle name="Standard 257 9 3 2 3 2 2 3" xfId="39571"/>
    <cellStyle name="Standard 257 9 3 2 3 2 3" xfId="19718"/>
    <cellStyle name="Standard 257 9 3 2 3 2 3 2" xfId="46190"/>
    <cellStyle name="Standard 257 9 3 2 3 2 4" xfId="30749"/>
    <cellStyle name="Standard 257 9 3 2 3 3" xfId="5748"/>
    <cellStyle name="Standard 257 9 3 2 3 3 2" xfId="10158"/>
    <cellStyle name="Standard 257 9 3 2 3 3 2 2" xfId="23394"/>
    <cellStyle name="Standard 257 9 3 2 3 3 2 2 2" xfId="49866"/>
    <cellStyle name="Standard 257 9 3 2 3 3 2 3" xfId="36630"/>
    <cellStyle name="Standard 257 9 3 2 3 3 3" xfId="16777"/>
    <cellStyle name="Standard 257 9 3 2 3 3 3 2" xfId="43249"/>
    <cellStyle name="Standard 257 9 3 2 3 3 4" xfId="32220"/>
    <cellStyle name="Standard 257 9 3 2 3 4" xfId="8687"/>
    <cellStyle name="Standard 257 9 3 2 3 4 2" xfId="21923"/>
    <cellStyle name="Standard 257 9 3 2 3 4 2 2" xfId="48395"/>
    <cellStyle name="Standard 257 9 3 2 3 4 3" xfId="35159"/>
    <cellStyle name="Standard 257 9 3 2 3 5" xfId="15306"/>
    <cellStyle name="Standard 257 9 3 2 3 5 2" xfId="41778"/>
    <cellStyle name="Standard 257 9 3 2 3 6" xfId="27808"/>
    <cellStyle name="Standard 257 9 3 2 4" xfId="2070"/>
    <cellStyle name="Standard 257 9 3 2 4 2" xfId="3541"/>
    <cellStyle name="Standard 257 9 3 2 4 2 2" xfId="12363"/>
    <cellStyle name="Standard 257 9 3 2 4 2 2 2" xfId="25599"/>
    <cellStyle name="Standard 257 9 3 2 4 2 2 2 2" xfId="52071"/>
    <cellStyle name="Standard 257 9 3 2 4 2 2 3" xfId="38835"/>
    <cellStyle name="Standard 257 9 3 2 4 2 3" xfId="18982"/>
    <cellStyle name="Standard 257 9 3 2 4 2 3 2" xfId="45454"/>
    <cellStyle name="Standard 257 9 3 2 4 2 4" xfId="30013"/>
    <cellStyle name="Standard 257 9 3 2 4 3" xfId="6483"/>
    <cellStyle name="Standard 257 9 3 2 4 3 2" xfId="10893"/>
    <cellStyle name="Standard 257 9 3 2 4 3 2 2" xfId="24129"/>
    <cellStyle name="Standard 257 9 3 2 4 3 2 2 2" xfId="50601"/>
    <cellStyle name="Standard 257 9 3 2 4 3 2 3" xfId="37365"/>
    <cellStyle name="Standard 257 9 3 2 4 3 3" xfId="17512"/>
    <cellStyle name="Standard 257 9 3 2 4 3 3 2" xfId="43984"/>
    <cellStyle name="Standard 257 9 3 2 4 3 4" xfId="32955"/>
    <cellStyle name="Standard 257 9 3 2 4 4" xfId="7951"/>
    <cellStyle name="Standard 257 9 3 2 4 4 2" xfId="21187"/>
    <cellStyle name="Standard 257 9 3 2 4 4 2 2" xfId="47659"/>
    <cellStyle name="Standard 257 9 3 2 4 4 3" xfId="34423"/>
    <cellStyle name="Standard 257 9 3 2 4 5" xfId="14570"/>
    <cellStyle name="Standard 257 9 3 2 4 5 2" xfId="41042"/>
    <cellStyle name="Standard 257 9 3 2 4 6" xfId="28543"/>
    <cellStyle name="Standard 257 9 3 2 5" xfId="2807"/>
    <cellStyle name="Standard 257 9 3 2 5 2" xfId="11629"/>
    <cellStyle name="Standard 257 9 3 2 5 2 2" xfId="24865"/>
    <cellStyle name="Standard 257 9 3 2 5 2 2 2" xfId="51337"/>
    <cellStyle name="Standard 257 9 3 2 5 2 3" xfId="38101"/>
    <cellStyle name="Standard 257 9 3 2 5 3" xfId="18248"/>
    <cellStyle name="Standard 257 9 3 2 5 3 2" xfId="44720"/>
    <cellStyle name="Standard 257 9 3 2 5 4" xfId="29279"/>
    <cellStyle name="Standard 257 9 3 2 6" xfId="5012"/>
    <cellStyle name="Standard 257 9 3 2 6 2" xfId="9422"/>
    <cellStyle name="Standard 257 9 3 2 6 2 2" xfId="22658"/>
    <cellStyle name="Standard 257 9 3 2 6 2 2 2" xfId="49130"/>
    <cellStyle name="Standard 257 9 3 2 6 2 3" xfId="35894"/>
    <cellStyle name="Standard 257 9 3 2 6 3" xfId="16041"/>
    <cellStyle name="Standard 257 9 3 2 6 3 2" xfId="42513"/>
    <cellStyle name="Standard 257 9 3 2 6 4" xfId="31484"/>
    <cellStyle name="Standard 257 9 3 2 7" xfId="7217"/>
    <cellStyle name="Standard 257 9 3 2 7 2" xfId="20453"/>
    <cellStyle name="Standard 257 9 3 2 7 2 2" xfId="46925"/>
    <cellStyle name="Standard 257 9 3 2 7 3" xfId="33689"/>
    <cellStyle name="Standard 257 9 3 2 8" xfId="13836"/>
    <cellStyle name="Standard 257 9 3 2 8 2" xfId="40308"/>
    <cellStyle name="Standard 257 9 3 2 9" xfId="27072"/>
    <cellStyle name="Standard 257 9 3 3" xfId="779"/>
    <cellStyle name="Standard 257 9 3 3 2" xfId="1529"/>
    <cellStyle name="Standard 257 9 3 3 2 2" xfId="4472"/>
    <cellStyle name="Standard 257 9 3 3 2 2 2" xfId="13294"/>
    <cellStyle name="Standard 257 9 3 3 2 2 2 2" xfId="26530"/>
    <cellStyle name="Standard 257 9 3 3 2 2 2 2 2" xfId="53002"/>
    <cellStyle name="Standard 257 9 3 3 2 2 2 3" xfId="39766"/>
    <cellStyle name="Standard 257 9 3 3 2 2 3" xfId="19913"/>
    <cellStyle name="Standard 257 9 3 3 2 2 3 2" xfId="46385"/>
    <cellStyle name="Standard 257 9 3 3 2 2 4" xfId="30944"/>
    <cellStyle name="Standard 257 9 3 3 2 3" xfId="5943"/>
    <cellStyle name="Standard 257 9 3 3 2 3 2" xfId="10353"/>
    <cellStyle name="Standard 257 9 3 3 2 3 2 2" xfId="23589"/>
    <cellStyle name="Standard 257 9 3 3 2 3 2 2 2" xfId="50061"/>
    <cellStyle name="Standard 257 9 3 3 2 3 2 3" xfId="36825"/>
    <cellStyle name="Standard 257 9 3 3 2 3 3" xfId="16972"/>
    <cellStyle name="Standard 257 9 3 3 2 3 3 2" xfId="43444"/>
    <cellStyle name="Standard 257 9 3 3 2 3 4" xfId="32415"/>
    <cellStyle name="Standard 257 9 3 3 2 4" xfId="8882"/>
    <cellStyle name="Standard 257 9 3 3 2 4 2" xfId="22118"/>
    <cellStyle name="Standard 257 9 3 3 2 4 2 2" xfId="48590"/>
    <cellStyle name="Standard 257 9 3 3 2 4 3" xfId="35354"/>
    <cellStyle name="Standard 257 9 3 3 2 5" xfId="15501"/>
    <cellStyle name="Standard 257 9 3 3 2 5 2" xfId="41973"/>
    <cellStyle name="Standard 257 9 3 3 2 6" xfId="28003"/>
    <cellStyle name="Standard 257 9 3 3 3" xfId="2265"/>
    <cellStyle name="Standard 257 9 3 3 3 2" xfId="3736"/>
    <cellStyle name="Standard 257 9 3 3 3 2 2" xfId="12558"/>
    <cellStyle name="Standard 257 9 3 3 3 2 2 2" xfId="25794"/>
    <cellStyle name="Standard 257 9 3 3 3 2 2 2 2" xfId="52266"/>
    <cellStyle name="Standard 257 9 3 3 3 2 2 3" xfId="39030"/>
    <cellStyle name="Standard 257 9 3 3 3 2 3" xfId="19177"/>
    <cellStyle name="Standard 257 9 3 3 3 2 3 2" xfId="45649"/>
    <cellStyle name="Standard 257 9 3 3 3 2 4" xfId="30208"/>
    <cellStyle name="Standard 257 9 3 3 3 3" xfId="6678"/>
    <cellStyle name="Standard 257 9 3 3 3 3 2" xfId="11088"/>
    <cellStyle name="Standard 257 9 3 3 3 3 2 2" xfId="24324"/>
    <cellStyle name="Standard 257 9 3 3 3 3 2 2 2" xfId="50796"/>
    <cellStyle name="Standard 257 9 3 3 3 3 2 3" xfId="37560"/>
    <cellStyle name="Standard 257 9 3 3 3 3 3" xfId="17707"/>
    <cellStyle name="Standard 257 9 3 3 3 3 3 2" xfId="44179"/>
    <cellStyle name="Standard 257 9 3 3 3 3 4" xfId="33150"/>
    <cellStyle name="Standard 257 9 3 3 3 4" xfId="8146"/>
    <cellStyle name="Standard 257 9 3 3 3 4 2" xfId="21382"/>
    <cellStyle name="Standard 257 9 3 3 3 4 2 2" xfId="47854"/>
    <cellStyle name="Standard 257 9 3 3 3 4 3" xfId="34618"/>
    <cellStyle name="Standard 257 9 3 3 3 5" xfId="14765"/>
    <cellStyle name="Standard 257 9 3 3 3 5 2" xfId="41237"/>
    <cellStyle name="Standard 257 9 3 3 3 6" xfId="28738"/>
    <cellStyle name="Standard 257 9 3 3 4" xfId="3002"/>
    <cellStyle name="Standard 257 9 3 3 4 2" xfId="11824"/>
    <cellStyle name="Standard 257 9 3 3 4 2 2" xfId="25060"/>
    <cellStyle name="Standard 257 9 3 3 4 2 2 2" xfId="51532"/>
    <cellStyle name="Standard 257 9 3 3 4 2 3" xfId="38296"/>
    <cellStyle name="Standard 257 9 3 3 4 3" xfId="18443"/>
    <cellStyle name="Standard 257 9 3 3 4 3 2" xfId="44915"/>
    <cellStyle name="Standard 257 9 3 3 4 4" xfId="29474"/>
    <cellStyle name="Standard 257 9 3 3 5" xfId="5207"/>
    <cellStyle name="Standard 257 9 3 3 5 2" xfId="9617"/>
    <cellStyle name="Standard 257 9 3 3 5 2 2" xfId="22853"/>
    <cellStyle name="Standard 257 9 3 3 5 2 2 2" xfId="49325"/>
    <cellStyle name="Standard 257 9 3 3 5 2 3" xfId="36089"/>
    <cellStyle name="Standard 257 9 3 3 5 3" xfId="16236"/>
    <cellStyle name="Standard 257 9 3 3 5 3 2" xfId="42708"/>
    <cellStyle name="Standard 257 9 3 3 5 4" xfId="31679"/>
    <cellStyle name="Standard 257 9 3 3 6" xfId="7412"/>
    <cellStyle name="Standard 257 9 3 3 6 2" xfId="20648"/>
    <cellStyle name="Standard 257 9 3 3 6 2 2" xfId="47120"/>
    <cellStyle name="Standard 257 9 3 3 6 3" xfId="33884"/>
    <cellStyle name="Standard 257 9 3 3 7" xfId="14031"/>
    <cellStyle name="Standard 257 9 3 3 7 2" xfId="40503"/>
    <cellStyle name="Standard 257 9 3 3 8" xfId="27267"/>
    <cellStyle name="Standard 257 9 3 4" xfId="1163"/>
    <cellStyle name="Standard 257 9 3 4 2" xfId="4106"/>
    <cellStyle name="Standard 257 9 3 4 2 2" xfId="12928"/>
    <cellStyle name="Standard 257 9 3 4 2 2 2" xfId="26164"/>
    <cellStyle name="Standard 257 9 3 4 2 2 2 2" xfId="52636"/>
    <cellStyle name="Standard 257 9 3 4 2 2 3" xfId="39400"/>
    <cellStyle name="Standard 257 9 3 4 2 3" xfId="19547"/>
    <cellStyle name="Standard 257 9 3 4 2 3 2" xfId="46019"/>
    <cellStyle name="Standard 257 9 3 4 2 4" xfId="30578"/>
    <cellStyle name="Standard 257 9 3 4 3" xfId="5577"/>
    <cellStyle name="Standard 257 9 3 4 3 2" xfId="9987"/>
    <cellStyle name="Standard 257 9 3 4 3 2 2" xfId="23223"/>
    <cellStyle name="Standard 257 9 3 4 3 2 2 2" xfId="49695"/>
    <cellStyle name="Standard 257 9 3 4 3 2 3" xfId="36459"/>
    <cellStyle name="Standard 257 9 3 4 3 3" xfId="16606"/>
    <cellStyle name="Standard 257 9 3 4 3 3 2" xfId="43078"/>
    <cellStyle name="Standard 257 9 3 4 3 4" xfId="32049"/>
    <cellStyle name="Standard 257 9 3 4 4" xfId="8516"/>
    <cellStyle name="Standard 257 9 3 4 4 2" xfId="21752"/>
    <cellStyle name="Standard 257 9 3 4 4 2 2" xfId="48224"/>
    <cellStyle name="Standard 257 9 3 4 4 3" xfId="34988"/>
    <cellStyle name="Standard 257 9 3 4 5" xfId="15135"/>
    <cellStyle name="Standard 257 9 3 4 5 2" xfId="41607"/>
    <cellStyle name="Standard 257 9 3 4 6" xfId="27637"/>
    <cellStyle name="Standard 257 9 3 5" xfId="1899"/>
    <cellStyle name="Standard 257 9 3 5 2" xfId="3370"/>
    <cellStyle name="Standard 257 9 3 5 2 2" xfId="12192"/>
    <cellStyle name="Standard 257 9 3 5 2 2 2" xfId="25428"/>
    <cellStyle name="Standard 257 9 3 5 2 2 2 2" xfId="51900"/>
    <cellStyle name="Standard 257 9 3 5 2 2 3" xfId="38664"/>
    <cellStyle name="Standard 257 9 3 5 2 3" xfId="18811"/>
    <cellStyle name="Standard 257 9 3 5 2 3 2" xfId="45283"/>
    <cellStyle name="Standard 257 9 3 5 2 4" xfId="29842"/>
    <cellStyle name="Standard 257 9 3 5 3" xfId="6312"/>
    <cellStyle name="Standard 257 9 3 5 3 2" xfId="10722"/>
    <cellStyle name="Standard 257 9 3 5 3 2 2" xfId="23958"/>
    <cellStyle name="Standard 257 9 3 5 3 2 2 2" xfId="50430"/>
    <cellStyle name="Standard 257 9 3 5 3 2 3" xfId="37194"/>
    <cellStyle name="Standard 257 9 3 5 3 3" xfId="17341"/>
    <cellStyle name="Standard 257 9 3 5 3 3 2" xfId="43813"/>
    <cellStyle name="Standard 257 9 3 5 3 4" xfId="32784"/>
    <cellStyle name="Standard 257 9 3 5 4" xfId="7780"/>
    <cellStyle name="Standard 257 9 3 5 4 2" xfId="21016"/>
    <cellStyle name="Standard 257 9 3 5 4 2 2" xfId="47488"/>
    <cellStyle name="Standard 257 9 3 5 4 3" xfId="34252"/>
    <cellStyle name="Standard 257 9 3 5 5" xfId="14399"/>
    <cellStyle name="Standard 257 9 3 5 5 2" xfId="40871"/>
    <cellStyle name="Standard 257 9 3 5 6" xfId="28372"/>
    <cellStyle name="Standard 257 9 3 6" xfId="2636"/>
    <cellStyle name="Standard 257 9 3 6 2" xfId="11458"/>
    <cellStyle name="Standard 257 9 3 6 2 2" xfId="24694"/>
    <cellStyle name="Standard 257 9 3 6 2 2 2" xfId="51166"/>
    <cellStyle name="Standard 257 9 3 6 2 3" xfId="37930"/>
    <cellStyle name="Standard 257 9 3 6 3" xfId="18077"/>
    <cellStyle name="Standard 257 9 3 6 3 2" xfId="44549"/>
    <cellStyle name="Standard 257 9 3 6 4" xfId="29108"/>
    <cellStyle name="Standard 257 9 3 7" xfId="4841"/>
    <cellStyle name="Standard 257 9 3 7 2" xfId="9251"/>
    <cellStyle name="Standard 257 9 3 7 2 2" xfId="22487"/>
    <cellStyle name="Standard 257 9 3 7 2 2 2" xfId="48959"/>
    <cellStyle name="Standard 257 9 3 7 2 3" xfId="35723"/>
    <cellStyle name="Standard 257 9 3 7 3" xfId="15870"/>
    <cellStyle name="Standard 257 9 3 7 3 2" xfId="42342"/>
    <cellStyle name="Standard 257 9 3 7 4" xfId="31313"/>
    <cellStyle name="Standard 257 9 3 8" xfId="7046"/>
    <cellStyle name="Standard 257 9 3 8 2" xfId="20282"/>
    <cellStyle name="Standard 257 9 3 8 2 2" xfId="46754"/>
    <cellStyle name="Standard 257 9 3 8 3" xfId="33518"/>
    <cellStyle name="Standard 257 9 3 9" xfId="13665"/>
    <cellStyle name="Standard 257 9 3 9 2" xfId="40137"/>
    <cellStyle name="Standard 257 9 4" xfId="479"/>
    <cellStyle name="Standard 257 9 4 2" xfId="869"/>
    <cellStyle name="Standard 257 9 4 2 2" xfId="1618"/>
    <cellStyle name="Standard 257 9 4 2 2 2" xfId="4561"/>
    <cellStyle name="Standard 257 9 4 2 2 2 2" xfId="13383"/>
    <cellStyle name="Standard 257 9 4 2 2 2 2 2" xfId="26619"/>
    <cellStyle name="Standard 257 9 4 2 2 2 2 2 2" xfId="53091"/>
    <cellStyle name="Standard 257 9 4 2 2 2 2 3" xfId="39855"/>
    <cellStyle name="Standard 257 9 4 2 2 2 3" xfId="20002"/>
    <cellStyle name="Standard 257 9 4 2 2 2 3 2" xfId="46474"/>
    <cellStyle name="Standard 257 9 4 2 2 2 4" xfId="31033"/>
    <cellStyle name="Standard 257 9 4 2 2 3" xfId="6032"/>
    <cellStyle name="Standard 257 9 4 2 2 3 2" xfId="10442"/>
    <cellStyle name="Standard 257 9 4 2 2 3 2 2" xfId="23678"/>
    <cellStyle name="Standard 257 9 4 2 2 3 2 2 2" xfId="50150"/>
    <cellStyle name="Standard 257 9 4 2 2 3 2 3" xfId="36914"/>
    <cellStyle name="Standard 257 9 4 2 2 3 3" xfId="17061"/>
    <cellStyle name="Standard 257 9 4 2 2 3 3 2" xfId="43533"/>
    <cellStyle name="Standard 257 9 4 2 2 3 4" xfId="32504"/>
    <cellStyle name="Standard 257 9 4 2 2 4" xfId="8971"/>
    <cellStyle name="Standard 257 9 4 2 2 4 2" xfId="22207"/>
    <cellStyle name="Standard 257 9 4 2 2 4 2 2" xfId="48679"/>
    <cellStyle name="Standard 257 9 4 2 2 4 3" xfId="35443"/>
    <cellStyle name="Standard 257 9 4 2 2 5" xfId="15590"/>
    <cellStyle name="Standard 257 9 4 2 2 5 2" xfId="42062"/>
    <cellStyle name="Standard 257 9 4 2 2 6" xfId="28092"/>
    <cellStyle name="Standard 257 9 4 2 3" xfId="2354"/>
    <cellStyle name="Standard 257 9 4 2 3 2" xfId="3825"/>
    <cellStyle name="Standard 257 9 4 2 3 2 2" xfId="12647"/>
    <cellStyle name="Standard 257 9 4 2 3 2 2 2" xfId="25883"/>
    <cellStyle name="Standard 257 9 4 2 3 2 2 2 2" xfId="52355"/>
    <cellStyle name="Standard 257 9 4 2 3 2 2 3" xfId="39119"/>
    <cellStyle name="Standard 257 9 4 2 3 2 3" xfId="19266"/>
    <cellStyle name="Standard 257 9 4 2 3 2 3 2" xfId="45738"/>
    <cellStyle name="Standard 257 9 4 2 3 2 4" xfId="30297"/>
    <cellStyle name="Standard 257 9 4 2 3 3" xfId="6767"/>
    <cellStyle name="Standard 257 9 4 2 3 3 2" xfId="11177"/>
    <cellStyle name="Standard 257 9 4 2 3 3 2 2" xfId="24413"/>
    <cellStyle name="Standard 257 9 4 2 3 3 2 2 2" xfId="50885"/>
    <cellStyle name="Standard 257 9 4 2 3 3 2 3" xfId="37649"/>
    <cellStyle name="Standard 257 9 4 2 3 3 3" xfId="17796"/>
    <cellStyle name="Standard 257 9 4 2 3 3 3 2" xfId="44268"/>
    <cellStyle name="Standard 257 9 4 2 3 3 4" xfId="33239"/>
    <cellStyle name="Standard 257 9 4 2 3 4" xfId="8235"/>
    <cellStyle name="Standard 257 9 4 2 3 4 2" xfId="21471"/>
    <cellStyle name="Standard 257 9 4 2 3 4 2 2" xfId="47943"/>
    <cellStyle name="Standard 257 9 4 2 3 4 3" xfId="34707"/>
    <cellStyle name="Standard 257 9 4 2 3 5" xfId="14854"/>
    <cellStyle name="Standard 257 9 4 2 3 5 2" xfId="41326"/>
    <cellStyle name="Standard 257 9 4 2 3 6" xfId="28827"/>
    <cellStyle name="Standard 257 9 4 2 4" xfId="3091"/>
    <cellStyle name="Standard 257 9 4 2 4 2" xfId="11913"/>
    <cellStyle name="Standard 257 9 4 2 4 2 2" xfId="25149"/>
    <cellStyle name="Standard 257 9 4 2 4 2 2 2" xfId="51621"/>
    <cellStyle name="Standard 257 9 4 2 4 2 3" xfId="38385"/>
    <cellStyle name="Standard 257 9 4 2 4 3" xfId="18532"/>
    <cellStyle name="Standard 257 9 4 2 4 3 2" xfId="45004"/>
    <cellStyle name="Standard 257 9 4 2 4 4" xfId="29563"/>
    <cellStyle name="Standard 257 9 4 2 5" xfId="5296"/>
    <cellStyle name="Standard 257 9 4 2 5 2" xfId="9706"/>
    <cellStyle name="Standard 257 9 4 2 5 2 2" xfId="22942"/>
    <cellStyle name="Standard 257 9 4 2 5 2 2 2" xfId="49414"/>
    <cellStyle name="Standard 257 9 4 2 5 2 3" xfId="36178"/>
    <cellStyle name="Standard 257 9 4 2 5 3" xfId="16325"/>
    <cellStyle name="Standard 257 9 4 2 5 3 2" xfId="42797"/>
    <cellStyle name="Standard 257 9 4 2 5 4" xfId="31768"/>
    <cellStyle name="Standard 257 9 4 2 6" xfId="7501"/>
    <cellStyle name="Standard 257 9 4 2 6 2" xfId="20737"/>
    <cellStyle name="Standard 257 9 4 2 6 2 2" xfId="47209"/>
    <cellStyle name="Standard 257 9 4 2 6 3" xfId="33973"/>
    <cellStyle name="Standard 257 9 4 2 7" xfId="14120"/>
    <cellStyle name="Standard 257 9 4 2 7 2" xfId="40592"/>
    <cellStyle name="Standard 257 9 4 2 8" xfId="27356"/>
    <cellStyle name="Standard 257 9 4 3" xfId="1252"/>
    <cellStyle name="Standard 257 9 4 3 2" xfId="4195"/>
    <cellStyle name="Standard 257 9 4 3 2 2" xfId="13017"/>
    <cellStyle name="Standard 257 9 4 3 2 2 2" xfId="26253"/>
    <cellStyle name="Standard 257 9 4 3 2 2 2 2" xfId="52725"/>
    <cellStyle name="Standard 257 9 4 3 2 2 3" xfId="39489"/>
    <cellStyle name="Standard 257 9 4 3 2 3" xfId="19636"/>
    <cellStyle name="Standard 257 9 4 3 2 3 2" xfId="46108"/>
    <cellStyle name="Standard 257 9 4 3 2 4" xfId="30667"/>
    <cellStyle name="Standard 257 9 4 3 3" xfId="5666"/>
    <cellStyle name="Standard 257 9 4 3 3 2" xfId="10076"/>
    <cellStyle name="Standard 257 9 4 3 3 2 2" xfId="23312"/>
    <cellStyle name="Standard 257 9 4 3 3 2 2 2" xfId="49784"/>
    <cellStyle name="Standard 257 9 4 3 3 2 3" xfId="36548"/>
    <cellStyle name="Standard 257 9 4 3 3 3" xfId="16695"/>
    <cellStyle name="Standard 257 9 4 3 3 3 2" xfId="43167"/>
    <cellStyle name="Standard 257 9 4 3 3 4" xfId="32138"/>
    <cellStyle name="Standard 257 9 4 3 4" xfId="8605"/>
    <cellStyle name="Standard 257 9 4 3 4 2" xfId="21841"/>
    <cellStyle name="Standard 257 9 4 3 4 2 2" xfId="48313"/>
    <cellStyle name="Standard 257 9 4 3 4 3" xfId="35077"/>
    <cellStyle name="Standard 257 9 4 3 5" xfId="15224"/>
    <cellStyle name="Standard 257 9 4 3 5 2" xfId="41696"/>
    <cellStyle name="Standard 257 9 4 3 6" xfId="27726"/>
    <cellStyle name="Standard 257 9 4 4" xfId="1988"/>
    <cellStyle name="Standard 257 9 4 4 2" xfId="3459"/>
    <cellStyle name="Standard 257 9 4 4 2 2" xfId="12281"/>
    <cellStyle name="Standard 257 9 4 4 2 2 2" xfId="25517"/>
    <cellStyle name="Standard 257 9 4 4 2 2 2 2" xfId="51989"/>
    <cellStyle name="Standard 257 9 4 4 2 2 3" xfId="38753"/>
    <cellStyle name="Standard 257 9 4 4 2 3" xfId="18900"/>
    <cellStyle name="Standard 257 9 4 4 2 3 2" xfId="45372"/>
    <cellStyle name="Standard 257 9 4 4 2 4" xfId="29931"/>
    <cellStyle name="Standard 257 9 4 4 3" xfId="6401"/>
    <cellStyle name="Standard 257 9 4 4 3 2" xfId="10811"/>
    <cellStyle name="Standard 257 9 4 4 3 2 2" xfId="24047"/>
    <cellStyle name="Standard 257 9 4 4 3 2 2 2" xfId="50519"/>
    <cellStyle name="Standard 257 9 4 4 3 2 3" xfId="37283"/>
    <cellStyle name="Standard 257 9 4 4 3 3" xfId="17430"/>
    <cellStyle name="Standard 257 9 4 4 3 3 2" xfId="43902"/>
    <cellStyle name="Standard 257 9 4 4 3 4" xfId="32873"/>
    <cellStyle name="Standard 257 9 4 4 4" xfId="7869"/>
    <cellStyle name="Standard 257 9 4 4 4 2" xfId="21105"/>
    <cellStyle name="Standard 257 9 4 4 4 2 2" xfId="47577"/>
    <cellStyle name="Standard 257 9 4 4 4 3" xfId="34341"/>
    <cellStyle name="Standard 257 9 4 4 5" xfId="14488"/>
    <cellStyle name="Standard 257 9 4 4 5 2" xfId="40960"/>
    <cellStyle name="Standard 257 9 4 4 6" xfId="28461"/>
    <cellStyle name="Standard 257 9 4 5" xfId="2725"/>
    <cellStyle name="Standard 257 9 4 5 2" xfId="11547"/>
    <cellStyle name="Standard 257 9 4 5 2 2" xfId="24783"/>
    <cellStyle name="Standard 257 9 4 5 2 2 2" xfId="51255"/>
    <cellStyle name="Standard 257 9 4 5 2 3" xfId="38019"/>
    <cellStyle name="Standard 257 9 4 5 3" xfId="18166"/>
    <cellStyle name="Standard 257 9 4 5 3 2" xfId="44638"/>
    <cellStyle name="Standard 257 9 4 5 4" xfId="29197"/>
    <cellStyle name="Standard 257 9 4 6" xfId="4930"/>
    <cellStyle name="Standard 257 9 4 6 2" xfId="9340"/>
    <cellStyle name="Standard 257 9 4 6 2 2" xfId="22576"/>
    <cellStyle name="Standard 257 9 4 6 2 2 2" xfId="49048"/>
    <cellStyle name="Standard 257 9 4 6 2 3" xfId="35812"/>
    <cellStyle name="Standard 257 9 4 6 3" xfId="15959"/>
    <cellStyle name="Standard 257 9 4 6 3 2" xfId="42431"/>
    <cellStyle name="Standard 257 9 4 6 4" xfId="31402"/>
    <cellStyle name="Standard 257 9 4 7" xfId="7135"/>
    <cellStyle name="Standard 257 9 4 7 2" xfId="20371"/>
    <cellStyle name="Standard 257 9 4 7 2 2" xfId="46843"/>
    <cellStyle name="Standard 257 9 4 7 3" xfId="33607"/>
    <cellStyle name="Standard 257 9 4 8" xfId="13754"/>
    <cellStyle name="Standard 257 9 4 8 2" xfId="40226"/>
    <cellStyle name="Standard 257 9 4 9" xfId="26990"/>
    <cellStyle name="Standard 257 9 5" xfId="661"/>
    <cellStyle name="Standard 257 9 5 2" xfId="1049"/>
    <cellStyle name="Standard 257 9 5 2 2" xfId="1792"/>
    <cellStyle name="Standard 257 9 5 2 2 2" xfId="4735"/>
    <cellStyle name="Standard 257 9 5 2 2 2 2" xfId="13557"/>
    <cellStyle name="Standard 257 9 5 2 2 2 2 2" xfId="26793"/>
    <cellStyle name="Standard 257 9 5 2 2 2 2 2 2" xfId="53265"/>
    <cellStyle name="Standard 257 9 5 2 2 2 2 3" xfId="40029"/>
    <cellStyle name="Standard 257 9 5 2 2 2 3" xfId="20176"/>
    <cellStyle name="Standard 257 9 5 2 2 2 3 2" xfId="46648"/>
    <cellStyle name="Standard 257 9 5 2 2 2 4" xfId="31207"/>
    <cellStyle name="Standard 257 9 5 2 2 3" xfId="6206"/>
    <cellStyle name="Standard 257 9 5 2 2 3 2" xfId="10616"/>
    <cellStyle name="Standard 257 9 5 2 2 3 2 2" xfId="23852"/>
    <cellStyle name="Standard 257 9 5 2 2 3 2 2 2" xfId="50324"/>
    <cellStyle name="Standard 257 9 5 2 2 3 2 3" xfId="37088"/>
    <cellStyle name="Standard 257 9 5 2 2 3 3" xfId="17235"/>
    <cellStyle name="Standard 257 9 5 2 2 3 3 2" xfId="43707"/>
    <cellStyle name="Standard 257 9 5 2 2 3 4" xfId="32678"/>
    <cellStyle name="Standard 257 9 5 2 2 4" xfId="9145"/>
    <cellStyle name="Standard 257 9 5 2 2 4 2" xfId="22381"/>
    <cellStyle name="Standard 257 9 5 2 2 4 2 2" xfId="48853"/>
    <cellStyle name="Standard 257 9 5 2 2 4 3" xfId="35617"/>
    <cellStyle name="Standard 257 9 5 2 2 5" xfId="15764"/>
    <cellStyle name="Standard 257 9 5 2 2 5 2" xfId="42236"/>
    <cellStyle name="Standard 257 9 5 2 2 6" xfId="28266"/>
    <cellStyle name="Standard 257 9 5 2 3" xfId="2528"/>
    <cellStyle name="Standard 257 9 5 2 3 2" xfId="3999"/>
    <cellStyle name="Standard 257 9 5 2 3 2 2" xfId="12821"/>
    <cellStyle name="Standard 257 9 5 2 3 2 2 2" xfId="26057"/>
    <cellStyle name="Standard 257 9 5 2 3 2 2 2 2" xfId="52529"/>
    <cellStyle name="Standard 257 9 5 2 3 2 2 3" xfId="39293"/>
    <cellStyle name="Standard 257 9 5 2 3 2 3" xfId="19440"/>
    <cellStyle name="Standard 257 9 5 2 3 2 3 2" xfId="45912"/>
    <cellStyle name="Standard 257 9 5 2 3 2 4" xfId="30471"/>
    <cellStyle name="Standard 257 9 5 2 3 3" xfId="6941"/>
    <cellStyle name="Standard 257 9 5 2 3 3 2" xfId="11351"/>
    <cellStyle name="Standard 257 9 5 2 3 3 2 2" xfId="24587"/>
    <cellStyle name="Standard 257 9 5 2 3 3 2 2 2" xfId="51059"/>
    <cellStyle name="Standard 257 9 5 2 3 3 2 3" xfId="37823"/>
    <cellStyle name="Standard 257 9 5 2 3 3 3" xfId="17970"/>
    <cellStyle name="Standard 257 9 5 2 3 3 3 2" xfId="44442"/>
    <cellStyle name="Standard 257 9 5 2 3 3 4" xfId="33413"/>
    <cellStyle name="Standard 257 9 5 2 3 4" xfId="8409"/>
    <cellStyle name="Standard 257 9 5 2 3 4 2" xfId="21645"/>
    <cellStyle name="Standard 257 9 5 2 3 4 2 2" xfId="48117"/>
    <cellStyle name="Standard 257 9 5 2 3 4 3" xfId="34881"/>
    <cellStyle name="Standard 257 9 5 2 3 5" xfId="15028"/>
    <cellStyle name="Standard 257 9 5 2 3 5 2" xfId="41500"/>
    <cellStyle name="Standard 257 9 5 2 3 6" xfId="29001"/>
    <cellStyle name="Standard 257 9 5 2 4" xfId="3265"/>
    <cellStyle name="Standard 257 9 5 2 4 2" xfId="12087"/>
    <cellStyle name="Standard 257 9 5 2 4 2 2" xfId="25323"/>
    <cellStyle name="Standard 257 9 5 2 4 2 2 2" xfId="51795"/>
    <cellStyle name="Standard 257 9 5 2 4 2 3" xfId="38559"/>
    <cellStyle name="Standard 257 9 5 2 4 3" xfId="18706"/>
    <cellStyle name="Standard 257 9 5 2 4 3 2" xfId="45178"/>
    <cellStyle name="Standard 257 9 5 2 4 4" xfId="29737"/>
    <cellStyle name="Standard 257 9 5 2 5" xfId="5470"/>
    <cellStyle name="Standard 257 9 5 2 5 2" xfId="9880"/>
    <cellStyle name="Standard 257 9 5 2 5 2 2" xfId="23116"/>
    <cellStyle name="Standard 257 9 5 2 5 2 2 2" xfId="49588"/>
    <cellStyle name="Standard 257 9 5 2 5 2 3" xfId="36352"/>
    <cellStyle name="Standard 257 9 5 2 5 3" xfId="16499"/>
    <cellStyle name="Standard 257 9 5 2 5 3 2" xfId="42971"/>
    <cellStyle name="Standard 257 9 5 2 5 4" xfId="31942"/>
    <cellStyle name="Standard 257 9 5 2 6" xfId="7675"/>
    <cellStyle name="Standard 257 9 5 2 6 2" xfId="20911"/>
    <cellStyle name="Standard 257 9 5 2 6 2 2" xfId="47383"/>
    <cellStyle name="Standard 257 9 5 2 6 3" xfId="34147"/>
    <cellStyle name="Standard 257 9 5 2 7" xfId="14294"/>
    <cellStyle name="Standard 257 9 5 2 7 2" xfId="40766"/>
    <cellStyle name="Standard 257 9 5 2 8" xfId="27530"/>
    <cellStyle name="Standard 257 9 5 3" xfId="1426"/>
    <cellStyle name="Standard 257 9 5 3 2" xfId="4369"/>
    <cellStyle name="Standard 257 9 5 3 2 2" xfId="13191"/>
    <cellStyle name="Standard 257 9 5 3 2 2 2" xfId="26427"/>
    <cellStyle name="Standard 257 9 5 3 2 2 2 2" xfId="52899"/>
    <cellStyle name="Standard 257 9 5 3 2 2 3" xfId="39663"/>
    <cellStyle name="Standard 257 9 5 3 2 3" xfId="19810"/>
    <cellStyle name="Standard 257 9 5 3 2 3 2" xfId="46282"/>
    <cellStyle name="Standard 257 9 5 3 2 4" xfId="30841"/>
    <cellStyle name="Standard 257 9 5 3 3" xfId="5840"/>
    <cellStyle name="Standard 257 9 5 3 3 2" xfId="10250"/>
    <cellStyle name="Standard 257 9 5 3 3 2 2" xfId="23486"/>
    <cellStyle name="Standard 257 9 5 3 3 2 2 2" xfId="49958"/>
    <cellStyle name="Standard 257 9 5 3 3 2 3" xfId="36722"/>
    <cellStyle name="Standard 257 9 5 3 3 3" xfId="16869"/>
    <cellStyle name="Standard 257 9 5 3 3 3 2" xfId="43341"/>
    <cellStyle name="Standard 257 9 5 3 3 4" xfId="32312"/>
    <cellStyle name="Standard 257 9 5 3 4" xfId="8779"/>
    <cellStyle name="Standard 257 9 5 3 4 2" xfId="22015"/>
    <cellStyle name="Standard 257 9 5 3 4 2 2" xfId="48487"/>
    <cellStyle name="Standard 257 9 5 3 4 3" xfId="35251"/>
    <cellStyle name="Standard 257 9 5 3 5" xfId="15398"/>
    <cellStyle name="Standard 257 9 5 3 5 2" xfId="41870"/>
    <cellStyle name="Standard 257 9 5 3 6" xfId="27900"/>
    <cellStyle name="Standard 257 9 5 4" xfId="2162"/>
    <cellStyle name="Standard 257 9 5 4 2" xfId="3633"/>
    <cellStyle name="Standard 257 9 5 4 2 2" xfId="12455"/>
    <cellStyle name="Standard 257 9 5 4 2 2 2" xfId="25691"/>
    <cellStyle name="Standard 257 9 5 4 2 2 2 2" xfId="52163"/>
    <cellStyle name="Standard 257 9 5 4 2 2 3" xfId="38927"/>
    <cellStyle name="Standard 257 9 5 4 2 3" xfId="19074"/>
    <cellStyle name="Standard 257 9 5 4 2 3 2" xfId="45546"/>
    <cellStyle name="Standard 257 9 5 4 2 4" xfId="30105"/>
    <cellStyle name="Standard 257 9 5 4 3" xfId="6575"/>
    <cellStyle name="Standard 257 9 5 4 3 2" xfId="10985"/>
    <cellStyle name="Standard 257 9 5 4 3 2 2" xfId="24221"/>
    <cellStyle name="Standard 257 9 5 4 3 2 2 2" xfId="50693"/>
    <cellStyle name="Standard 257 9 5 4 3 2 3" xfId="37457"/>
    <cellStyle name="Standard 257 9 5 4 3 3" xfId="17604"/>
    <cellStyle name="Standard 257 9 5 4 3 3 2" xfId="44076"/>
    <cellStyle name="Standard 257 9 5 4 3 4" xfId="33047"/>
    <cellStyle name="Standard 257 9 5 4 4" xfId="8043"/>
    <cellStyle name="Standard 257 9 5 4 4 2" xfId="21279"/>
    <cellStyle name="Standard 257 9 5 4 4 2 2" xfId="47751"/>
    <cellStyle name="Standard 257 9 5 4 4 3" xfId="34515"/>
    <cellStyle name="Standard 257 9 5 4 5" xfId="14662"/>
    <cellStyle name="Standard 257 9 5 4 5 2" xfId="41134"/>
    <cellStyle name="Standard 257 9 5 4 6" xfId="28635"/>
    <cellStyle name="Standard 257 9 5 5" xfId="2899"/>
    <cellStyle name="Standard 257 9 5 5 2" xfId="11721"/>
    <cellStyle name="Standard 257 9 5 5 2 2" xfId="24957"/>
    <cellStyle name="Standard 257 9 5 5 2 2 2" xfId="51429"/>
    <cellStyle name="Standard 257 9 5 5 2 3" xfId="38193"/>
    <cellStyle name="Standard 257 9 5 5 3" xfId="18340"/>
    <cellStyle name="Standard 257 9 5 5 3 2" xfId="44812"/>
    <cellStyle name="Standard 257 9 5 5 4" xfId="29371"/>
    <cellStyle name="Standard 257 9 5 6" xfId="5104"/>
    <cellStyle name="Standard 257 9 5 6 2" xfId="9514"/>
    <cellStyle name="Standard 257 9 5 6 2 2" xfId="22750"/>
    <cellStyle name="Standard 257 9 5 6 2 2 2" xfId="49222"/>
    <cellStyle name="Standard 257 9 5 6 2 3" xfId="35986"/>
    <cellStyle name="Standard 257 9 5 6 3" xfId="16133"/>
    <cellStyle name="Standard 257 9 5 6 3 2" xfId="42605"/>
    <cellStyle name="Standard 257 9 5 6 4" xfId="31576"/>
    <cellStyle name="Standard 257 9 5 7" xfId="7309"/>
    <cellStyle name="Standard 257 9 5 7 2" xfId="20545"/>
    <cellStyle name="Standard 257 9 5 7 2 2" xfId="47017"/>
    <cellStyle name="Standard 257 9 5 7 3" xfId="33781"/>
    <cellStyle name="Standard 257 9 5 8" xfId="13928"/>
    <cellStyle name="Standard 257 9 5 8 2" xfId="40400"/>
    <cellStyle name="Standard 257 9 5 9" xfId="27164"/>
    <cellStyle name="Standard 257 9 6" xfId="698"/>
    <cellStyle name="Standard 257 9 6 2" xfId="1448"/>
    <cellStyle name="Standard 257 9 6 2 2" xfId="4391"/>
    <cellStyle name="Standard 257 9 6 2 2 2" xfId="13213"/>
    <cellStyle name="Standard 257 9 6 2 2 2 2" xfId="26449"/>
    <cellStyle name="Standard 257 9 6 2 2 2 2 2" xfId="52921"/>
    <cellStyle name="Standard 257 9 6 2 2 2 3" xfId="39685"/>
    <cellStyle name="Standard 257 9 6 2 2 3" xfId="19832"/>
    <cellStyle name="Standard 257 9 6 2 2 3 2" xfId="46304"/>
    <cellStyle name="Standard 257 9 6 2 2 4" xfId="30863"/>
    <cellStyle name="Standard 257 9 6 2 3" xfId="5862"/>
    <cellStyle name="Standard 257 9 6 2 3 2" xfId="10272"/>
    <cellStyle name="Standard 257 9 6 2 3 2 2" xfId="23508"/>
    <cellStyle name="Standard 257 9 6 2 3 2 2 2" xfId="49980"/>
    <cellStyle name="Standard 257 9 6 2 3 2 3" xfId="36744"/>
    <cellStyle name="Standard 257 9 6 2 3 3" xfId="16891"/>
    <cellStyle name="Standard 257 9 6 2 3 3 2" xfId="43363"/>
    <cellStyle name="Standard 257 9 6 2 3 4" xfId="32334"/>
    <cellStyle name="Standard 257 9 6 2 4" xfId="8801"/>
    <cellStyle name="Standard 257 9 6 2 4 2" xfId="22037"/>
    <cellStyle name="Standard 257 9 6 2 4 2 2" xfId="48509"/>
    <cellStyle name="Standard 257 9 6 2 4 3" xfId="35273"/>
    <cellStyle name="Standard 257 9 6 2 5" xfId="15420"/>
    <cellStyle name="Standard 257 9 6 2 5 2" xfId="41892"/>
    <cellStyle name="Standard 257 9 6 2 6" xfId="27922"/>
    <cellStyle name="Standard 257 9 6 3" xfId="2184"/>
    <cellStyle name="Standard 257 9 6 3 2" xfId="3655"/>
    <cellStyle name="Standard 257 9 6 3 2 2" xfId="12477"/>
    <cellStyle name="Standard 257 9 6 3 2 2 2" xfId="25713"/>
    <cellStyle name="Standard 257 9 6 3 2 2 2 2" xfId="52185"/>
    <cellStyle name="Standard 257 9 6 3 2 2 3" xfId="38949"/>
    <cellStyle name="Standard 257 9 6 3 2 3" xfId="19096"/>
    <cellStyle name="Standard 257 9 6 3 2 3 2" xfId="45568"/>
    <cellStyle name="Standard 257 9 6 3 2 4" xfId="30127"/>
    <cellStyle name="Standard 257 9 6 3 3" xfId="6597"/>
    <cellStyle name="Standard 257 9 6 3 3 2" xfId="11007"/>
    <cellStyle name="Standard 257 9 6 3 3 2 2" xfId="24243"/>
    <cellStyle name="Standard 257 9 6 3 3 2 2 2" xfId="50715"/>
    <cellStyle name="Standard 257 9 6 3 3 2 3" xfId="37479"/>
    <cellStyle name="Standard 257 9 6 3 3 3" xfId="17626"/>
    <cellStyle name="Standard 257 9 6 3 3 3 2" xfId="44098"/>
    <cellStyle name="Standard 257 9 6 3 3 4" xfId="33069"/>
    <cellStyle name="Standard 257 9 6 3 4" xfId="8065"/>
    <cellStyle name="Standard 257 9 6 3 4 2" xfId="21301"/>
    <cellStyle name="Standard 257 9 6 3 4 2 2" xfId="47773"/>
    <cellStyle name="Standard 257 9 6 3 4 3" xfId="34537"/>
    <cellStyle name="Standard 257 9 6 3 5" xfId="14684"/>
    <cellStyle name="Standard 257 9 6 3 5 2" xfId="41156"/>
    <cellStyle name="Standard 257 9 6 3 6" xfId="28657"/>
    <cellStyle name="Standard 257 9 6 4" xfId="2921"/>
    <cellStyle name="Standard 257 9 6 4 2" xfId="11743"/>
    <cellStyle name="Standard 257 9 6 4 2 2" xfId="24979"/>
    <cellStyle name="Standard 257 9 6 4 2 2 2" xfId="51451"/>
    <cellStyle name="Standard 257 9 6 4 2 3" xfId="38215"/>
    <cellStyle name="Standard 257 9 6 4 3" xfId="18362"/>
    <cellStyle name="Standard 257 9 6 4 3 2" xfId="44834"/>
    <cellStyle name="Standard 257 9 6 4 4" xfId="29393"/>
    <cellStyle name="Standard 257 9 6 5" xfId="5126"/>
    <cellStyle name="Standard 257 9 6 5 2" xfId="9536"/>
    <cellStyle name="Standard 257 9 6 5 2 2" xfId="22772"/>
    <cellStyle name="Standard 257 9 6 5 2 2 2" xfId="49244"/>
    <cellStyle name="Standard 257 9 6 5 2 3" xfId="36008"/>
    <cellStyle name="Standard 257 9 6 5 3" xfId="16155"/>
    <cellStyle name="Standard 257 9 6 5 3 2" xfId="42627"/>
    <cellStyle name="Standard 257 9 6 5 4" xfId="31598"/>
    <cellStyle name="Standard 257 9 6 6" xfId="7331"/>
    <cellStyle name="Standard 257 9 6 6 2" xfId="20567"/>
    <cellStyle name="Standard 257 9 6 6 2 2" xfId="47039"/>
    <cellStyle name="Standard 257 9 6 6 3" xfId="33803"/>
    <cellStyle name="Standard 257 9 6 7" xfId="13950"/>
    <cellStyle name="Standard 257 9 6 7 2" xfId="40422"/>
    <cellStyle name="Standard 257 9 6 8" xfId="27186"/>
    <cellStyle name="Standard 257 9 7" xfId="1082"/>
    <cellStyle name="Standard 257 9 7 2" xfId="4025"/>
    <cellStyle name="Standard 257 9 7 2 2" xfId="12847"/>
    <cellStyle name="Standard 257 9 7 2 2 2" xfId="26083"/>
    <cellStyle name="Standard 257 9 7 2 2 2 2" xfId="52555"/>
    <cellStyle name="Standard 257 9 7 2 2 3" xfId="39319"/>
    <cellStyle name="Standard 257 9 7 2 3" xfId="19466"/>
    <cellStyle name="Standard 257 9 7 2 3 2" xfId="45938"/>
    <cellStyle name="Standard 257 9 7 2 4" xfId="30497"/>
    <cellStyle name="Standard 257 9 7 3" xfId="5496"/>
    <cellStyle name="Standard 257 9 7 3 2" xfId="9906"/>
    <cellStyle name="Standard 257 9 7 3 2 2" xfId="23142"/>
    <cellStyle name="Standard 257 9 7 3 2 2 2" xfId="49614"/>
    <cellStyle name="Standard 257 9 7 3 2 3" xfId="36378"/>
    <cellStyle name="Standard 257 9 7 3 3" xfId="16525"/>
    <cellStyle name="Standard 257 9 7 3 3 2" xfId="42997"/>
    <cellStyle name="Standard 257 9 7 3 4" xfId="31968"/>
    <cellStyle name="Standard 257 9 7 4" xfId="8435"/>
    <cellStyle name="Standard 257 9 7 4 2" xfId="21671"/>
    <cellStyle name="Standard 257 9 7 4 2 2" xfId="48143"/>
    <cellStyle name="Standard 257 9 7 4 3" xfId="34907"/>
    <cellStyle name="Standard 257 9 7 5" xfId="15054"/>
    <cellStyle name="Standard 257 9 7 5 2" xfId="41526"/>
    <cellStyle name="Standard 257 9 7 6" xfId="27556"/>
    <cellStyle name="Standard 257 9 8" xfId="1818"/>
    <cellStyle name="Standard 257 9 8 2" xfId="3289"/>
    <cellStyle name="Standard 257 9 8 2 2" xfId="12111"/>
    <cellStyle name="Standard 257 9 8 2 2 2" xfId="25347"/>
    <cellStyle name="Standard 257 9 8 2 2 2 2" xfId="51819"/>
    <cellStyle name="Standard 257 9 8 2 2 3" xfId="38583"/>
    <cellStyle name="Standard 257 9 8 2 3" xfId="18730"/>
    <cellStyle name="Standard 257 9 8 2 3 2" xfId="45202"/>
    <cellStyle name="Standard 257 9 8 2 4" xfId="29761"/>
    <cellStyle name="Standard 257 9 8 3" xfId="6231"/>
    <cellStyle name="Standard 257 9 8 3 2" xfId="10641"/>
    <cellStyle name="Standard 257 9 8 3 2 2" xfId="23877"/>
    <cellStyle name="Standard 257 9 8 3 2 2 2" xfId="50349"/>
    <cellStyle name="Standard 257 9 8 3 2 3" xfId="37113"/>
    <cellStyle name="Standard 257 9 8 3 3" xfId="17260"/>
    <cellStyle name="Standard 257 9 8 3 3 2" xfId="43732"/>
    <cellStyle name="Standard 257 9 8 3 4" xfId="32703"/>
    <cellStyle name="Standard 257 9 8 4" xfId="7699"/>
    <cellStyle name="Standard 257 9 8 4 2" xfId="20935"/>
    <cellStyle name="Standard 257 9 8 4 2 2" xfId="47407"/>
    <cellStyle name="Standard 257 9 8 4 3" xfId="34171"/>
    <cellStyle name="Standard 257 9 8 5" xfId="14318"/>
    <cellStyle name="Standard 257 9 8 5 2" xfId="40790"/>
    <cellStyle name="Standard 257 9 8 6" xfId="28291"/>
    <cellStyle name="Standard 257 9 9" xfId="2555"/>
    <cellStyle name="Standard 257 9 9 2" xfId="11377"/>
    <cellStyle name="Standard 257 9 9 2 2" xfId="24613"/>
    <cellStyle name="Standard 257 9 9 2 2 2" xfId="51085"/>
    <cellStyle name="Standard 257 9 9 2 3" xfId="37849"/>
    <cellStyle name="Standard 257 9 9 3" xfId="17996"/>
    <cellStyle name="Standard 257 9 9 3 2" xfId="44468"/>
    <cellStyle name="Standard 257 9 9 4" xfId="29027"/>
    <cellStyle name="Standard 26" xfId="180"/>
    <cellStyle name="Standard 27" xfId="181"/>
    <cellStyle name="Standard 28" xfId="182"/>
    <cellStyle name="Standard 29" xfId="183"/>
    <cellStyle name="Standard 3" xfId="4"/>
    <cellStyle name="Standard 3 10" xfId="684"/>
    <cellStyle name="Standard 3 10 2" xfId="1435"/>
    <cellStyle name="Standard 3 10 2 2" xfId="4378"/>
    <cellStyle name="Standard 3 10 2 2 2" xfId="13200"/>
    <cellStyle name="Standard 3 10 2 2 2 2" xfId="26436"/>
    <cellStyle name="Standard 3 10 2 2 2 2 2" xfId="52908"/>
    <cellStyle name="Standard 3 10 2 2 2 3" xfId="39672"/>
    <cellStyle name="Standard 3 10 2 2 3" xfId="19819"/>
    <cellStyle name="Standard 3 10 2 2 3 2" xfId="46291"/>
    <cellStyle name="Standard 3 10 2 2 4" xfId="30850"/>
    <cellStyle name="Standard 3 10 2 3" xfId="5849"/>
    <cellStyle name="Standard 3 10 2 3 2" xfId="10259"/>
    <cellStyle name="Standard 3 10 2 3 2 2" xfId="23495"/>
    <cellStyle name="Standard 3 10 2 3 2 2 2" xfId="49967"/>
    <cellStyle name="Standard 3 10 2 3 2 3" xfId="36731"/>
    <cellStyle name="Standard 3 10 2 3 3" xfId="16878"/>
    <cellStyle name="Standard 3 10 2 3 3 2" xfId="43350"/>
    <cellStyle name="Standard 3 10 2 3 4" xfId="32321"/>
    <cellStyle name="Standard 3 10 2 4" xfId="8788"/>
    <cellStyle name="Standard 3 10 2 4 2" xfId="22024"/>
    <cellStyle name="Standard 3 10 2 4 2 2" xfId="48496"/>
    <cellStyle name="Standard 3 10 2 4 3" xfId="35260"/>
    <cellStyle name="Standard 3 10 2 5" xfId="15407"/>
    <cellStyle name="Standard 3 10 2 5 2" xfId="41879"/>
    <cellStyle name="Standard 3 10 2 6" xfId="27909"/>
    <cellStyle name="Standard 3 10 3" xfId="2171"/>
    <cellStyle name="Standard 3 10 3 2" xfId="3642"/>
    <cellStyle name="Standard 3 10 3 2 2" xfId="12464"/>
    <cellStyle name="Standard 3 10 3 2 2 2" xfId="25700"/>
    <cellStyle name="Standard 3 10 3 2 2 2 2" xfId="52172"/>
    <cellStyle name="Standard 3 10 3 2 2 3" xfId="38936"/>
    <cellStyle name="Standard 3 10 3 2 3" xfId="19083"/>
    <cellStyle name="Standard 3 10 3 2 3 2" xfId="45555"/>
    <cellStyle name="Standard 3 10 3 2 4" xfId="30114"/>
    <cellStyle name="Standard 3 10 3 3" xfId="6584"/>
    <cellStyle name="Standard 3 10 3 3 2" xfId="10994"/>
    <cellStyle name="Standard 3 10 3 3 2 2" xfId="24230"/>
    <cellStyle name="Standard 3 10 3 3 2 2 2" xfId="50702"/>
    <cellStyle name="Standard 3 10 3 3 2 3" xfId="37466"/>
    <cellStyle name="Standard 3 10 3 3 3" xfId="17613"/>
    <cellStyle name="Standard 3 10 3 3 3 2" xfId="44085"/>
    <cellStyle name="Standard 3 10 3 3 4" xfId="33056"/>
    <cellStyle name="Standard 3 10 3 4" xfId="8052"/>
    <cellStyle name="Standard 3 10 3 4 2" xfId="21288"/>
    <cellStyle name="Standard 3 10 3 4 2 2" xfId="47760"/>
    <cellStyle name="Standard 3 10 3 4 3" xfId="34524"/>
    <cellStyle name="Standard 3 10 3 5" xfId="14671"/>
    <cellStyle name="Standard 3 10 3 5 2" xfId="41143"/>
    <cellStyle name="Standard 3 10 3 6" xfId="28644"/>
    <cellStyle name="Standard 3 10 4" xfId="2908"/>
    <cellStyle name="Standard 3 10 4 2" xfId="11730"/>
    <cellStyle name="Standard 3 10 4 2 2" xfId="24966"/>
    <cellStyle name="Standard 3 10 4 2 2 2" xfId="51438"/>
    <cellStyle name="Standard 3 10 4 2 3" xfId="38202"/>
    <cellStyle name="Standard 3 10 4 3" xfId="18349"/>
    <cellStyle name="Standard 3 10 4 3 2" xfId="44821"/>
    <cellStyle name="Standard 3 10 4 4" xfId="29380"/>
    <cellStyle name="Standard 3 10 5" xfId="5113"/>
    <cellStyle name="Standard 3 10 5 2" xfId="9523"/>
    <cellStyle name="Standard 3 10 5 2 2" xfId="22759"/>
    <cellStyle name="Standard 3 10 5 2 2 2" xfId="49231"/>
    <cellStyle name="Standard 3 10 5 2 3" xfId="35995"/>
    <cellStyle name="Standard 3 10 5 3" xfId="16142"/>
    <cellStyle name="Standard 3 10 5 3 2" xfId="42614"/>
    <cellStyle name="Standard 3 10 5 4" xfId="31585"/>
    <cellStyle name="Standard 3 10 6" xfId="7318"/>
    <cellStyle name="Standard 3 10 6 2" xfId="20554"/>
    <cellStyle name="Standard 3 10 6 2 2" xfId="47026"/>
    <cellStyle name="Standard 3 10 6 3" xfId="33790"/>
    <cellStyle name="Standard 3 10 7" xfId="13937"/>
    <cellStyle name="Standard 3 10 7 2" xfId="40409"/>
    <cellStyle name="Standard 3 10 8" xfId="27173"/>
    <cellStyle name="Standard 3 11" xfId="1064"/>
    <cellStyle name="Standard 3 11 2" xfId="1802"/>
    <cellStyle name="Standard 3 11 2 2" xfId="4745"/>
    <cellStyle name="Standard 3 11 2 2 2" xfId="13567"/>
    <cellStyle name="Standard 3 11 2 2 2 2" xfId="26803"/>
    <cellStyle name="Standard 3 11 2 2 2 2 2" xfId="53275"/>
    <cellStyle name="Standard 3 11 2 2 2 3" xfId="40039"/>
    <cellStyle name="Standard 3 11 2 2 3" xfId="20186"/>
    <cellStyle name="Standard 3 11 2 2 3 2" xfId="46658"/>
    <cellStyle name="Standard 3 11 2 2 4" xfId="31217"/>
    <cellStyle name="Standard 3 11 2 3" xfId="6216"/>
    <cellStyle name="Standard 3 11 2 3 2" xfId="10626"/>
    <cellStyle name="Standard 3 11 2 3 2 2" xfId="23862"/>
    <cellStyle name="Standard 3 11 2 3 2 2 2" xfId="50334"/>
    <cellStyle name="Standard 3 11 2 3 2 3" xfId="37098"/>
    <cellStyle name="Standard 3 11 2 3 3" xfId="17245"/>
    <cellStyle name="Standard 3 11 2 3 3 2" xfId="43717"/>
    <cellStyle name="Standard 3 11 2 3 4" xfId="32688"/>
    <cellStyle name="Standard 3 11 2 4" xfId="9155"/>
    <cellStyle name="Standard 3 11 2 4 2" xfId="22391"/>
    <cellStyle name="Standard 3 11 2 4 2 2" xfId="48863"/>
    <cellStyle name="Standard 3 11 2 4 3" xfId="35627"/>
    <cellStyle name="Standard 3 11 2 5" xfId="15774"/>
    <cellStyle name="Standard 3 11 2 5 2" xfId="42246"/>
    <cellStyle name="Standard 3 11 2 6" xfId="28276"/>
    <cellStyle name="Standard 3 11 3" xfId="2538"/>
    <cellStyle name="Standard 3 11 3 2" xfId="4009"/>
    <cellStyle name="Standard 3 11 3 2 2" xfId="12831"/>
    <cellStyle name="Standard 3 11 3 2 2 2" xfId="26067"/>
    <cellStyle name="Standard 3 11 3 2 2 2 2" xfId="52539"/>
    <cellStyle name="Standard 3 11 3 2 2 3" xfId="39303"/>
    <cellStyle name="Standard 3 11 3 2 3" xfId="19450"/>
    <cellStyle name="Standard 3 11 3 2 3 2" xfId="45922"/>
    <cellStyle name="Standard 3 11 3 2 4" xfId="30481"/>
    <cellStyle name="Standard 3 11 3 3" xfId="6951"/>
    <cellStyle name="Standard 3 11 3 3 2" xfId="11361"/>
    <cellStyle name="Standard 3 11 3 3 2 2" xfId="24597"/>
    <cellStyle name="Standard 3 11 3 3 2 2 2" xfId="51069"/>
    <cellStyle name="Standard 3 11 3 3 2 3" xfId="37833"/>
    <cellStyle name="Standard 3 11 3 3 3" xfId="17980"/>
    <cellStyle name="Standard 3 11 3 3 3 2" xfId="44452"/>
    <cellStyle name="Standard 3 11 3 3 4" xfId="33423"/>
    <cellStyle name="Standard 3 11 3 4" xfId="8419"/>
    <cellStyle name="Standard 3 11 3 4 2" xfId="21655"/>
    <cellStyle name="Standard 3 11 3 4 2 2" xfId="48127"/>
    <cellStyle name="Standard 3 11 3 4 3" xfId="34891"/>
    <cellStyle name="Standard 3 11 3 5" xfId="15038"/>
    <cellStyle name="Standard 3 11 3 5 2" xfId="41510"/>
    <cellStyle name="Standard 3 11 3 6" xfId="29011"/>
    <cellStyle name="Standard 3 11 4" xfId="3275"/>
    <cellStyle name="Standard 3 11 4 2" xfId="12097"/>
    <cellStyle name="Standard 3 11 4 2 2" xfId="25333"/>
    <cellStyle name="Standard 3 11 4 2 2 2" xfId="51805"/>
    <cellStyle name="Standard 3 11 4 2 3" xfId="38569"/>
    <cellStyle name="Standard 3 11 4 3" xfId="18716"/>
    <cellStyle name="Standard 3 11 4 3 2" xfId="45188"/>
    <cellStyle name="Standard 3 11 4 4" xfId="29747"/>
    <cellStyle name="Standard 3 11 5" xfId="5480"/>
    <cellStyle name="Standard 3 11 5 2" xfId="9890"/>
    <cellStyle name="Standard 3 11 5 2 2" xfId="23126"/>
    <cellStyle name="Standard 3 11 5 2 2 2" xfId="49598"/>
    <cellStyle name="Standard 3 11 5 2 3" xfId="36362"/>
    <cellStyle name="Standard 3 11 5 3" xfId="16509"/>
    <cellStyle name="Standard 3 11 5 3 2" xfId="42981"/>
    <cellStyle name="Standard 3 11 5 4" xfId="31952"/>
    <cellStyle name="Standard 3 11 6" xfId="7685"/>
    <cellStyle name="Standard 3 11 6 2" xfId="20921"/>
    <cellStyle name="Standard 3 11 6 2 2" xfId="47393"/>
    <cellStyle name="Standard 3 11 6 3" xfId="34157"/>
    <cellStyle name="Standard 3 11 7" xfId="14304"/>
    <cellStyle name="Standard 3 11 7 2" xfId="40776"/>
    <cellStyle name="Standard 3 11 8" xfId="27540"/>
    <cellStyle name="Standard 3 12" xfId="1069"/>
    <cellStyle name="Standard 3 13" xfId="1068"/>
    <cellStyle name="Standard 3 13 2" xfId="4013"/>
    <cellStyle name="Standard 3 13 2 2" xfId="12835"/>
    <cellStyle name="Standard 3 13 2 2 2" xfId="26071"/>
    <cellStyle name="Standard 3 13 2 2 2 2" xfId="52543"/>
    <cellStyle name="Standard 3 13 2 2 3" xfId="39307"/>
    <cellStyle name="Standard 3 13 2 3" xfId="19454"/>
    <cellStyle name="Standard 3 13 2 3 2" xfId="45926"/>
    <cellStyle name="Standard 3 13 2 4" xfId="30485"/>
    <cellStyle name="Standard 3 13 3" xfId="5484"/>
    <cellStyle name="Standard 3 13 3 2" xfId="9894"/>
    <cellStyle name="Standard 3 13 3 2 2" xfId="23130"/>
    <cellStyle name="Standard 3 13 3 2 2 2" xfId="49602"/>
    <cellStyle name="Standard 3 13 3 2 3" xfId="36366"/>
    <cellStyle name="Standard 3 13 3 3" xfId="16513"/>
    <cellStyle name="Standard 3 13 3 3 2" xfId="42985"/>
    <cellStyle name="Standard 3 13 3 4" xfId="31956"/>
    <cellStyle name="Standard 3 13 4" xfId="8423"/>
    <cellStyle name="Standard 3 13 4 2" xfId="21659"/>
    <cellStyle name="Standard 3 13 4 2 2" xfId="48131"/>
    <cellStyle name="Standard 3 13 4 3" xfId="34895"/>
    <cellStyle name="Standard 3 13 5" xfId="15042"/>
    <cellStyle name="Standard 3 13 5 2" xfId="41514"/>
    <cellStyle name="Standard 3 13 6" xfId="27544"/>
    <cellStyle name="Standard 3 14" xfId="2543"/>
    <cellStyle name="Standard 3 14 2" xfId="11365"/>
    <cellStyle name="Standard 3 14 2 2" xfId="24601"/>
    <cellStyle name="Standard 3 14 2 2 2" xfId="51073"/>
    <cellStyle name="Standard 3 14 2 3" xfId="37837"/>
    <cellStyle name="Standard 3 14 3" xfId="17984"/>
    <cellStyle name="Standard 3 14 3 2" xfId="44456"/>
    <cellStyle name="Standard 3 14 4" xfId="29015"/>
    <cellStyle name="Standard 3 15" xfId="13572"/>
    <cellStyle name="Standard 3 15 2" xfId="40044"/>
    <cellStyle name="Standard 3 2" xfId="184"/>
    <cellStyle name="Standard 3 2 2" xfId="687"/>
    <cellStyle name="Standard 3 2 2 2" xfId="1437"/>
    <cellStyle name="Standard 3 2 2 2 2" xfId="4380"/>
    <cellStyle name="Standard 3 2 2 2 2 2" xfId="13202"/>
    <cellStyle name="Standard 3 2 2 2 2 2 2" xfId="26438"/>
    <cellStyle name="Standard 3 2 2 2 2 2 2 2" xfId="52910"/>
    <cellStyle name="Standard 3 2 2 2 2 2 3" xfId="39674"/>
    <cellStyle name="Standard 3 2 2 2 2 3" xfId="19821"/>
    <cellStyle name="Standard 3 2 2 2 2 3 2" xfId="46293"/>
    <cellStyle name="Standard 3 2 2 2 2 4" xfId="30852"/>
    <cellStyle name="Standard 3 2 2 2 3" xfId="5851"/>
    <cellStyle name="Standard 3 2 2 2 3 2" xfId="10261"/>
    <cellStyle name="Standard 3 2 2 2 3 2 2" xfId="23497"/>
    <cellStyle name="Standard 3 2 2 2 3 2 2 2" xfId="49969"/>
    <cellStyle name="Standard 3 2 2 2 3 2 3" xfId="36733"/>
    <cellStyle name="Standard 3 2 2 2 3 3" xfId="16880"/>
    <cellStyle name="Standard 3 2 2 2 3 3 2" xfId="43352"/>
    <cellStyle name="Standard 3 2 2 2 3 4" xfId="32323"/>
    <cellStyle name="Standard 3 2 2 2 4" xfId="8790"/>
    <cellStyle name="Standard 3 2 2 2 4 2" xfId="22026"/>
    <cellStyle name="Standard 3 2 2 2 4 2 2" xfId="48498"/>
    <cellStyle name="Standard 3 2 2 2 4 3" xfId="35262"/>
    <cellStyle name="Standard 3 2 2 2 5" xfId="15409"/>
    <cellStyle name="Standard 3 2 2 2 5 2" xfId="41881"/>
    <cellStyle name="Standard 3 2 2 2 6" xfId="27911"/>
    <cellStyle name="Standard 3 2 2 3" xfId="2173"/>
    <cellStyle name="Standard 3 2 2 3 2" xfId="3644"/>
    <cellStyle name="Standard 3 2 2 3 2 2" xfId="12466"/>
    <cellStyle name="Standard 3 2 2 3 2 2 2" xfId="25702"/>
    <cellStyle name="Standard 3 2 2 3 2 2 2 2" xfId="52174"/>
    <cellStyle name="Standard 3 2 2 3 2 2 3" xfId="38938"/>
    <cellStyle name="Standard 3 2 2 3 2 3" xfId="19085"/>
    <cellStyle name="Standard 3 2 2 3 2 3 2" xfId="45557"/>
    <cellStyle name="Standard 3 2 2 3 2 4" xfId="30116"/>
    <cellStyle name="Standard 3 2 2 3 3" xfId="6586"/>
    <cellStyle name="Standard 3 2 2 3 3 2" xfId="10996"/>
    <cellStyle name="Standard 3 2 2 3 3 2 2" xfId="24232"/>
    <cellStyle name="Standard 3 2 2 3 3 2 2 2" xfId="50704"/>
    <cellStyle name="Standard 3 2 2 3 3 2 3" xfId="37468"/>
    <cellStyle name="Standard 3 2 2 3 3 3" xfId="17615"/>
    <cellStyle name="Standard 3 2 2 3 3 3 2" xfId="44087"/>
    <cellStyle name="Standard 3 2 2 3 3 4" xfId="33058"/>
    <cellStyle name="Standard 3 2 2 3 4" xfId="8054"/>
    <cellStyle name="Standard 3 2 2 3 4 2" xfId="21290"/>
    <cellStyle name="Standard 3 2 2 3 4 2 2" xfId="47762"/>
    <cellStyle name="Standard 3 2 2 3 4 3" xfId="34526"/>
    <cellStyle name="Standard 3 2 2 3 5" xfId="14673"/>
    <cellStyle name="Standard 3 2 2 3 5 2" xfId="41145"/>
    <cellStyle name="Standard 3 2 2 3 6" xfId="28646"/>
    <cellStyle name="Standard 3 2 2 4" xfId="2910"/>
    <cellStyle name="Standard 3 2 2 4 2" xfId="11732"/>
    <cellStyle name="Standard 3 2 2 4 2 2" xfId="24968"/>
    <cellStyle name="Standard 3 2 2 4 2 2 2" xfId="51440"/>
    <cellStyle name="Standard 3 2 2 4 2 3" xfId="38204"/>
    <cellStyle name="Standard 3 2 2 4 3" xfId="18351"/>
    <cellStyle name="Standard 3 2 2 4 3 2" xfId="44823"/>
    <cellStyle name="Standard 3 2 2 4 4" xfId="29382"/>
    <cellStyle name="Standard 3 2 2 5" xfId="5115"/>
    <cellStyle name="Standard 3 2 2 5 2" xfId="9525"/>
    <cellStyle name="Standard 3 2 2 5 2 2" xfId="22761"/>
    <cellStyle name="Standard 3 2 2 5 2 2 2" xfId="49233"/>
    <cellStyle name="Standard 3 2 2 5 2 3" xfId="35997"/>
    <cellStyle name="Standard 3 2 2 5 3" xfId="16144"/>
    <cellStyle name="Standard 3 2 2 5 3 2" xfId="42616"/>
    <cellStyle name="Standard 3 2 2 5 4" xfId="31587"/>
    <cellStyle name="Standard 3 2 2 6" xfId="7320"/>
    <cellStyle name="Standard 3 2 2 6 2" xfId="20556"/>
    <cellStyle name="Standard 3 2 2 6 2 2" xfId="47028"/>
    <cellStyle name="Standard 3 2 2 6 3" xfId="33792"/>
    <cellStyle name="Standard 3 2 2 7" xfId="13939"/>
    <cellStyle name="Standard 3 2 2 7 2" xfId="40411"/>
    <cellStyle name="Standard 3 2 2 8" xfId="27175"/>
    <cellStyle name="Standard 3 2 3" xfId="1066"/>
    <cellStyle name="Standard 3 2 3 2" xfId="1804"/>
    <cellStyle name="Standard 3 2 3 2 2" xfId="4747"/>
    <cellStyle name="Standard 3 2 3 2 2 2" xfId="13569"/>
    <cellStyle name="Standard 3 2 3 2 2 2 2" xfId="26805"/>
    <cellStyle name="Standard 3 2 3 2 2 2 2 2" xfId="53277"/>
    <cellStyle name="Standard 3 2 3 2 2 2 3" xfId="40041"/>
    <cellStyle name="Standard 3 2 3 2 2 3" xfId="20188"/>
    <cellStyle name="Standard 3 2 3 2 2 3 2" xfId="46660"/>
    <cellStyle name="Standard 3 2 3 2 2 4" xfId="31219"/>
    <cellStyle name="Standard 3 2 3 2 3" xfId="6218"/>
    <cellStyle name="Standard 3 2 3 2 3 2" xfId="10628"/>
    <cellStyle name="Standard 3 2 3 2 3 2 2" xfId="23864"/>
    <cellStyle name="Standard 3 2 3 2 3 2 2 2" xfId="50336"/>
    <cellStyle name="Standard 3 2 3 2 3 2 3" xfId="37100"/>
    <cellStyle name="Standard 3 2 3 2 3 3" xfId="17247"/>
    <cellStyle name="Standard 3 2 3 2 3 3 2" xfId="43719"/>
    <cellStyle name="Standard 3 2 3 2 3 4" xfId="32690"/>
    <cellStyle name="Standard 3 2 3 2 4" xfId="9157"/>
    <cellStyle name="Standard 3 2 3 2 4 2" xfId="22393"/>
    <cellStyle name="Standard 3 2 3 2 4 2 2" xfId="48865"/>
    <cellStyle name="Standard 3 2 3 2 4 3" xfId="35629"/>
    <cellStyle name="Standard 3 2 3 2 5" xfId="15776"/>
    <cellStyle name="Standard 3 2 3 2 5 2" xfId="42248"/>
    <cellStyle name="Standard 3 2 3 2 6" xfId="28278"/>
    <cellStyle name="Standard 3 2 3 3" xfId="2540"/>
    <cellStyle name="Standard 3 2 3 3 2" xfId="4011"/>
    <cellStyle name="Standard 3 2 3 3 2 2" xfId="12833"/>
    <cellStyle name="Standard 3 2 3 3 2 2 2" xfId="26069"/>
    <cellStyle name="Standard 3 2 3 3 2 2 2 2" xfId="52541"/>
    <cellStyle name="Standard 3 2 3 3 2 2 3" xfId="39305"/>
    <cellStyle name="Standard 3 2 3 3 2 3" xfId="19452"/>
    <cellStyle name="Standard 3 2 3 3 2 3 2" xfId="45924"/>
    <cellStyle name="Standard 3 2 3 3 2 4" xfId="30483"/>
    <cellStyle name="Standard 3 2 3 3 3" xfId="6953"/>
    <cellStyle name="Standard 3 2 3 3 3 2" xfId="11363"/>
    <cellStyle name="Standard 3 2 3 3 3 2 2" xfId="24599"/>
    <cellStyle name="Standard 3 2 3 3 3 2 2 2" xfId="51071"/>
    <cellStyle name="Standard 3 2 3 3 3 2 3" xfId="37835"/>
    <cellStyle name="Standard 3 2 3 3 3 3" xfId="17982"/>
    <cellStyle name="Standard 3 2 3 3 3 3 2" xfId="44454"/>
    <cellStyle name="Standard 3 2 3 3 3 4" xfId="33425"/>
    <cellStyle name="Standard 3 2 3 3 4" xfId="8421"/>
    <cellStyle name="Standard 3 2 3 3 4 2" xfId="21657"/>
    <cellStyle name="Standard 3 2 3 3 4 2 2" xfId="48129"/>
    <cellStyle name="Standard 3 2 3 3 4 3" xfId="34893"/>
    <cellStyle name="Standard 3 2 3 3 5" xfId="15040"/>
    <cellStyle name="Standard 3 2 3 3 5 2" xfId="41512"/>
    <cellStyle name="Standard 3 2 3 3 6" xfId="29013"/>
    <cellStyle name="Standard 3 2 3 4" xfId="3277"/>
    <cellStyle name="Standard 3 2 3 4 2" xfId="12099"/>
    <cellStyle name="Standard 3 2 3 4 2 2" xfId="25335"/>
    <cellStyle name="Standard 3 2 3 4 2 2 2" xfId="51807"/>
    <cellStyle name="Standard 3 2 3 4 2 3" xfId="38571"/>
    <cellStyle name="Standard 3 2 3 4 3" xfId="18718"/>
    <cellStyle name="Standard 3 2 3 4 3 2" xfId="45190"/>
    <cellStyle name="Standard 3 2 3 4 4" xfId="29749"/>
    <cellStyle name="Standard 3 2 3 5" xfId="5482"/>
    <cellStyle name="Standard 3 2 3 5 2" xfId="9892"/>
    <cellStyle name="Standard 3 2 3 5 2 2" xfId="23128"/>
    <cellStyle name="Standard 3 2 3 5 2 2 2" xfId="49600"/>
    <cellStyle name="Standard 3 2 3 5 2 3" xfId="36364"/>
    <cellStyle name="Standard 3 2 3 5 3" xfId="16511"/>
    <cellStyle name="Standard 3 2 3 5 3 2" xfId="42983"/>
    <cellStyle name="Standard 3 2 3 5 4" xfId="31954"/>
    <cellStyle name="Standard 3 2 3 6" xfId="7687"/>
    <cellStyle name="Standard 3 2 3 6 2" xfId="20923"/>
    <cellStyle name="Standard 3 2 3 6 2 2" xfId="47395"/>
    <cellStyle name="Standard 3 2 3 6 3" xfId="34159"/>
    <cellStyle name="Standard 3 2 3 7" xfId="14306"/>
    <cellStyle name="Standard 3 2 3 7 2" xfId="40778"/>
    <cellStyle name="Standard 3 2 3 8" xfId="27542"/>
    <cellStyle name="Standard 3 3" xfId="243"/>
    <cellStyle name="Standard 3 3 2" xfId="294"/>
    <cellStyle name="Standard 3 3 3" xfId="267"/>
    <cellStyle name="Standard 3 4" xfId="257"/>
    <cellStyle name="Standard 3 4 2" xfId="287"/>
    <cellStyle name="Standard 3 5" xfId="248"/>
    <cellStyle name="Standard 3 6" xfId="323"/>
    <cellStyle name="Standard 3 7" xfId="681"/>
    <cellStyle name="Standard 3 7 2" xfId="664"/>
    <cellStyle name="Standard 3 7 2 2" xfId="1052"/>
    <cellStyle name="Standard 3 8" xfId="677"/>
    <cellStyle name="Standard 3 8 2" xfId="1060"/>
    <cellStyle name="Standard 3 9" xfId="639"/>
    <cellStyle name="Standard 3 9 2" xfId="1028"/>
    <cellStyle name="Standard 3 9 2 2" xfId="1777"/>
    <cellStyle name="Standard 3 9 2 2 2" xfId="4720"/>
    <cellStyle name="Standard 3 9 2 2 2 2" xfId="13542"/>
    <cellStyle name="Standard 3 9 2 2 2 2 2" xfId="26778"/>
    <cellStyle name="Standard 3 9 2 2 2 2 2 2" xfId="53250"/>
    <cellStyle name="Standard 3 9 2 2 2 2 3" xfId="40014"/>
    <cellStyle name="Standard 3 9 2 2 2 3" xfId="20161"/>
    <cellStyle name="Standard 3 9 2 2 2 3 2" xfId="46633"/>
    <cellStyle name="Standard 3 9 2 2 2 4" xfId="31192"/>
    <cellStyle name="Standard 3 9 2 2 3" xfId="6191"/>
    <cellStyle name="Standard 3 9 2 2 3 2" xfId="10601"/>
    <cellStyle name="Standard 3 9 2 2 3 2 2" xfId="23837"/>
    <cellStyle name="Standard 3 9 2 2 3 2 2 2" xfId="50309"/>
    <cellStyle name="Standard 3 9 2 2 3 2 3" xfId="37073"/>
    <cellStyle name="Standard 3 9 2 2 3 3" xfId="17220"/>
    <cellStyle name="Standard 3 9 2 2 3 3 2" xfId="43692"/>
    <cellStyle name="Standard 3 9 2 2 3 4" xfId="32663"/>
    <cellStyle name="Standard 3 9 2 2 4" xfId="9130"/>
    <cellStyle name="Standard 3 9 2 2 4 2" xfId="22366"/>
    <cellStyle name="Standard 3 9 2 2 4 2 2" xfId="48838"/>
    <cellStyle name="Standard 3 9 2 2 4 3" xfId="35602"/>
    <cellStyle name="Standard 3 9 2 2 5" xfId="15749"/>
    <cellStyle name="Standard 3 9 2 2 5 2" xfId="42221"/>
    <cellStyle name="Standard 3 9 2 2 6" xfId="28251"/>
    <cellStyle name="Standard 3 9 2 3" xfId="2513"/>
    <cellStyle name="Standard 3 9 2 3 2" xfId="3984"/>
    <cellStyle name="Standard 3 9 2 3 2 2" xfId="12806"/>
    <cellStyle name="Standard 3 9 2 3 2 2 2" xfId="26042"/>
    <cellStyle name="Standard 3 9 2 3 2 2 2 2" xfId="52514"/>
    <cellStyle name="Standard 3 9 2 3 2 2 3" xfId="39278"/>
    <cellStyle name="Standard 3 9 2 3 2 3" xfId="19425"/>
    <cellStyle name="Standard 3 9 2 3 2 3 2" xfId="45897"/>
    <cellStyle name="Standard 3 9 2 3 2 4" xfId="30456"/>
    <cellStyle name="Standard 3 9 2 3 3" xfId="6926"/>
    <cellStyle name="Standard 3 9 2 3 3 2" xfId="11336"/>
    <cellStyle name="Standard 3 9 2 3 3 2 2" xfId="24572"/>
    <cellStyle name="Standard 3 9 2 3 3 2 2 2" xfId="51044"/>
    <cellStyle name="Standard 3 9 2 3 3 2 3" xfId="37808"/>
    <cellStyle name="Standard 3 9 2 3 3 3" xfId="17955"/>
    <cellStyle name="Standard 3 9 2 3 3 3 2" xfId="44427"/>
    <cellStyle name="Standard 3 9 2 3 3 4" xfId="33398"/>
    <cellStyle name="Standard 3 9 2 3 4" xfId="8394"/>
    <cellStyle name="Standard 3 9 2 3 4 2" xfId="21630"/>
    <cellStyle name="Standard 3 9 2 3 4 2 2" xfId="48102"/>
    <cellStyle name="Standard 3 9 2 3 4 3" xfId="34866"/>
    <cellStyle name="Standard 3 9 2 3 5" xfId="15013"/>
    <cellStyle name="Standard 3 9 2 3 5 2" xfId="41485"/>
    <cellStyle name="Standard 3 9 2 3 6" xfId="28986"/>
    <cellStyle name="Standard 3 9 2 4" xfId="3250"/>
    <cellStyle name="Standard 3 9 2 4 2" xfId="12072"/>
    <cellStyle name="Standard 3 9 2 4 2 2" xfId="25308"/>
    <cellStyle name="Standard 3 9 2 4 2 2 2" xfId="51780"/>
    <cellStyle name="Standard 3 9 2 4 2 3" xfId="38544"/>
    <cellStyle name="Standard 3 9 2 4 3" xfId="18691"/>
    <cellStyle name="Standard 3 9 2 4 3 2" xfId="45163"/>
    <cellStyle name="Standard 3 9 2 4 4" xfId="29722"/>
    <cellStyle name="Standard 3 9 2 5" xfId="5455"/>
    <cellStyle name="Standard 3 9 2 5 2" xfId="9865"/>
    <cellStyle name="Standard 3 9 2 5 2 2" xfId="23101"/>
    <cellStyle name="Standard 3 9 2 5 2 2 2" xfId="49573"/>
    <cellStyle name="Standard 3 9 2 5 2 3" xfId="36337"/>
    <cellStyle name="Standard 3 9 2 5 3" xfId="16484"/>
    <cellStyle name="Standard 3 9 2 5 3 2" xfId="42956"/>
    <cellStyle name="Standard 3 9 2 5 4" xfId="31927"/>
    <cellStyle name="Standard 3 9 2 6" xfId="7660"/>
    <cellStyle name="Standard 3 9 2 6 2" xfId="20896"/>
    <cellStyle name="Standard 3 9 2 6 2 2" xfId="47368"/>
    <cellStyle name="Standard 3 9 2 6 3" xfId="34132"/>
    <cellStyle name="Standard 3 9 2 7" xfId="14279"/>
    <cellStyle name="Standard 3 9 2 7 2" xfId="40751"/>
    <cellStyle name="Standard 3 9 2 8" xfId="27515"/>
    <cellStyle name="Standard 3 9 3" xfId="1411"/>
    <cellStyle name="Standard 3 9 3 2" xfId="4354"/>
    <cellStyle name="Standard 3 9 3 2 2" xfId="13176"/>
    <cellStyle name="Standard 3 9 3 2 2 2" xfId="26412"/>
    <cellStyle name="Standard 3 9 3 2 2 2 2" xfId="52884"/>
    <cellStyle name="Standard 3 9 3 2 2 3" xfId="39648"/>
    <cellStyle name="Standard 3 9 3 2 3" xfId="19795"/>
    <cellStyle name="Standard 3 9 3 2 3 2" xfId="46267"/>
    <cellStyle name="Standard 3 9 3 2 4" xfId="30826"/>
    <cellStyle name="Standard 3 9 3 3" xfId="5825"/>
    <cellStyle name="Standard 3 9 3 3 2" xfId="10235"/>
    <cellStyle name="Standard 3 9 3 3 2 2" xfId="23471"/>
    <cellStyle name="Standard 3 9 3 3 2 2 2" xfId="49943"/>
    <cellStyle name="Standard 3 9 3 3 2 3" xfId="36707"/>
    <cellStyle name="Standard 3 9 3 3 3" xfId="16854"/>
    <cellStyle name="Standard 3 9 3 3 3 2" xfId="43326"/>
    <cellStyle name="Standard 3 9 3 3 4" xfId="32297"/>
    <cellStyle name="Standard 3 9 3 4" xfId="8764"/>
    <cellStyle name="Standard 3 9 3 4 2" xfId="22000"/>
    <cellStyle name="Standard 3 9 3 4 2 2" xfId="48472"/>
    <cellStyle name="Standard 3 9 3 4 3" xfId="35236"/>
    <cellStyle name="Standard 3 9 3 5" xfId="15383"/>
    <cellStyle name="Standard 3 9 3 5 2" xfId="41855"/>
    <cellStyle name="Standard 3 9 3 6" xfId="27885"/>
    <cellStyle name="Standard 3 9 4" xfId="2147"/>
    <cellStyle name="Standard 3 9 4 2" xfId="3618"/>
    <cellStyle name="Standard 3 9 4 2 2" xfId="12440"/>
    <cellStyle name="Standard 3 9 4 2 2 2" xfId="25676"/>
    <cellStyle name="Standard 3 9 4 2 2 2 2" xfId="52148"/>
    <cellStyle name="Standard 3 9 4 2 2 3" xfId="38912"/>
    <cellStyle name="Standard 3 9 4 2 3" xfId="19059"/>
    <cellStyle name="Standard 3 9 4 2 3 2" xfId="45531"/>
    <cellStyle name="Standard 3 9 4 2 4" xfId="30090"/>
    <cellStyle name="Standard 3 9 4 3" xfId="6560"/>
    <cellStyle name="Standard 3 9 4 3 2" xfId="10970"/>
    <cellStyle name="Standard 3 9 4 3 2 2" xfId="24206"/>
    <cellStyle name="Standard 3 9 4 3 2 2 2" xfId="50678"/>
    <cellStyle name="Standard 3 9 4 3 2 3" xfId="37442"/>
    <cellStyle name="Standard 3 9 4 3 3" xfId="17589"/>
    <cellStyle name="Standard 3 9 4 3 3 2" xfId="44061"/>
    <cellStyle name="Standard 3 9 4 3 4" xfId="33032"/>
    <cellStyle name="Standard 3 9 4 4" xfId="8028"/>
    <cellStyle name="Standard 3 9 4 4 2" xfId="21264"/>
    <cellStyle name="Standard 3 9 4 4 2 2" xfId="47736"/>
    <cellStyle name="Standard 3 9 4 4 3" xfId="34500"/>
    <cellStyle name="Standard 3 9 4 5" xfId="14647"/>
    <cellStyle name="Standard 3 9 4 5 2" xfId="41119"/>
    <cellStyle name="Standard 3 9 4 6" xfId="28620"/>
    <cellStyle name="Standard 3 9 5" xfId="2884"/>
    <cellStyle name="Standard 3 9 5 2" xfId="11706"/>
    <cellStyle name="Standard 3 9 5 2 2" xfId="24942"/>
    <cellStyle name="Standard 3 9 5 2 2 2" xfId="51414"/>
    <cellStyle name="Standard 3 9 5 2 3" xfId="38178"/>
    <cellStyle name="Standard 3 9 5 3" xfId="18325"/>
    <cellStyle name="Standard 3 9 5 3 2" xfId="44797"/>
    <cellStyle name="Standard 3 9 5 4" xfId="29356"/>
    <cellStyle name="Standard 3 9 6" xfId="5089"/>
    <cellStyle name="Standard 3 9 6 2" xfId="9499"/>
    <cellStyle name="Standard 3 9 6 2 2" xfId="22735"/>
    <cellStyle name="Standard 3 9 6 2 2 2" xfId="49207"/>
    <cellStyle name="Standard 3 9 6 2 3" xfId="35971"/>
    <cellStyle name="Standard 3 9 6 3" xfId="16118"/>
    <cellStyle name="Standard 3 9 6 3 2" xfId="42590"/>
    <cellStyle name="Standard 3 9 6 4" xfId="31561"/>
    <cellStyle name="Standard 3 9 7" xfId="7294"/>
    <cellStyle name="Standard 3 9 7 2" xfId="20530"/>
    <cellStyle name="Standard 3 9 7 2 2" xfId="47002"/>
    <cellStyle name="Standard 3 9 7 3" xfId="33766"/>
    <cellStyle name="Standard 3 9 8" xfId="13913"/>
    <cellStyle name="Standard 3 9 8 2" xfId="40385"/>
    <cellStyle name="Standard 3 9 9" xfId="27149"/>
    <cellStyle name="Standard 30" xfId="185"/>
    <cellStyle name="Standard 31" xfId="186"/>
    <cellStyle name="Standard 32" xfId="187"/>
    <cellStyle name="Standard 33" xfId="188"/>
    <cellStyle name="Standard 34" xfId="189"/>
    <cellStyle name="Standard 35" xfId="190"/>
    <cellStyle name="Standard 36" xfId="191"/>
    <cellStyle name="Standard 37" xfId="192"/>
    <cellStyle name="Standard 38" xfId="193"/>
    <cellStyle name="Standard 39" xfId="194"/>
    <cellStyle name="Standard 4" xfId="5"/>
    <cellStyle name="Standard 4 10" xfId="1070"/>
    <cellStyle name="Standard 4 11" xfId="2542"/>
    <cellStyle name="Standard 4 2" xfId="195"/>
    <cellStyle name="Standard 4 3" xfId="244"/>
    <cellStyle name="Standard 4 3 2" xfId="295"/>
    <cellStyle name="Standard 4 3 3" xfId="263"/>
    <cellStyle name="Standard 4 4" xfId="258"/>
    <cellStyle name="Standard 4 4 2" xfId="314"/>
    <cellStyle name="Standard 4 5" xfId="250"/>
    <cellStyle name="Standard 4 6" xfId="324"/>
    <cellStyle name="Standard 4 7" xfId="682"/>
    <cellStyle name="Standard 4 7 2" xfId="653"/>
    <cellStyle name="Standard 4 7 2 2" xfId="1042"/>
    <cellStyle name="Standard 4 8" xfId="651"/>
    <cellStyle name="Standard 4 8 2" xfId="1040"/>
    <cellStyle name="Standard 4 9" xfId="1061"/>
    <cellStyle name="Standard 40" xfId="196"/>
    <cellStyle name="Standard 41" xfId="197"/>
    <cellStyle name="Standard 42" xfId="198"/>
    <cellStyle name="Standard 43" xfId="199"/>
    <cellStyle name="Standard 44" xfId="200"/>
    <cellStyle name="Standard 45" xfId="201"/>
    <cellStyle name="Standard 46" xfId="202"/>
    <cellStyle name="Standard 47" xfId="203"/>
    <cellStyle name="Standard 48" xfId="204"/>
    <cellStyle name="Standard 49" xfId="205"/>
    <cellStyle name="Standard 5" xfId="6"/>
    <cellStyle name="Standard 5 10" xfId="1065"/>
    <cellStyle name="Standard 5 10 2" xfId="1803"/>
    <cellStyle name="Standard 5 10 2 2" xfId="4746"/>
    <cellStyle name="Standard 5 10 2 2 2" xfId="13568"/>
    <cellStyle name="Standard 5 10 2 2 2 2" xfId="26804"/>
    <cellStyle name="Standard 5 10 2 2 2 2 2" xfId="53276"/>
    <cellStyle name="Standard 5 10 2 2 2 3" xfId="40040"/>
    <cellStyle name="Standard 5 10 2 2 3" xfId="20187"/>
    <cellStyle name="Standard 5 10 2 2 3 2" xfId="46659"/>
    <cellStyle name="Standard 5 10 2 2 4" xfId="31218"/>
    <cellStyle name="Standard 5 10 2 3" xfId="6217"/>
    <cellStyle name="Standard 5 10 2 3 2" xfId="10627"/>
    <cellStyle name="Standard 5 10 2 3 2 2" xfId="23863"/>
    <cellStyle name="Standard 5 10 2 3 2 2 2" xfId="50335"/>
    <cellStyle name="Standard 5 10 2 3 2 3" xfId="37099"/>
    <cellStyle name="Standard 5 10 2 3 3" xfId="17246"/>
    <cellStyle name="Standard 5 10 2 3 3 2" xfId="43718"/>
    <cellStyle name="Standard 5 10 2 3 4" xfId="32689"/>
    <cellStyle name="Standard 5 10 2 4" xfId="9156"/>
    <cellStyle name="Standard 5 10 2 4 2" xfId="22392"/>
    <cellStyle name="Standard 5 10 2 4 2 2" xfId="48864"/>
    <cellStyle name="Standard 5 10 2 4 3" xfId="35628"/>
    <cellStyle name="Standard 5 10 2 5" xfId="15775"/>
    <cellStyle name="Standard 5 10 2 5 2" xfId="42247"/>
    <cellStyle name="Standard 5 10 2 6" xfId="28277"/>
    <cellStyle name="Standard 5 10 3" xfId="2539"/>
    <cellStyle name="Standard 5 10 3 2" xfId="4010"/>
    <cellStyle name="Standard 5 10 3 2 2" xfId="12832"/>
    <cellStyle name="Standard 5 10 3 2 2 2" xfId="26068"/>
    <cellStyle name="Standard 5 10 3 2 2 2 2" xfId="52540"/>
    <cellStyle name="Standard 5 10 3 2 2 3" xfId="39304"/>
    <cellStyle name="Standard 5 10 3 2 3" xfId="19451"/>
    <cellStyle name="Standard 5 10 3 2 3 2" xfId="45923"/>
    <cellStyle name="Standard 5 10 3 2 4" xfId="30482"/>
    <cellStyle name="Standard 5 10 3 3" xfId="6952"/>
    <cellStyle name="Standard 5 10 3 3 2" xfId="11362"/>
    <cellStyle name="Standard 5 10 3 3 2 2" xfId="24598"/>
    <cellStyle name="Standard 5 10 3 3 2 2 2" xfId="51070"/>
    <cellStyle name="Standard 5 10 3 3 2 3" xfId="37834"/>
    <cellStyle name="Standard 5 10 3 3 3" xfId="17981"/>
    <cellStyle name="Standard 5 10 3 3 3 2" xfId="44453"/>
    <cellStyle name="Standard 5 10 3 3 4" xfId="33424"/>
    <cellStyle name="Standard 5 10 3 4" xfId="8420"/>
    <cellStyle name="Standard 5 10 3 4 2" xfId="21656"/>
    <cellStyle name="Standard 5 10 3 4 2 2" xfId="48128"/>
    <cellStyle name="Standard 5 10 3 4 3" xfId="34892"/>
    <cellStyle name="Standard 5 10 3 5" xfId="15039"/>
    <cellStyle name="Standard 5 10 3 5 2" xfId="41511"/>
    <cellStyle name="Standard 5 10 3 6" xfId="29012"/>
    <cellStyle name="Standard 5 10 4" xfId="3276"/>
    <cellStyle name="Standard 5 10 4 2" xfId="12098"/>
    <cellStyle name="Standard 5 10 4 2 2" xfId="25334"/>
    <cellStyle name="Standard 5 10 4 2 2 2" xfId="51806"/>
    <cellStyle name="Standard 5 10 4 2 3" xfId="38570"/>
    <cellStyle name="Standard 5 10 4 3" xfId="18717"/>
    <cellStyle name="Standard 5 10 4 3 2" xfId="45189"/>
    <cellStyle name="Standard 5 10 4 4" xfId="29748"/>
    <cellStyle name="Standard 5 10 5" xfId="5481"/>
    <cellStyle name="Standard 5 10 5 2" xfId="9891"/>
    <cellStyle name="Standard 5 10 5 2 2" xfId="23127"/>
    <cellStyle name="Standard 5 10 5 2 2 2" xfId="49599"/>
    <cellStyle name="Standard 5 10 5 2 3" xfId="36363"/>
    <cellStyle name="Standard 5 10 5 3" xfId="16510"/>
    <cellStyle name="Standard 5 10 5 3 2" xfId="42982"/>
    <cellStyle name="Standard 5 10 5 4" xfId="31953"/>
    <cellStyle name="Standard 5 10 6" xfId="7686"/>
    <cellStyle name="Standard 5 10 6 2" xfId="20922"/>
    <cellStyle name="Standard 5 10 6 2 2" xfId="47394"/>
    <cellStyle name="Standard 5 10 6 3" xfId="34158"/>
    <cellStyle name="Standard 5 10 7" xfId="14305"/>
    <cellStyle name="Standard 5 10 7 2" xfId="40777"/>
    <cellStyle name="Standard 5 10 8" xfId="27541"/>
    <cellStyle name="Standard 5 2" xfId="206"/>
    <cellStyle name="Standard 5 3" xfId="245"/>
    <cellStyle name="Standard 5 3 2" xfId="296"/>
    <cellStyle name="Standard 5 3 3" xfId="264"/>
    <cellStyle name="Standard 5 4" xfId="259"/>
    <cellStyle name="Standard 5 4 2" xfId="313"/>
    <cellStyle name="Standard 5 5" xfId="251"/>
    <cellStyle name="Standard 5 6" xfId="321"/>
    <cellStyle name="Standard 5 7" xfId="490"/>
    <cellStyle name="Standard 5 7 2" xfId="676"/>
    <cellStyle name="Standard 5 7 2 2" xfId="1059"/>
    <cellStyle name="Standard 5 8" xfId="649"/>
    <cellStyle name="Standard 5 8 2" xfId="1038"/>
    <cellStyle name="Standard 5 9" xfId="1062"/>
    <cellStyle name="Standard 5 9 2" xfId="1801"/>
    <cellStyle name="Standard 5 9 2 2" xfId="4744"/>
    <cellStyle name="Standard 5 9 2 2 2" xfId="13566"/>
    <cellStyle name="Standard 5 9 2 2 2 2" xfId="26802"/>
    <cellStyle name="Standard 5 9 2 2 2 2 2" xfId="53274"/>
    <cellStyle name="Standard 5 9 2 2 2 3" xfId="40038"/>
    <cellStyle name="Standard 5 9 2 2 3" xfId="20185"/>
    <cellStyle name="Standard 5 9 2 2 3 2" xfId="46657"/>
    <cellStyle name="Standard 5 9 2 2 4" xfId="31216"/>
    <cellStyle name="Standard 5 9 2 3" xfId="6215"/>
    <cellStyle name="Standard 5 9 2 3 2" xfId="10625"/>
    <cellStyle name="Standard 5 9 2 3 2 2" xfId="23861"/>
    <cellStyle name="Standard 5 9 2 3 2 2 2" xfId="50333"/>
    <cellStyle name="Standard 5 9 2 3 2 3" xfId="37097"/>
    <cellStyle name="Standard 5 9 2 3 3" xfId="17244"/>
    <cellStyle name="Standard 5 9 2 3 3 2" xfId="43716"/>
    <cellStyle name="Standard 5 9 2 3 4" xfId="32687"/>
    <cellStyle name="Standard 5 9 2 4" xfId="9154"/>
    <cellStyle name="Standard 5 9 2 4 2" xfId="22390"/>
    <cellStyle name="Standard 5 9 2 4 2 2" xfId="48862"/>
    <cellStyle name="Standard 5 9 2 4 3" xfId="35626"/>
    <cellStyle name="Standard 5 9 2 5" xfId="15773"/>
    <cellStyle name="Standard 5 9 2 5 2" xfId="42245"/>
    <cellStyle name="Standard 5 9 2 6" xfId="28275"/>
    <cellStyle name="Standard 5 9 3" xfId="2537"/>
    <cellStyle name="Standard 5 9 3 2" xfId="4008"/>
    <cellStyle name="Standard 5 9 3 2 2" xfId="12830"/>
    <cellStyle name="Standard 5 9 3 2 2 2" xfId="26066"/>
    <cellStyle name="Standard 5 9 3 2 2 2 2" xfId="52538"/>
    <cellStyle name="Standard 5 9 3 2 2 3" xfId="39302"/>
    <cellStyle name="Standard 5 9 3 2 3" xfId="19449"/>
    <cellStyle name="Standard 5 9 3 2 3 2" xfId="45921"/>
    <cellStyle name="Standard 5 9 3 2 4" xfId="30480"/>
    <cellStyle name="Standard 5 9 3 3" xfId="6950"/>
    <cellStyle name="Standard 5 9 3 3 2" xfId="11360"/>
    <cellStyle name="Standard 5 9 3 3 2 2" xfId="24596"/>
    <cellStyle name="Standard 5 9 3 3 2 2 2" xfId="51068"/>
    <cellStyle name="Standard 5 9 3 3 2 3" xfId="37832"/>
    <cellStyle name="Standard 5 9 3 3 3" xfId="17979"/>
    <cellStyle name="Standard 5 9 3 3 3 2" xfId="44451"/>
    <cellStyle name="Standard 5 9 3 3 4" xfId="33422"/>
    <cellStyle name="Standard 5 9 3 4" xfId="8418"/>
    <cellStyle name="Standard 5 9 3 4 2" xfId="21654"/>
    <cellStyle name="Standard 5 9 3 4 2 2" xfId="48126"/>
    <cellStyle name="Standard 5 9 3 4 3" xfId="34890"/>
    <cellStyle name="Standard 5 9 3 5" xfId="15037"/>
    <cellStyle name="Standard 5 9 3 5 2" xfId="41509"/>
    <cellStyle name="Standard 5 9 3 6" xfId="29010"/>
    <cellStyle name="Standard 5 9 4" xfId="3274"/>
    <cellStyle name="Standard 5 9 4 2" xfId="12096"/>
    <cellStyle name="Standard 5 9 4 2 2" xfId="25332"/>
    <cellStyle name="Standard 5 9 4 2 2 2" xfId="51804"/>
    <cellStyle name="Standard 5 9 4 2 3" xfId="38568"/>
    <cellStyle name="Standard 5 9 4 3" xfId="18715"/>
    <cellStyle name="Standard 5 9 4 3 2" xfId="45187"/>
    <cellStyle name="Standard 5 9 4 4" xfId="29746"/>
    <cellStyle name="Standard 5 9 5" xfId="5479"/>
    <cellStyle name="Standard 5 9 5 2" xfId="9889"/>
    <cellStyle name="Standard 5 9 5 2 2" xfId="23125"/>
    <cellStyle name="Standard 5 9 5 2 2 2" xfId="49597"/>
    <cellStyle name="Standard 5 9 5 2 3" xfId="36361"/>
    <cellStyle name="Standard 5 9 5 3" xfId="16508"/>
    <cellStyle name="Standard 5 9 5 3 2" xfId="42980"/>
    <cellStyle name="Standard 5 9 5 4" xfId="31951"/>
    <cellStyle name="Standard 5 9 6" xfId="7684"/>
    <cellStyle name="Standard 5 9 6 2" xfId="20920"/>
    <cellStyle name="Standard 5 9 6 2 2" xfId="47392"/>
    <cellStyle name="Standard 5 9 6 3" xfId="34156"/>
    <cellStyle name="Standard 5 9 7" xfId="14303"/>
    <cellStyle name="Standard 5 9 7 2" xfId="40775"/>
    <cellStyle name="Standard 5 9 8" xfId="27539"/>
    <cellStyle name="Standard 50" xfId="207"/>
    <cellStyle name="Standard 51" xfId="208"/>
    <cellStyle name="Standard 52" xfId="209"/>
    <cellStyle name="Standard 53" xfId="210"/>
    <cellStyle name="Standard 54" xfId="211"/>
    <cellStyle name="Standard 55" xfId="241"/>
    <cellStyle name="Standard 55 2" xfId="212"/>
    <cellStyle name="Standard 55 2 2" xfId="291"/>
    <cellStyle name="Standard 55 2 3" xfId="312"/>
    <cellStyle name="Standard 55 3" xfId="292"/>
    <cellStyle name="Standard 55 4" xfId="273"/>
    <cellStyle name="Standard 56" xfId="253"/>
    <cellStyle name="Standard 56 2" xfId="316"/>
    <cellStyle name="Standard 56 3" xfId="270"/>
    <cellStyle name="Standard 57" xfId="303"/>
    <cellStyle name="Standard 57 2" xfId="311"/>
    <cellStyle name="Standard 58" xfId="288"/>
    <cellStyle name="Standard 59" xfId="262"/>
    <cellStyle name="Standard 6" xfId="213"/>
    <cellStyle name="Standard 60" xfId="276"/>
    <cellStyle name="Standard 61" xfId="325"/>
    <cellStyle name="Standard 62" xfId="277"/>
    <cellStyle name="Standard 63" xfId="299"/>
    <cellStyle name="Standard 64" xfId="367"/>
    <cellStyle name="Standard 64 2" xfId="368"/>
    <cellStyle name="Standard 65" xfId="326"/>
    <cellStyle name="Standard 66" xfId="370"/>
    <cellStyle name="Standard 66 2" xfId="455"/>
    <cellStyle name="Standard 67" xfId="369"/>
    <cellStyle name="Standard 67 10" xfId="26889"/>
    <cellStyle name="Standard 67 2" xfId="550"/>
    <cellStyle name="Standard 67 2 2" xfId="939"/>
    <cellStyle name="Standard 67 2 2 2" xfId="1688"/>
    <cellStyle name="Standard 67 2 2 2 2" xfId="4631"/>
    <cellStyle name="Standard 67 2 2 2 2 2" xfId="13453"/>
    <cellStyle name="Standard 67 2 2 2 2 2 2" xfId="26689"/>
    <cellStyle name="Standard 67 2 2 2 2 2 2 2" xfId="53161"/>
    <cellStyle name="Standard 67 2 2 2 2 2 3" xfId="39925"/>
    <cellStyle name="Standard 67 2 2 2 2 3" xfId="20072"/>
    <cellStyle name="Standard 67 2 2 2 2 3 2" xfId="46544"/>
    <cellStyle name="Standard 67 2 2 2 2 4" xfId="31103"/>
    <cellStyle name="Standard 67 2 2 2 3" xfId="6102"/>
    <cellStyle name="Standard 67 2 2 2 3 2" xfId="10512"/>
    <cellStyle name="Standard 67 2 2 2 3 2 2" xfId="23748"/>
    <cellStyle name="Standard 67 2 2 2 3 2 2 2" xfId="50220"/>
    <cellStyle name="Standard 67 2 2 2 3 2 3" xfId="36984"/>
    <cellStyle name="Standard 67 2 2 2 3 3" xfId="17131"/>
    <cellStyle name="Standard 67 2 2 2 3 3 2" xfId="43603"/>
    <cellStyle name="Standard 67 2 2 2 3 4" xfId="32574"/>
    <cellStyle name="Standard 67 2 2 2 4" xfId="9041"/>
    <cellStyle name="Standard 67 2 2 2 4 2" xfId="22277"/>
    <cellStyle name="Standard 67 2 2 2 4 2 2" xfId="48749"/>
    <cellStyle name="Standard 67 2 2 2 4 3" xfId="35513"/>
    <cellStyle name="Standard 67 2 2 2 5" xfId="15660"/>
    <cellStyle name="Standard 67 2 2 2 5 2" xfId="42132"/>
    <cellStyle name="Standard 67 2 2 2 6" xfId="28162"/>
    <cellStyle name="Standard 67 2 2 3" xfId="2424"/>
    <cellStyle name="Standard 67 2 2 3 2" xfId="3895"/>
    <cellStyle name="Standard 67 2 2 3 2 2" xfId="12717"/>
    <cellStyle name="Standard 67 2 2 3 2 2 2" xfId="25953"/>
    <cellStyle name="Standard 67 2 2 3 2 2 2 2" xfId="52425"/>
    <cellStyle name="Standard 67 2 2 3 2 2 3" xfId="39189"/>
    <cellStyle name="Standard 67 2 2 3 2 3" xfId="19336"/>
    <cellStyle name="Standard 67 2 2 3 2 3 2" xfId="45808"/>
    <cellStyle name="Standard 67 2 2 3 2 4" xfId="30367"/>
    <cellStyle name="Standard 67 2 2 3 3" xfId="6837"/>
    <cellStyle name="Standard 67 2 2 3 3 2" xfId="11247"/>
    <cellStyle name="Standard 67 2 2 3 3 2 2" xfId="24483"/>
    <cellStyle name="Standard 67 2 2 3 3 2 2 2" xfId="50955"/>
    <cellStyle name="Standard 67 2 2 3 3 2 3" xfId="37719"/>
    <cellStyle name="Standard 67 2 2 3 3 3" xfId="17866"/>
    <cellStyle name="Standard 67 2 2 3 3 3 2" xfId="44338"/>
    <cellStyle name="Standard 67 2 2 3 3 4" xfId="33309"/>
    <cellStyle name="Standard 67 2 2 3 4" xfId="8305"/>
    <cellStyle name="Standard 67 2 2 3 4 2" xfId="21541"/>
    <cellStyle name="Standard 67 2 2 3 4 2 2" xfId="48013"/>
    <cellStyle name="Standard 67 2 2 3 4 3" xfId="34777"/>
    <cellStyle name="Standard 67 2 2 3 5" xfId="14924"/>
    <cellStyle name="Standard 67 2 2 3 5 2" xfId="41396"/>
    <cellStyle name="Standard 67 2 2 3 6" xfId="28897"/>
    <cellStyle name="Standard 67 2 2 4" xfId="3161"/>
    <cellStyle name="Standard 67 2 2 4 2" xfId="11983"/>
    <cellStyle name="Standard 67 2 2 4 2 2" xfId="25219"/>
    <cellStyle name="Standard 67 2 2 4 2 2 2" xfId="51691"/>
    <cellStyle name="Standard 67 2 2 4 2 3" xfId="38455"/>
    <cellStyle name="Standard 67 2 2 4 3" xfId="18602"/>
    <cellStyle name="Standard 67 2 2 4 3 2" xfId="45074"/>
    <cellStyle name="Standard 67 2 2 4 4" xfId="29633"/>
    <cellStyle name="Standard 67 2 2 5" xfId="5366"/>
    <cellStyle name="Standard 67 2 2 5 2" xfId="9776"/>
    <cellStyle name="Standard 67 2 2 5 2 2" xfId="23012"/>
    <cellStyle name="Standard 67 2 2 5 2 2 2" xfId="49484"/>
    <cellStyle name="Standard 67 2 2 5 2 3" xfId="36248"/>
    <cellStyle name="Standard 67 2 2 5 3" xfId="16395"/>
    <cellStyle name="Standard 67 2 2 5 3 2" xfId="42867"/>
    <cellStyle name="Standard 67 2 2 5 4" xfId="31838"/>
    <cellStyle name="Standard 67 2 2 6" xfId="7571"/>
    <cellStyle name="Standard 67 2 2 6 2" xfId="20807"/>
    <cellStyle name="Standard 67 2 2 6 2 2" xfId="47279"/>
    <cellStyle name="Standard 67 2 2 6 3" xfId="34043"/>
    <cellStyle name="Standard 67 2 2 7" xfId="14190"/>
    <cellStyle name="Standard 67 2 2 7 2" xfId="40662"/>
    <cellStyle name="Standard 67 2 2 8" xfId="27426"/>
    <cellStyle name="Standard 67 2 3" xfId="1322"/>
    <cellStyle name="Standard 67 2 3 2" xfId="4265"/>
    <cellStyle name="Standard 67 2 3 2 2" xfId="13087"/>
    <cellStyle name="Standard 67 2 3 2 2 2" xfId="26323"/>
    <cellStyle name="Standard 67 2 3 2 2 2 2" xfId="52795"/>
    <cellStyle name="Standard 67 2 3 2 2 3" xfId="39559"/>
    <cellStyle name="Standard 67 2 3 2 3" xfId="19706"/>
    <cellStyle name="Standard 67 2 3 2 3 2" xfId="46178"/>
    <cellStyle name="Standard 67 2 3 2 4" xfId="30737"/>
    <cellStyle name="Standard 67 2 3 3" xfId="5736"/>
    <cellStyle name="Standard 67 2 3 3 2" xfId="10146"/>
    <cellStyle name="Standard 67 2 3 3 2 2" xfId="23382"/>
    <cellStyle name="Standard 67 2 3 3 2 2 2" xfId="49854"/>
    <cellStyle name="Standard 67 2 3 3 2 3" xfId="36618"/>
    <cellStyle name="Standard 67 2 3 3 3" xfId="16765"/>
    <cellStyle name="Standard 67 2 3 3 3 2" xfId="43237"/>
    <cellStyle name="Standard 67 2 3 3 4" xfId="32208"/>
    <cellStyle name="Standard 67 2 3 4" xfId="8675"/>
    <cellStyle name="Standard 67 2 3 4 2" xfId="21911"/>
    <cellStyle name="Standard 67 2 3 4 2 2" xfId="48383"/>
    <cellStyle name="Standard 67 2 3 4 3" xfId="35147"/>
    <cellStyle name="Standard 67 2 3 5" xfId="15294"/>
    <cellStyle name="Standard 67 2 3 5 2" xfId="41766"/>
    <cellStyle name="Standard 67 2 3 6" xfId="27796"/>
    <cellStyle name="Standard 67 2 4" xfId="2058"/>
    <cellStyle name="Standard 67 2 4 2" xfId="3529"/>
    <cellStyle name="Standard 67 2 4 2 2" xfId="12351"/>
    <cellStyle name="Standard 67 2 4 2 2 2" xfId="25587"/>
    <cellStyle name="Standard 67 2 4 2 2 2 2" xfId="52059"/>
    <cellStyle name="Standard 67 2 4 2 2 3" xfId="38823"/>
    <cellStyle name="Standard 67 2 4 2 3" xfId="18970"/>
    <cellStyle name="Standard 67 2 4 2 3 2" xfId="45442"/>
    <cellStyle name="Standard 67 2 4 2 4" xfId="30001"/>
    <cellStyle name="Standard 67 2 4 3" xfId="6471"/>
    <cellStyle name="Standard 67 2 4 3 2" xfId="10881"/>
    <cellStyle name="Standard 67 2 4 3 2 2" xfId="24117"/>
    <cellStyle name="Standard 67 2 4 3 2 2 2" xfId="50589"/>
    <cellStyle name="Standard 67 2 4 3 2 3" xfId="37353"/>
    <cellStyle name="Standard 67 2 4 3 3" xfId="17500"/>
    <cellStyle name="Standard 67 2 4 3 3 2" xfId="43972"/>
    <cellStyle name="Standard 67 2 4 3 4" xfId="32943"/>
    <cellStyle name="Standard 67 2 4 4" xfId="7939"/>
    <cellStyle name="Standard 67 2 4 4 2" xfId="21175"/>
    <cellStyle name="Standard 67 2 4 4 2 2" xfId="47647"/>
    <cellStyle name="Standard 67 2 4 4 3" xfId="34411"/>
    <cellStyle name="Standard 67 2 4 5" xfId="14558"/>
    <cellStyle name="Standard 67 2 4 5 2" xfId="41030"/>
    <cellStyle name="Standard 67 2 4 6" xfId="28531"/>
    <cellStyle name="Standard 67 2 5" xfId="2795"/>
    <cellStyle name="Standard 67 2 5 2" xfId="11617"/>
    <cellStyle name="Standard 67 2 5 2 2" xfId="24853"/>
    <cellStyle name="Standard 67 2 5 2 2 2" xfId="51325"/>
    <cellStyle name="Standard 67 2 5 2 3" xfId="38089"/>
    <cellStyle name="Standard 67 2 5 3" xfId="18236"/>
    <cellStyle name="Standard 67 2 5 3 2" xfId="44708"/>
    <cellStyle name="Standard 67 2 5 4" xfId="29267"/>
    <cellStyle name="Standard 67 2 6" xfId="5000"/>
    <cellStyle name="Standard 67 2 6 2" xfId="9410"/>
    <cellStyle name="Standard 67 2 6 2 2" xfId="22646"/>
    <cellStyle name="Standard 67 2 6 2 2 2" xfId="49118"/>
    <cellStyle name="Standard 67 2 6 2 3" xfId="35882"/>
    <cellStyle name="Standard 67 2 6 3" xfId="16029"/>
    <cellStyle name="Standard 67 2 6 3 2" xfId="42501"/>
    <cellStyle name="Standard 67 2 6 4" xfId="31472"/>
    <cellStyle name="Standard 67 2 7" xfId="7205"/>
    <cellStyle name="Standard 67 2 7 2" xfId="20441"/>
    <cellStyle name="Standard 67 2 7 2 2" xfId="46913"/>
    <cellStyle name="Standard 67 2 7 3" xfId="33677"/>
    <cellStyle name="Standard 67 2 8" xfId="13824"/>
    <cellStyle name="Standard 67 2 8 2" xfId="40296"/>
    <cellStyle name="Standard 67 2 9" xfId="27060"/>
    <cellStyle name="Standard 67 3" xfId="767"/>
    <cellStyle name="Standard 67 3 2" xfId="1517"/>
    <cellStyle name="Standard 67 3 2 2" xfId="4460"/>
    <cellStyle name="Standard 67 3 2 2 2" xfId="13282"/>
    <cellStyle name="Standard 67 3 2 2 2 2" xfId="26518"/>
    <cellStyle name="Standard 67 3 2 2 2 2 2" xfId="52990"/>
    <cellStyle name="Standard 67 3 2 2 2 3" xfId="39754"/>
    <cellStyle name="Standard 67 3 2 2 3" xfId="19901"/>
    <cellStyle name="Standard 67 3 2 2 3 2" xfId="46373"/>
    <cellStyle name="Standard 67 3 2 2 4" xfId="30932"/>
    <cellStyle name="Standard 67 3 2 3" xfId="5931"/>
    <cellStyle name="Standard 67 3 2 3 2" xfId="10341"/>
    <cellStyle name="Standard 67 3 2 3 2 2" xfId="23577"/>
    <cellStyle name="Standard 67 3 2 3 2 2 2" xfId="50049"/>
    <cellStyle name="Standard 67 3 2 3 2 3" xfId="36813"/>
    <cellStyle name="Standard 67 3 2 3 3" xfId="16960"/>
    <cellStyle name="Standard 67 3 2 3 3 2" xfId="43432"/>
    <cellStyle name="Standard 67 3 2 3 4" xfId="32403"/>
    <cellStyle name="Standard 67 3 2 4" xfId="8870"/>
    <cellStyle name="Standard 67 3 2 4 2" xfId="22106"/>
    <cellStyle name="Standard 67 3 2 4 2 2" xfId="48578"/>
    <cellStyle name="Standard 67 3 2 4 3" xfId="35342"/>
    <cellStyle name="Standard 67 3 2 5" xfId="15489"/>
    <cellStyle name="Standard 67 3 2 5 2" xfId="41961"/>
    <cellStyle name="Standard 67 3 2 6" xfId="27991"/>
    <cellStyle name="Standard 67 3 3" xfId="2253"/>
    <cellStyle name="Standard 67 3 3 2" xfId="3724"/>
    <cellStyle name="Standard 67 3 3 2 2" xfId="12546"/>
    <cellStyle name="Standard 67 3 3 2 2 2" xfId="25782"/>
    <cellStyle name="Standard 67 3 3 2 2 2 2" xfId="52254"/>
    <cellStyle name="Standard 67 3 3 2 2 3" xfId="39018"/>
    <cellStyle name="Standard 67 3 3 2 3" xfId="19165"/>
    <cellStyle name="Standard 67 3 3 2 3 2" xfId="45637"/>
    <cellStyle name="Standard 67 3 3 2 4" xfId="30196"/>
    <cellStyle name="Standard 67 3 3 3" xfId="6666"/>
    <cellStyle name="Standard 67 3 3 3 2" xfId="11076"/>
    <cellStyle name="Standard 67 3 3 3 2 2" xfId="24312"/>
    <cellStyle name="Standard 67 3 3 3 2 2 2" xfId="50784"/>
    <cellStyle name="Standard 67 3 3 3 2 3" xfId="37548"/>
    <cellStyle name="Standard 67 3 3 3 3" xfId="17695"/>
    <cellStyle name="Standard 67 3 3 3 3 2" xfId="44167"/>
    <cellStyle name="Standard 67 3 3 3 4" xfId="33138"/>
    <cellStyle name="Standard 67 3 3 4" xfId="8134"/>
    <cellStyle name="Standard 67 3 3 4 2" xfId="21370"/>
    <cellStyle name="Standard 67 3 3 4 2 2" xfId="47842"/>
    <cellStyle name="Standard 67 3 3 4 3" xfId="34606"/>
    <cellStyle name="Standard 67 3 3 5" xfId="14753"/>
    <cellStyle name="Standard 67 3 3 5 2" xfId="41225"/>
    <cellStyle name="Standard 67 3 3 6" xfId="28726"/>
    <cellStyle name="Standard 67 3 4" xfId="2990"/>
    <cellStyle name="Standard 67 3 4 2" xfId="11812"/>
    <cellStyle name="Standard 67 3 4 2 2" xfId="25048"/>
    <cellStyle name="Standard 67 3 4 2 2 2" xfId="51520"/>
    <cellStyle name="Standard 67 3 4 2 3" xfId="38284"/>
    <cellStyle name="Standard 67 3 4 3" xfId="18431"/>
    <cellStyle name="Standard 67 3 4 3 2" xfId="44903"/>
    <cellStyle name="Standard 67 3 4 4" xfId="29462"/>
    <cellStyle name="Standard 67 3 5" xfId="5195"/>
    <cellStyle name="Standard 67 3 5 2" xfId="9605"/>
    <cellStyle name="Standard 67 3 5 2 2" xfId="22841"/>
    <cellStyle name="Standard 67 3 5 2 2 2" xfId="49313"/>
    <cellStyle name="Standard 67 3 5 2 3" xfId="36077"/>
    <cellStyle name="Standard 67 3 5 3" xfId="16224"/>
    <cellStyle name="Standard 67 3 5 3 2" xfId="42696"/>
    <cellStyle name="Standard 67 3 5 4" xfId="31667"/>
    <cellStyle name="Standard 67 3 6" xfId="7400"/>
    <cellStyle name="Standard 67 3 6 2" xfId="20636"/>
    <cellStyle name="Standard 67 3 6 2 2" xfId="47108"/>
    <cellStyle name="Standard 67 3 6 3" xfId="33872"/>
    <cellStyle name="Standard 67 3 7" xfId="14019"/>
    <cellStyle name="Standard 67 3 7 2" xfId="40491"/>
    <cellStyle name="Standard 67 3 8" xfId="27255"/>
    <cellStyle name="Standard 67 4" xfId="1151"/>
    <cellStyle name="Standard 67 4 2" xfId="4094"/>
    <cellStyle name="Standard 67 4 2 2" xfId="12916"/>
    <cellStyle name="Standard 67 4 2 2 2" xfId="26152"/>
    <cellStyle name="Standard 67 4 2 2 2 2" xfId="52624"/>
    <cellStyle name="Standard 67 4 2 2 3" xfId="39388"/>
    <cellStyle name="Standard 67 4 2 3" xfId="19535"/>
    <cellStyle name="Standard 67 4 2 3 2" xfId="46007"/>
    <cellStyle name="Standard 67 4 2 4" xfId="30566"/>
    <cellStyle name="Standard 67 4 3" xfId="5565"/>
    <cellStyle name="Standard 67 4 3 2" xfId="9975"/>
    <cellStyle name="Standard 67 4 3 2 2" xfId="23211"/>
    <cellStyle name="Standard 67 4 3 2 2 2" xfId="49683"/>
    <cellStyle name="Standard 67 4 3 2 3" xfId="36447"/>
    <cellStyle name="Standard 67 4 3 3" xfId="16594"/>
    <cellStyle name="Standard 67 4 3 3 2" xfId="43066"/>
    <cellStyle name="Standard 67 4 3 4" xfId="32037"/>
    <cellStyle name="Standard 67 4 4" xfId="8504"/>
    <cellStyle name="Standard 67 4 4 2" xfId="21740"/>
    <cellStyle name="Standard 67 4 4 2 2" xfId="48212"/>
    <cellStyle name="Standard 67 4 4 3" xfId="34976"/>
    <cellStyle name="Standard 67 4 5" xfId="15123"/>
    <cellStyle name="Standard 67 4 5 2" xfId="41595"/>
    <cellStyle name="Standard 67 4 6" xfId="27625"/>
    <cellStyle name="Standard 67 5" xfId="1887"/>
    <cellStyle name="Standard 67 5 2" xfId="3358"/>
    <cellStyle name="Standard 67 5 2 2" xfId="12180"/>
    <cellStyle name="Standard 67 5 2 2 2" xfId="25416"/>
    <cellStyle name="Standard 67 5 2 2 2 2" xfId="51888"/>
    <cellStyle name="Standard 67 5 2 2 3" xfId="38652"/>
    <cellStyle name="Standard 67 5 2 3" xfId="18799"/>
    <cellStyle name="Standard 67 5 2 3 2" xfId="45271"/>
    <cellStyle name="Standard 67 5 2 4" xfId="29830"/>
    <cellStyle name="Standard 67 5 3" xfId="6300"/>
    <cellStyle name="Standard 67 5 3 2" xfId="10710"/>
    <cellStyle name="Standard 67 5 3 2 2" xfId="23946"/>
    <cellStyle name="Standard 67 5 3 2 2 2" xfId="50418"/>
    <cellStyle name="Standard 67 5 3 2 3" xfId="37182"/>
    <cellStyle name="Standard 67 5 3 3" xfId="17329"/>
    <cellStyle name="Standard 67 5 3 3 2" xfId="43801"/>
    <cellStyle name="Standard 67 5 3 4" xfId="32772"/>
    <cellStyle name="Standard 67 5 4" xfId="7768"/>
    <cellStyle name="Standard 67 5 4 2" xfId="21004"/>
    <cellStyle name="Standard 67 5 4 2 2" xfId="47476"/>
    <cellStyle name="Standard 67 5 4 3" xfId="34240"/>
    <cellStyle name="Standard 67 5 5" xfId="14387"/>
    <cellStyle name="Standard 67 5 5 2" xfId="40859"/>
    <cellStyle name="Standard 67 5 6" xfId="28360"/>
    <cellStyle name="Standard 67 6" xfId="2624"/>
    <cellStyle name="Standard 67 6 2" xfId="11446"/>
    <cellStyle name="Standard 67 6 2 2" xfId="24682"/>
    <cellStyle name="Standard 67 6 2 2 2" xfId="51154"/>
    <cellStyle name="Standard 67 6 2 3" xfId="37918"/>
    <cellStyle name="Standard 67 6 3" xfId="18065"/>
    <cellStyle name="Standard 67 6 3 2" xfId="44537"/>
    <cellStyle name="Standard 67 6 4" xfId="29096"/>
    <cellStyle name="Standard 67 7" xfId="4829"/>
    <cellStyle name="Standard 67 7 2" xfId="9239"/>
    <cellStyle name="Standard 67 7 2 2" xfId="22475"/>
    <cellStyle name="Standard 67 7 2 2 2" xfId="48947"/>
    <cellStyle name="Standard 67 7 2 3" xfId="35711"/>
    <cellStyle name="Standard 67 7 3" xfId="15858"/>
    <cellStyle name="Standard 67 7 3 2" xfId="42330"/>
    <cellStyle name="Standard 67 7 4" xfId="31301"/>
    <cellStyle name="Standard 67 8" xfId="7034"/>
    <cellStyle name="Standard 67 8 2" xfId="20270"/>
    <cellStyle name="Standard 67 8 2 2" xfId="46742"/>
    <cellStyle name="Standard 67 8 3" xfId="33506"/>
    <cellStyle name="Standard 67 9" xfId="13653"/>
    <cellStyle name="Standard 67 9 2" xfId="40125"/>
    <cellStyle name="Standard 68" xfId="375"/>
    <cellStyle name="Standard 68 2" xfId="374"/>
    <cellStyle name="Standard 69" xfId="371"/>
    <cellStyle name="Standard 69 2" xfId="372"/>
    <cellStyle name="Standard 7" xfId="214"/>
    <cellStyle name="Standard 70" xfId="457"/>
    <cellStyle name="Standard 70 2" xfId="658"/>
    <cellStyle name="Standard 71" xfId="456"/>
    <cellStyle name="Standard 71 2" xfId="848"/>
    <cellStyle name="Standard 71 2 2" xfId="1598"/>
    <cellStyle name="Standard 71 2 2 2" xfId="4541"/>
    <cellStyle name="Standard 71 2 2 2 2" xfId="13363"/>
    <cellStyle name="Standard 71 2 2 2 2 2" xfId="26599"/>
    <cellStyle name="Standard 71 2 2 2 2 2 2" xfId="53071"/>
    <cellStyle name="Standard 71 2 2 2 2 3" xfId="39835"/>
    <cellStyle name="Standard 71 2 2 2 3" xfId="19982"/>
    <cellStyle name="Standard 71 2 2 2 3 2" xfId="46454"/>
    <cellStyle name="Standard 71 2 2 2 4" xfId="31013"/>
    <cellStyle name="Standard 71 2 2 3" xfId="6012"/>
    <cellStyle name="Standard 71 2 2 3 2" xfId="10422"/>
    <cellStyle name="Standard 71 2 2 3 2 2" xfId="23658"/>
    <cellStyle name="Standard 71 2 2 3 2 2 2" xfId="50130"/>
    <cellStyle name="Standard 71 2 2 3 2 3" xfId="36894"/>
    <cellStyle name="Standard 71 2 2 3 3" xfId="17041"/>
    <cellStyle name="Standard 71 2 2 3 3 2" xfId="43513"/>
    <cellStyle name="Standard 71 2 2 3 4" xfId="32484"/>
    <cellStyle name="Standard 71 2 2 4" xfId="8951"/>
    <cellStyle name="Standard 71 2 2 4 2" xfId="22187"/>
    <cellStyle name="Standard 71 2 2 4 2 2" xfId="48659"/>
    <cellStyle name="Standard 71 2 2 4 3" xfId="35423"/>
    <cellStyle name="Standard 71 2 2 5" xfId="15570"/>
    <cellStyle name="Standard 71 2 2 5 2" xfId="42042"/>
    <cellStyle name="Standard 71 2 2 6" xfId="28072"/>
    <cellStyle name="Standard 71 2 3" xfId="2334"/>
    <cellStyle name="Standard 71 2 3 2" xfId="3805"/>
    <cellStyle name="Standard 71 2 3 2 2" xfId="12627"/>
    <cellStyle name="Standard 71 2 3 2 2 2" xfId="25863"/>
    <cellStyle name="Standard 71 2 3 2 2 2 2" xfId="52335"/>
    <cellStyle name="Standard 71 2 3 2 2 3" xfId="39099"/>
    <cellStyle name="Standard 71 2 3 2 3" xfId="19246"/>
    <cellStyle name="Standard 71 2 3 2 3 2" xfId="45718"/>
    <cellStyle name="Standard 71 2 3 2 4" xfId="30277"/>
    <cellStyle name="Standard 71 2 3 3" xfId="6747"/>
    <cellStyle name="Standard 71 2 3 3 2" xfId="11157"/>
    <cellStyle name="Standard 71 2 3 3 2 2" xfId="24393"/>
    <cellStyle name="Standard 71 2 3 3 2 2 2" xfId="50865"/>
    <cellStyle name="Standard 71 2 3 3 2 3" xfId="37629"/>
    <cellStyle name="Standard 71 2 3 3 3" xfId="17776"/>
    <cellStyle name="Standard 71 2 3 3 3 2" xfId="44248"/>
    <cellStyle name="Standard 71 2 3 3 4" xfId="33219"/>
    <cellStyle name="Standard 71 2 3 4" xfId="8215"/>
    <cellStyle name="Standard 71 2 3 4 2" xfId="21451"/>
    <cellStyle name="Standard 71 2 3 4 2 2" xfId="47923"/>
    <cellStyle name="Standard 71 2 3 4 3" xfId="34687"/>
    <cellStyle name="Standard 71 2 3 5" xfId="14834"/>
    <cellStyle name="Standard 71 2 3 5 2" xfId="41306"/>
    <cellStyle name="Standard 71 2 3 6" xfId="28807"/>
    <cellStyle name="Standard 71 2 4" xfId="3071"/>
    <cellStyle name="Standard 71 2 4 2" xfId="11893"/>
    <cellStyle name="Standard 71 2 4 2 2" xfId="25129"/>
    <cellStyle name="Standard 71 2 4 2 2 2" xfId="51601"/>
    <cellStyle name="Standard 71 2 4 2 3" xfId="38365"/>
    <cellStyle name="Standard 71 2 4 3" xfId="18512"/>
    <cellStyle name="Standard 71 2 4 3 2" xfId="44984"/>
    <cellStyle name="Standard 71 2 4 4" xfId="29543"/>
    <cellStyle name="Standard 71 2 5" xfId="5276"/>
    <cellStyle name="Standard 71 2 5 2" xfId="9686"/>
    <cellStyle name="Standard 71 2 5 2 2" xfId="22922"/>
    <cellStyle name="Standard 71 2 5 2 2 2" xfId="49394"/>
    <cellStyle name="Standard 71 2 5 2 3" xfId="36158"/>
    <cellStyle name="Standard 71 2 5 3" xfId="16305"/>
    <cellStyle name="Standard 71 2 5 3 2" xfId="42777"/>
    <cellStyle name="Standard 71 2 5 4" xfId="31748"/>
    <cellStyle name="Standard 71 2 6" xfId="7481"/>
    <cellStyle name="Standard 71 2 6 2" xfId="20717"/>
    <cellStyle name="Standard 71 2 6 2 2" xfId="47189"/>
    <cellStyle name="Standard 71 2 6 3" xfId="33953"/>
    <cellStyle name="Standard 71 2 7" xfId="14100"/>
    <cellStyle name="Standard 71 2 7 2" xfId="40572"/>
    <cellStyle name="Standard 71 2 8" xfId="27336"/>
    <cellStyle name="Standard 71 3" xfId="1232"/>
    <cellStyle name="Standard 71 3 2" xfId="4175"/>
    <cellStyle name="Standard 71 3 2 2" xfId="12997"/>
    <cellStyle name="Standard 71 3 2 2 2" xfId="26233"/>
    <cellStyle name="Standard 71 3 2 2 2 2" xfId="52705"/>
    <cellStyle name="Standard 71 3 2 2 3" xfId="39469"/>
    <cellStyle name="Standard 71 3 2 3" xfId="19616"/>
    <cellStyle name="Standard 71 3 2 3 2" xfId="46088"/>
    <cellStyle name="Standard 71 3 2 4" xfId="30647"/>
    <cellStyle name="Standard 71 3 3" xfId="5646"/>
    <cellStyle name="Standard 71 3 3 2" xfId="10056"/>
    <cellStyle name="Standard 71 3 3 2 2" xfId="23292"/>
    <cellStyle name="Standard 71 3 3 2 2 2" xfId="49764"/>
    <cellStyle name="Standard 71 3 3 2 3" xfId="36528"/>
    <cellStyle name="Standard 71 3 3 3" xfId="16675"/>
    <cellStyle name="Standard 71 3 3 3 2" xfId="43147"/>
    <cellStyle name="Standard 71 3 3 4" xfId="32118"/>
    <cellStyle name="Standard 71 3 4" xfId="8585"/>
    <cellStyle name="Standard 71 3 4 2" xfId="21821"/>
    <cellStyle name="Standard 71 3 4 2 2" xfId="48293"/>
    <cellStyle name="Standard 71 3 4 3" xfId="35057"/>
    <cellStyle name="Standard 71 3 5" xfId="15204"/>
    <cellStyle name="Standard 71 3 5 2" xfId="41676"/>
    <cellStyle name="Standard 71 3 6" xfId="27706"/>
    <cellStyle name="Standard 71 4" xfId="1968"/>
    <cellStyle name="Standard 71 4 2" xfId="3439"/>
    <cellStyle name="Standard 71 4 2 2" xfId="12261"/>
    <cellStyle name="Standard 71 4 2 2 2" xfId="25497"/>
    <cellStyle name="Standard 71 4 2 2 2 2" xfId="51969"/>
    <cellStyle name="Standard 71 4 2 2 3" xfId="38733"/>
    <cellStyle name="Standard 71 4 2 3" xfId="18880"/>
    <cellStyle name="Standard 71 4 2 3 2" xfId="45352"/>
    <cellStyle name="Standard 71 4 2 4" xfId="29911"/>
    <cellStyle name="Standard 71 4 3" xfId="6381"/>
    <cellStyle name="Standard 71 4 3 2" xfId="10791"/>
    <cellStyle name="Standard 71 4 3 2 2" xfId="24027"/>
    <cellStyle name="Standard 71 4 3 2 2 2" xfId="50499"/>
    <cellStyle name="Standard 71 4 3 2 3" xfId="37263"/>
    <cellStyle name="Standard 71 4 3 3" xfId="17410"/>
    <cellStyle name="Standard 71 4 3 3 2" xfId="43882"/>
    <cellStyle name="Standard 71 4 3 4" xfId="32853"/>
    <cellStyle name="Standard 71 4 4" xfId="7849"/>
    <cellStyle name="Standard 71 4 4 2" xfId="21085"/>
    <cellStyle name="Standard 71 4 4 2 2" xfId="47557"/>
    <cellStyle name="Standard 71 4 4 3" xfId="34321"/>
    <cellStyle name="Standard 71 4 5" xfId="14468"/>
    <cellStyle name="Standard 71 4 5 2" xfId="40940"/>
    <cellStyle name="Standard 71 4 6" xfId="28441"/>
    <cellStyle name="Standard 71 5" xfId="2705"/>
    <cellStyle name="Standard 71 5 2" xfId="11527"/>
    <cellStyle name="Standard 71 5 2 2" xfId="24763"/>
    <cellStyle name="Standard 71 5 2 2 2" xfId="51235"/>
    <cellStyle name="Standard 71 5 2 3" xfId="37999"/>
    <cellStyle name="Standard 71 5 3" xfId="18146"/>
    <cellStyle name="Standard 71 5 3 2" xfId="44618"/>
    <cellStyle name="Standard 71 5 4" xfId="29177"/>
    <cellStyle name="Standard 71 6" xfId="4910"/>
    <cellStyle name="Standard 71 6 2" xfId="9320"/>
    <cellStyle name="Standard 71 6 2 2" xfId="22556"/>
    <cellStyle name="Standard 71 6 2 2 2" xfId="49028"/>
    <cellStyle name="Standard 71 6 2 3" xfId="35792"/>
    <cellStyle name="Standard 71 6 3" xfId="15939"/>
    <cellStyle name="Standard 71 6 3 2" xfId="42411"/>
    <cellStyle name="Standard 71 6 4" xfId="31382"/>
    <cellStyle name="Standard 71 7" xfId="7115"/>
    <cellStyle name="Standard 71 7 2" xfId="20351"/>
    <cellStyle name="Standard 71 7 2 2" xfId="46823"/>
    <cellStyle name="Standard 71 7 3" xfId="33587"/>
    <cellStyle name="Standard 71 8" xfId="13734"/>
    <cellStyle name="Standard 71 8 2" xfId="40206"/>
    <cellStyle name="Standard 71 9" xfId="26970"/>
    <cellStyle name="Standard 72" xfId="467"/>
    <cellStyle name="Standard 72 2" xfId="674"/>
    <cellStyle name="Standard 73" xfId="665"/>
    <cellStyle name="Standard 73 2" xfId="672"/>
    <cellStyle name="Standard 73 2 2" xfId="683"/>
    <cellStyle name="Standard 73 2 3" xfId="678"/>
    <cellStyle name="Standard 73 3" xfId="675"/>
    <cellStyle name="Standard 74" xfId="680"/>
    <cellStyle name="Standard 74 2" xfId="679"/>
    <cellStyle name="Standard 74 3" xfId="650"/>
    <cellStyle name="Standard 74 3 2" xfId="1039"/>
    <cellStyle name="Standard 75" xfId="656"/>
    <cellStyle name="Standard 75 2" xfId="1045"/>
    <cellStyle name="Standard 76" xfId="685"/>
    <cellStyle name="Standard 77" xfId="1067"/>
    <cellStyle name="Standard 77 2" xfId="1806"/>
    <cellStyle name="Standard 77 2 2" xfId="4748"/>
    <cellStyle name="Standard 77 2 2 2" xfId="13570"/>
    <cellStyle name="Standard 77 2 2 2 2" xfId="26806"/>
    <cellStyle name="Standard 77 2 2 2 2 2" xfId="53278"/>
    <cellStyle name="Standard 77 2 2 2 3" xfId="40042"/>
    <cellStyle name="Standard 77 2 2 3" xfId="20189"/>
    <cellStyle name="Standard 77 2 2 3 2" xfId="46661"/>
    <cellStyle name="Standard 77 2 2 4" xfId="31220"/>
    <cellStyle name="Standard 77 2 3" xfId="6219"/>
    <cellStyle name="Standard 77 2 3 2" xfId="10629"/>
    <cellStyle name="Standard 77 2 3 2 2" xfId="23865"/>
    <cellStyle name="Standard 77 2 3 2 2 2" xfId="50337"/>
    <cellStyle name="Standard 77 2 3 2 3" xfId="37101"/>
    <cellStyle name="Standard 77 2 3 3" xfId="17248"/>
    <cellStyle name="Standard 77 2 3 3 2" xfId="43720"/>
    <cellStyle name="Standard 77 2 3 4" xfId="32691"/>
    <cellStyle name="Standard 77 2 4" xfId="9158"/>
    <cellStyle name="Standard 77 2 4 2" xfId="22394"/>
    <cellStyle name="Standard 77 2 4 2 2" xfId="48866"/>
    <cellStyle name="Standard 77 2 4 3" xfId="35630"/>
    <cellStyle name="Standard 77 2 5" xfId="15777"/>
    <cellStyle name="Standard 77 2 5 2" xfId="42249"/>
    <cellStyle name="Standard 77 2 6" xfId="28279"/>
    <cellStyle name="Standard 77 3" xfId="1805"/>
    <cellStyle name="Standard 77 4" xfId="4012"/>
    <cellStyle name="Standard 77 4 2" xfId="12834"/>
    <cellStyle name="Standard 77 4 2 2" xfId="26070"/>
    <cellStyle name="Standard 77 4 2 2 2" xfId="52542"/>
    <cellStyle name="Standard 77 4 2 3" xfId="39306"/>
    <cellStyle name="Standard 77 4 3" xfId="19453"/>
    <cellStyle name="Standard 77 4 3 2" xfId="45925"/>
    <cellStyle name="Standard 77 4 4" xfId="30484"/>
    <cellStyle name="Standard 77 5" xfId="5483"/>
    <cellStyle name="Standard 77 5 2" xfId="9893"/>
    <cellStyle name="Standard 77 5 2 2" xfId="23129"/>
    <cellStyle name="Standard 77 5 2 2 2" xfId="49601"/>
    <cellStyle name="Standard 77 5 2 3" xfId="36365"/>
    <cellStyle name="Standard 77 5 3" xfId="16512"/>
    <cellStyle name="Standard 77 5 3 2" xfId="42984"/>
    <cellStyle name="Standard 77 5 4" xfId="31955"/>
    <cellStyle name="Standard 77 6" xfId="8422"/>
    <cellStyle name="Standard 77 6 2" xfId="21658"/>
    <cellStyle name="Standard 77 6 2 2" xfId="48130"/>
    <cellStyle name="Standard 77 6 3" xfId="34894"/>
    <cellStyle name="Standard 77 7" xfId="15041"/>
    <cellStyle name="Standard 77 7 2" xfId="41513"/>
    <cellStyle name="Standard 77 8" xfId="27543"/>
    <cellStyle name="Standard 78" xfId="2541"/>
    <cellStyle name="Standard 78 2" xfId="11364"/>
    <cellStyle name="Standard 78 2 2" xfId="24600"/>
    <cellStyle name="Standard 78 2 2 2" xfId="51072"/>
    <cellStyle name="Standard 78 2 3" xfId="37836"/>
    <cellStyle name="Standard 78 3" xfId="17983"/>
    <cellStyle name="Standard 78 3 2" xfId="44455"/>
    <cellStyle name="Standard 78 4" xfId="29014"/>
    <cellStyle name="Standard 79" xfId="13571"/>
    <cellStyle name="Standard 79 2" xfId="40043"/>
    <cellStyle name="Standard 8" xfId="215"/>
    <cellStyle name="Standard 80" xfId="26808"/>
    <cellStyle name="Standard 81" xfId="26807"/>
    <cellStyle name="Standard 82" xfId="53281"/>
    <cellStyle name="Standard 9" xfId="216"/>
    <cellStyle name="Standard_Tabelle1" xfId="1"/>
    <cellStyle name="Standard_Tabelle1 2" xfId="53279"/>
    <cellStyle name="Standard_Tabelle1_1" xfId="53280"/>
    <cellStyle name="style1380791463062" xfId="53282"/>
    <cellStyle name="style1380791463125" xfId="53283"/>
    <cellStyle name="style1380791463161" xfId="53284"/>
    <cellStyle name="style1380791463226" xfId="53285"/>
    <cellStyle name="style1380791463284" xfId="53286"/>
    <cellStyle name="style1380791463329" xfId="53287"/>
    <cellStyle name="style1380791463372" xfId="53288"/>
    <cellStyle name="style1380791463411" xfId="53289"/>
    <cellStyle name="style1380791463452" xfId="53290"/>
    <cellStyle name="style1380791463495" xfId="53291"/>
    <cellStyle name="style1380791463539" xfId="53292"/>
    <cellStyle name="style1380791463579" xfId="53293"/>
    <cellStyle name="style1380791463621" xfId="53294"/>
    <cellStyle name="style1380791463653" xfId="53295"/>
    <cellStyle name="style1380791463690" xfId="53296"/>
    <cellStyle name="style1380791463729" xfId="53297"/>
    <cellStyle name="style1380791463769" xfId="53298"/>
    <cellStyle name="style1380791463815" xfId="53299"/>
    <cellStyle name="style1380791463852" xfId="53300"/>
    <cellStyle name="style1380791464115" xfId="53301"/>
    <cellStyle name="style1380791464160" xfId="53302"/>
    <cellStyle name="style1380791464198" xfId="53303"/>
    <cellStyle name="style1380791464244" xfId="53304"/>
    <cellStyle name="style1380791464288" xfId="53305"/>
    <cellStyle name="style1380791464339" xfId="53306"/>
    <cellStyle name="style1380791464389" xfId="53307"/>
    <cellStyle name="style1380791464445" xfId="53308"/>
    <cellStyle name="style1380791468021" xfId="53309"/>
    <cellStyle name="style1380791468053" xfId="53310"/>
    <cellStyle name="style1380791468099" xfId="53311"/>
    <cellStyle name="style1380791468131" xfId="53312"/>
    <cellStyle name="Überschrift 1 2" xfId="219"/>
    <cellStyle name="Überschrift 1 3" xfId="220"/>
    <cellStyle name="Überschrift 1 4" xfId="218"/>
    <cellStyle name="Überschrift 2 2" xfId="222"/>
    <cellStyle name="Überschrift 2 3" xfId="223"/>
    <cellStyle name="Überschrift 2 4" xfId="221"/>
    <cellStyle name="Überschrift 3 2" xfId="225"/>
    <cellStyle name="Überschrift 3 3" xfId="226"/>
    <cellStyle name="Überschrift 3 4" xfId="224"/>
    <cellStyle name="Überschrift 4 2" xfId="228"/>
    <cellStyle name="Überschrift 4 3" xfId="229"/>
    <cellStyle name="Überschrift 4 4" xfId="227"/>
    <cellStyle name="Überschrift 5" xfId="230"/>
    <cellStyle name="Überschrift 6" xfId="231"/>
    <cellStyle name="Überschrift 7" xfId="217"/>
    <cellStyle name="Verknüpfte Zelle 2" xfId="233"/>
    <cellStyle name="Verknüpfte Zelle 3" xfId="234"/>
    <cellStyle name="Verknüpfte Zelle 4" xfId="232"/>
    <cellStyle name="Warnender Text 2" xfId="236"/>
    <cellStyle name="Warnender Text 3" xfId="237"/>
    <cellStyle name="Warnender Text 4" xfId="235"/>
    <cellStyle name="Zelle überprüfen 2" xfId="239"/>
    <cellStyle name="Zelle überprüfen 3" xfId="240"/>
    <cellStyle name="Zelle überprüfen 4" xfId="2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95249</xdr:colOff>
      <xdr:row>2</xdr:row>
      <xdr:rowOff>47625</xdr:rowOff>
    </xdr:from>
    <xdr:ext cx="15478126" cy="866775"/>
    <xdr:sp macro="" textlink="">
      <xdr:nvSpPr>
        <xdr:cNvPr id="2" name="Textfeld 1"/>
        <xdr:cNvSpPr txBox="1"/>
      </xdr:nvSpPr>
      <xdr:spPr>
        <a:xfrm>
          <a:off x="95249" y="285750"/>
          <a:ext cx="15478126" cy="866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i="1">
              <a:solidFill>
                <a:schemeClr val="tx1"/>
              </a:solidFill>
              <a:effectLst/>
              <a:latin typeface="Arial" panose="020B0604020202020204" pitchFamily="34" charset="0"/>
              <a:ea typeface="+mn-ea"/>
              <a:cs typeface="Arial" panose="020B0604020202020204" pitchFamily="34" charset="0"/>
            </a:rPr>
            <a:t>Regionale Disparitäten und die Höhe der finanziellen Aufwendungen</a:t>
          </a:r>
          <a:endParaRPr lang="de-DE">
            <a:effectLst/>
            <a:latin typeface="Arial" panose="020B0604020202020204" pitchFamily="34" charset="0"/>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Auswertungen und Analysen zu den Ausgaben haben sich bis hierher auf die Situation in Nordrhein-Westfalen konzentriert. Regionale Unterschiede wurden dabei noch nicht berücksichtigt. Im Folgenden werden Eckwerte zur Ausgabensituation für die Durchführung von Leistungen der Hilfen zur Erziehung (einschließlich der Hilfen für junge Volljährige), aber ohne die Ausgaben für Erziehungsberatung gem. § 28 SGB VIII  für die Jugendamtstypen ausgewiesen und kommentiert. Dies ermöglicht jedem Jugendamt, sich im Vergleich mit anderen Jugendämtern, die ähnliche sozioökonomische Belastungen und strukturelle Rahmenbedingen aufweisen, hinsichtlich der Ausgabensituation zu positionieren.</a:t>
          </a:r>
          <a:endParaRPr lang="de-DE">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omas.fink@lwl.org?subject=HzE%20Bericht%202017%20-%20Datenbasis%202015%20-%20Excel-Too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pageSetUpPr fitToPage="1"/>
  </sheetPr>
  <dimension ref="A1:N191"/>
  <sheetViews>
    <sheetView tabSelected="1" zoomScale="79" zoomScaleNormal="79" workbookViewId="0">
      <pane ySplit="3" topLeftCell="A4" activePane="bottomLeft" state="frozen"/>
      <selection pane="bottomLeft" activeCell="D3" sqref="D3"/>
    </sheetView>
  </sheetViews>
  <sheetFormatPr baseColWidth="10" defaultColWidth="11.44140625" defaultRowHeight="15"/>
  <cols>
    <col min="1" max="1" width="26.109375" style="309" customWidth="1"/>
    <col min="2" max="2" width="36.109375" style="309" customWidth="1"/>
    <col min="3" max="3" width="1.6640625" style="309" customWidth="1"/>
    <col min="4" max="4" width="20.6640625" style="309" customWidth="1"/>
    <col min="5" max="5" width="1.6640625" style="309" customWidth="1"/>
    <col min="6" max="6" width="20.6640625" style="309" customWidth="1"/>
    <col min="7" max="7" width="1.6640625" style="309" customWidth="1"/>
    <col min="8" max="8" width="20.6640625" style="309" customWidth="1"/>
    <col min="9" max="9" width="1.6640625" style="309" customWidth="1"/>
    <col min="10" max="10" width="15.44140625" style="309" bestFit="1" customWidth="1"/>
    <col min="11" max="11" width="1.6640625" style="309" customWidth="1"/>
    <col min="12" max="12" width="14.6640625" style="309" bestFit="1" customWidth="1"/>
    <col min="13" max="13" width="1.6640625" style="309" customWidth="1"/>
    <col min="14" max="14" width="19" style="309" bestFit="1" customWidth="1"/>
    <col min="15" max="16384" width="11.44140625" style="309"/>
  </cols>
  <sheetData>
    <row r="1" spans="1:14" ht="14.25" customHeight="1">
      <c r="A1" s="342" t="s">
        <v>400</v>
      </c>
      <c r="B1" s="342"/>
      <c r="D1" s="310" t="s">
        <v>366</v>
      </c>
      <c r="F1" s="337" t="s">
        <v>367</v>
      </c>
      <c r="G1" s="338"/>
      <c r="H1" s="338"/>
      <c r="I1" s="338"/>
      <c r="J1" s="338"/>
      <c r="K1" s="338"/>
      <c r="L1" s="338"/>
      <c r="M1" s="338"/>
      <c r="N1" s="339"/>
    </row>
    <row r="2" spans="1:14">
      <c r="A2" s="342"/>
      <c r="B2" s="342"/>
    </row>
    <row r="3" spans="1:14" s="311" customFormat="1" ht="50.1" customHeight="1">
      <c r="A3" s="342"/>
      <c r="B3" s="342"/>
      <c r="D3" s="327"/>
      <c r="E3" s="312"/>
      <c r="F3" s="313"/>
      <c r="G3" s="312"/>
      <c r="H3" s="313"/>
      <c r="I3" s="312"/>
      <c r="J3" s="314" t="e">
        <f>IF(D7=1,"Jugendamtstyp 1",IF(D7=2,"Jugendamtstyp 2",IF(D7=3,"Jugendamtstyp 3",IF(D7=4,"Jugendamtstyp 4",IF(D7=5,"Jugendamtstyp 5",IF(D7=6,"Jugendamtstyp 6",IF(D7=7,"Jugendamtstyp 7",IF(D7=8,"Jugendamtstyp 8",IF(D7=9,"Jugendamtstyp 9",IF(D7=10,"Jugendamtstyp 10",""))))))))))</f>
        <v>#N/A</v>
      </c>
      <c r="K3" s="312"/>
      <c r="L3" s="314" t="e">
        <f>IF(D10=1,"Rheinland",IF(D10=2,"Westfalen-Lippe",""))</f>
        <v>#N/A</v>
      </c>
      <c r="M3" s="312"/>
      <c r="N3" s="314" t="s">
        <v>180</v>
      </c>
    </row>
    <row r="5" spans="1:14">
      <c r="A5" s="315" t="s">
        <v>368</v>
      </c>
    </row>
    <row r="7" spans="1:14" ht="15" customHeight="1">
      <c r="B7" s="316" t="s">
        <v>369</v>
      </c>
      <c r="D7" s="333" t="e">
        <f>VLOOKUP($D$3,'Tab. 1 Zuordnungstabelle'!$B$6:$G$191,2,FALSE)</f>
        <v>#N/A</v>
      </c>
      <c r="E7" s="328"/>
      <c r="F7" s="333" t="e">
        <f>VLOOKUP($F$3,'Tab. 1 Zuordnungstabelle'!$B$6:$G$191,2,FALSE)</f>
        <v>#N/A</v>
      </c>
      <c r="G7" s="328"/>
      <c r="H7" s="333" t="e">
        <f>VLOOKUP($H$3,'Tab. 1 Zuordnungstabelle'!$B$6:$G$191,2,FALSE)</f>
        <v>#N/A</v>
      </c>
      <c r="I7" s="317"/>
      <c r="J7" s="322" t="s">
        <v>370</v>
      </c>
      <c r="K7" s="317"/>
      <c r="L7" s="322" t="s">
        <v>370</v>
      </c>
      <c r="M7" s="317"/>
      <c r="N7" s="322" t="s">
        <v>370</v>
      </c>
    </row>
    <row r="8" spans="1:14" ht="15" customHeight="1">
      <c r="B8" s="316" t="s">
        <v>391</v>
      </c>
      <c r="D8" s="332" t="e">
        <f>VLOOKUP($D$3,'Tab. 1 Zuordnungstabelle'!$B$6:$G$191,3,FALSE)</f>
        <v>#N/A</v>
      </c>
      <c r="E8" s="328"/>
      <c r="F8" s="332" t="e">
        <f>VLOOKUP($F$3,'Tab. 1 Zuordnungstabelle'!$B$6:$G$191,3,FALSE)</f>
        <v>#N/A</v>
      </c>
      <c r="G8" s="328"/>
      <c r="H8" s="332" t="e">
        <f>VLOOKUP($H$3,'Tab. 1 Zuordnungstabelle'!$B$6:$G$191,3,FALSE)</f>
        <v>#N/A</v>
      </c>
      <c r="I8" s="317"/>
      <c r="J8" s="322" t="s">
        <v>370</v>
      </c>
      <c r="K8" s="317"/>
      <c r="L8" s="322" t="s">
        <v>370</v>
      </c>
      <c r="M8" s="317"/>
      <c r="N8" s="322" t="s">
        <v>370</v>
      </c>
    </row>
    <row r="9" spans="1:14" ht="15" customHeight="1">
      <c r="B9" s="316" t="s">
        <v>371</v>
      </c>
      <c r="D9" s="333" t="e">
        <f>VLOOKUP($D$3,'Tab. 1 Zuordnungstabelle'!$B$6:$G$191,4,FALSE)</f>
        <v>#N/A</v>
      </c>
      <c r="E9" s="328"/>
      <c r="F9" s="333" t="e">
        <f>VLOOKUP($F$3,'Tab. 1 Zuordnungstabelle'!$B$6:$G$191,4,FALSE)</f>
        <v>#N/A</v>
      </c>
      <c r="G9" s="328"/>
      <c r="H9" s="333" t="e">
        <f>VLOOKUP($H$3,'Tab. 1 Zuordnungstabelle'!$B$6:$G$191,4,FALSE)</f>
        <v>#N/A</v>
      </c>
      <c r="I9" s="317"/>
      <c r="J9" s="322" t="s">
        <v>370</v>
      </c>
      <c r="K9" s="317"/>
      <c r="L9" s="322" t="s">
        <v>370</v>
      </c>
      <c r="M9" s="317"/>
      <c r="N9" s="322" t="s">
        <v>370</v>
      </c>
    </row>
    <row r="10" spans="1:14" ht="15" customHeight="1">
      <c r="B10" s="316" t="s">
        <v>224</v>
      </c>
      <c r="D10" s="332" t="e">
        <f>VLOOKUP($D$3,'Tab. 1 Zuordnungstabelle'!$B$6:$G$191,5,FALSE)</f>
        <v>#N/A</v>
      </c>
      <c r="E10" s="328"/>
      <c r="F10" s="332" t="e">
        <f>VLOOKUP($F$3,'Tab. 1 Zuordnungstabelle'!$B$6:$G$191,5,FALSE)</f>
        <v>#N/A</v>
      </c>
      <c r="G10" s="328"/>
      <c r="H10" s="332" t="e">
        <f>VLOOKUP($H$3,'Tab. 1 Zuordnungstabelle'!$B$6:$G$191,5,FALSE)</f>
        <v>#N/A</v>
      </c>
      <c r="I10" s="317"/>
      <c r="J10" s="322" t="s">
        <v>370</v>
      </c>
      <c r="K10" s="317"/>
      <c r="L10" s="322" t="s">
        <v>370</v>
      </c>
      <c r="M10" s="317"/>
      <c r="N10" s="322" t="s">
        <v>370</v>
      </c>
    </row>
    <row r="13" spans="1:14">
      <c r="A13" s="340" t="s">
        <v>392</v>
      </c>
      <c r="B13" s="340"/>
      <c r="C13" s="340"/>
      <c r="D13" s="340"/>
      <c r="E13" s="340"/>
      <c r="F13" s="340"/>
      <c r="G13" s="340"/>
      <c r="H13" s="340"/>
      <c r="I13" s="340"/>
      <c r="J13" s="340"/>
      <c r="K13" s="340"/>
      <c r="L13" s="340"/>
      <c r="M13" s="340"/>
      <c r="N13" s="340"/>
    </row>
    <row r="15" spans="1:14">
      <c r="B15" s="318" t="s">
        <v>171</v>
      </c>
      <c r="D15" s="319" t="e">
        <f>VLOOKUP(D$3,'Tab 2. Bevölkerung'!$E$198:$Z$396,2,FALSE)</f>
        <v>#N/A</v>
      </c>
      <c r="F15" s="319" t="e">
        <f>VLOOKUP(F$3,'Tab 2. Bevölkerung'!$E$198:$Z$396,2,FALSE)</f>
        <v>#N/A</v>
      </c>
      <c r="H15" s="319" t="e">
        <f>VLOOKUP(H$3,'Tab 2. Bevölkerung'!$E$198:$Z$396,2,FALSE)</f>
        <v>#N/A</v>
      </c>
      <c r="J15" s="319" t="e">
        <f>VLOOKUP(J$3,'Tab 2. Bevölkerung'!$E$198:$Z$396,2,FALSE)</f>
        <v>#N/A</v>
      </c>
      <c r="L15" s="319" t="e">
        <f>VLOOKUP(L$3,'Tab 2. Bevölkerung'!$E$198:$Z$396,2,FALSE)</f>
        <v>#N/A</v>
      </c>
      <c r="N15" s="319">
        <f>VLOOKUP(N$3,'Tab 2. Bevölkerung'!$E$198:$Z$396,2,FALSE)</f>
        <v>3574199</v>
      </c>
    </row>
    <row r="17" spans="1:14">
      <c r="A17" s="341" t="s">
        <v>172</v>
      </c>
      <c r="B17" s="320" t="s">
        <v>173</v>
      </c>
      <c r="D17" s="334" t="e">
        <f>VLOOKUP(D$3,'Tab 2. Bevölkerung'!$E$198:$Z$396,3,FALSE)</f>
        <v>#N/A</v>
      </c>
      <c r="F17" s="334" t="e">
        <f>VLOOKUP(F$3,'Tab 2. Bevölkerung'!$E$198:$Z$396,3,FALSE)</f>
        <v>#N/A</v>
      </c>
      <c r="H17" s="334" t="e">
        <f>VLOOKUP(H$3,'Tab 2. Bevölkerung'!$E$198:$Z$396,3,FALSE)</f>
        <v>#N/A</v>
      </c>
      <c r="J17" s="334" t="e">
        <f>VLOOKUP(J$3,'Tab 2. Bevölkerung'!$E$198:$Z$396,3,FALSE)</f>
        <v>#N/A</v>
      </c>
      <c r="L17" s="334" t="e">
        <f>VLOOKUP(L$3,'Tab 2. Bevölkerung'!$E$198:$Z$396,3,FALSE)</f>
        <v>#N/A</v>
      </c>
      <c r="N17" s="334">
        <f>VLOOKUP(N$3,'Tab 2. Bevölkerung'!$E$198:$Z$396,3,FALSE)</f>
        <v>478141</v>
      </c>
    </row>
    <row r="18" spans="1:14">
      <c r="A18" s="341"/>
      <c r="B18" s="320" t="s">
        <v>174</v>
      </c>
      <c r="D18" s="319" t="e">
        <f>VLOOKUP(D$3,'Tab 2. Bevölkerung'!$E$198:$Z$396,4,FALSE)</f>
        <v>#N/A</v>
      </c>
      <c r="F18" s="319" t="e">
        <f>VLOOKUP(F$3,'Tab 2. Bevölkerung'!$E$198:$Z$396,4,FALSE)</f>
        <v>#N/A</v>
      </c>
      <c r="H18" s="319" t="e">
        <f>VLOOKUP(H$3,'Tab 2. Bevölkerung'!$E$198:$Z$396,4,FALSE)</f>
        <v>#N/A</v>
      </c>
      <c r="J18" s="319" t="e">
        <f>VLOOKUP(J$3,'Tab 2. Bevölkerung'!$E$198:$Z$396,4,FALSE)</f>
        <v>#N/A</v>
      </c>
      <c r="L18" s="319" t="e">
        <f>VLOOKUP(L$3,'Tab 2. Bevölkerung'!$E$198:$Z$396,4,FALSE)</f>
        <v>#N/A</v>
      </c>
      <c r="N18" s="319">
        <f>VLOOKUP(N$3,'Tab 2. Bevölkerung'!$E$198:$Z$396,4,FALSE)</f>
        <v>462582</v>
      </c>
    </row>
    <row r="19" spans="1:14">
      <c r="A19" s="341"/>
      <c r="B19" s="320" t="s">
        <v>175</v>
      </c>
      <c r="D19" s="334" t="e">
        <f>VLOOKUP(D$3,'Tab 2. Bevölkerung'!$E$198:$Z$396,5,FALSE)</f>
        <v>#N/A</v>
      </c>
      <c r="F19" s="334" t="e">
        <f>VLOOKUP(F$3,'Tab 2. Bevölkerung'!$E$198:$Z$396,5,FALSE)</f>
        <v>#N/A</v>
      </c>
      <c r="H19" s="334" t="e">
        <f>VLOOKUP(H$3,'Tab 2. Bevölkerung'!$E$198:$Z$396,5,FALSE)</f>
        <v>#N/A</v>
      </c>
      <c r="J19" s="334" t="e">
        <f>VLOOKUP(J$3,'Tab 2. Bevölkerung'!$E$198:$Z$396,5,FALSE)</f>
        <v>#N/A</v>
      </c>
      <c r="L19" s="334" t="e">
        <f>VLOOKUP(L$3,'Tab 2. Bevölkerung'!$E$198:$Z$396,5,FALSE)</f>
        <v>#N/A</v>
      </c>
      <c r="N19" s="334">
        <f>VLOOKUP(N$3,'Tab 2. Bevölkerung'!$E$198:$Z$396,5,FALSE)</f>
        <v>628873</v>
      </c>
    </row>
    <row r="20" spans="1:14">
      <c r="A20" s="341"/>
      <c r="B20" s="320" t="s">
        <v>176</v>
      </c>
      <c r="D20" s="319" t="e">
        <f>VLOOKUP(D$3,'Tab 2. Bevölkerung'!$E$198:$Z$396,6,FALSE)</f>
        <v>#N/A</v>
      </c>
      <c r="F20" s="319" t="e">
        <f>VLOOKUP(F$3,'Tab 2. Bevölkerung'!$E$198:$Z$396,6,FALSE)</f>
        <v>#N/A</v>
      </c>
      <c r="H20" s="319" t="e">
        <f>VLOOKUP(H$3,'Tab 2. Bevölkerung'!$E$198:$Z$396,6,FALSE)</f>
        <v>#N/A</v>
      </c>
      <c r="J20" s="319" t="e">
        <f>VLOOKUP(J$3,'Tab 2. Bevölkerung'!$E$198:$Z$396,6,FALSE)</f>
        <v>#N/A</v>
      </c>
      <c r="L20" s="319" t="e">
        <f>VLOOKUP(L$3,'Tab 2. Bevölkerung'!$E$198:$Z$396,6,FALSE)</f>
        <v>#N/A</v>
      </c>
      <c r="N20" s="319">
        <f>VLOOKUP(N$3,'Tab 2. Bevölkerung'!$E$198:$Z$396,6,FALSE)</f>
        <v>660101</v>
      </c>
    </row>
    <row r="21" spans="1:14">
      <c r="A21" s="341"/>
      <c r="B21" s="320" t="s">
        <v>177</v>
      </c>
      <c r="D21" s="334" t="e">
        <f>VLOOKUP(D$3,'Tab 2. Bevölkerung'!$E$198:$Z$396,7,FALSE)</f>
        <v>#N/A</v>
      </c>
      <c r="F21" s="334" t="e">
        <f>VLOOKUP(F$3,'Tab 2. Bevölkerung'!$E$198:$Z$396,7,FALSE)</f>
        <v>#N/A</v>
      </c>
      <c r="H21" s="334" t="e">
        <f>VLOOKUP(H$3,'Tab 2. Bevölkerung'!$E$198:$Z$396,7,FALSE)</f>
        <v>#N/A</v>
      </c>
      <c r="J21" s="334" t="e">
        <f>VLOOKUP(J$3,'Tab 2. Bevölkerung'!$E$198:$Z$396,7,FALSE)</f>
        <v>#N/A</v>
      </c>
      <c r="L21" s="334" t="e">
        <f>VLOOKUP(L$3,'Tab 2. Bevölkerung'!$E$198:$Z$396,7,FALSE)</f>
        <v>#N/A</v>
      </c>
      <c r="N21" s="334">
        <f>VLOOKUP(N$3,'Tab 2. Bevölkerung'!$E$198:$Z$396,7,FALSE)</f>
        <v>733772</v>
      </c>
    </row>
    <row r="22" spans="1:14">
      <c r="A22" s="341"/>
      <c r="B22" s="320" t="s">
        <v>372</v>
      </c>
      <c r="D22" s="319" t="e">
        <f>VLOOKUP(D$3,'Tab 2. Bevölkerung'!$E$198:$Z$396,8,FALSE)</f>
        <v>#N/A</v>
      </c>
      <c r="F22" s="319" t="e">
        <f>VLOOKUP(F$3,'Tab 2. Bevölkerung'!$E$198:$Z$396,8,FALSE)</f>
        <v>#N/A</v>
      </c>
      <c r="H22" s="319" t="e">
        <f>VLOOKUP(H$3,'Tab 2. Bevölkerung'!$E$198:$Z$396,8,FALSE)</f>
        <v>#N/A</v>
      </c>
      <c r="J22" s="319" t="e">
        <f>VLOOKUP(J$3,'Tab 2. Bevölkerung'!$E$198:$Z$396,8,FALSE)</f>
        <v>#N/A</v>
      </c>
      <c r="L22" s="319" t="e">
        <f>VLOOKUP(L$3,'Tab 2. Bevölkerung'!$E$198:$Z$396,8,FALSE)</f>
        <v>#N/A</v>
      </c>
      <c r="N22" s="319">
        <f>VLOOKUP(N$3,'Tab 2. Bevölkerung'!$E$198:$Z$396,8,FALSE)</f>
        <v>610730</v>
      </c>
    </row>
    <row r="24" spans="1:14">
      <c r="A24" s="341" t="s">
        <v>194</v>
      </c>
      <c r="B24" s="320" t="s">
        <v>193</v>
      </c>
      <c r="D24" s="334" t="e">
        <f>VLOOKUP(D$3,'Tab 2. Bevölkerung'!$E$198:$Z$396,9,FALSE)</f>
        <v>#N/A</v>
      </c>
      <c r="F24" s="334" t="e">
        <f>VLOOKUP(F$3,'Tab 2. Bevölkerung'!$E$198:$Z$396,9,FALSE)</f>
        <v>#N/A</v>
      </c>
      <c r="H24" s="334" t="e">
        <f>VLOOKUP(H$3,'Tab 2. Bevölkerung'!$E$198:$Z$396,9,FALSE)</f>
        <v>#N/A</v>
      </c>
      <c r="J24" s="334" t="e">
        <f>VLOOKUP(J$3,'Tab 2. Bevölkerung'!$E$198:$Z$396,9,FALSE)</f>
        <v>#N/A</v>
      </c>
      <c r="L24" s="334" t="e">
        <f>VLOOKUP(L$3,'Tab 2. Bevölkerung'!$E$198:$Z$396,9,FALSE)</f>
        <v>#N/A</v>
      </c>
      <c r="N24" s="334">
        <f>VLOOKUP(N$3,'Tab 2. Bevölkerung'!$E$198:$Z$396,9,FALSE)</f>
        <v>940723</v>
      </c>
    </row>
    <row r="25" spans="1:14">
      <c r="A25" s="341"/>
      <c r="B25" s="320" t="s">
        <v>191</v>
      </c>
      <c r="D25" s="319" t="e">
        <f>VLOOKUP(D$3,'Tab 2. Bevölkerung'!$E$198:$Z$396,10,FALSE)</f>
        <v>#N/A</v>
      </c>
      <c r="F25" s="319" t="e">
        <f>VLOOKUP(F$3,'Tab 2. Bevölkerung'!$E$198:$Z$396,10,FALSE)</f>
        <v>#N/A</v>
      </c>
      <c r="H25" s="319" t="e">
        <f>VLOOKUP(H$3,'Tab 2. Bevölkerung'!$E$198:$Z$396,10,FALSE)</f>
        <v>#N/A</v>
      </c>
      <c r="J25" s="319" t="e">
        <f>VLOOKUP(J$3,'Tab 2. Bevölkerung'!$E$198:$Z$396,10,FALSE)</f>
        <v>#N/A</v>
      </c>
      <c r="L25" s="319" t="e">
        <f>VLOOKUP(L$3,'Tab 2. Bevölkerung'!$E$198:$Z$396,10,FALSE)</f>
        <v>#N/A</v>
      </c>
      <c r="N25" s="319">
        <f>VLOOKUP(N$3,'Tab 2. Bevölkerung'!$E$198:$Z$396,10,FALSE)</f>
        <v>1569596</v>
      </c>
    </row>
    <row r="26" spans="1:14">
      <c r="A26" s="341"/>
      <c r="B26" s="320" t="s">
        <v>192</v>
      </c>
      <c r="D26" s="334" t="e">
        <f>VLOOKUP(D$3,'Tab 2. Bevölkerung'!$E$198:$Z$396,11,FALSE)</f>
        <v>#N/A</v>
      </c>
      <c r="F26" s="334" t="e">
        <f>VLOOKUP(F$3,'Tab 2. Bevölkerung'!$E$198:$Z$396,11,FALSE)</f>
        <v>#N/A</v>
      </c>
      <c r="H26" s="334" t="e">
        <f>VLOOKUP(H$3,'Tab 2. Bevölkerung'!$E$198:$Z$396,11,FALSE)</f>
        <v>#N/A</v>
      </c>
      <c r="J26" s="334" t="e">
        <f>VLOOKUP(J$3,'Tab 2. Bevölkerung'!$E$198:$Z$396,11,FALSE)</f>
        <v>#N/A</v>
      </c>
      <c r="L26" s="334" t="e">
        <f>VLOOKUP(L$3,'Tab 2. Bevölkerung'!$E$198:$Z$396,11,FALSE)</f>
        <v>#N/A</v>
      </c>
      <c r="N26" s="334">
        <f>VLOOKUP(N$3,'Tab 2. Bevölkerung'!$E$198:$Z$396,11,FALSE)</f>
        <v>2004603</v>
      </c>
    </row>
    <row r="28" spans="1:14">
      <c r="A28" s="341" t="s">
        <v>4</v>
      </c>
      <c r="B28" s="320" t="s">
        <v>284</v>
      </c>
      <c r="D28" s="334" t="e">
        <f>VLOOKUP(D$3,'Tab 2. Bevölkerung'!$E$198:$Z$396,12,FALSE)</f>
        <v>#N/A</v>
      </c>
      <c r="F28" s="334" t="e">
        <f>VLOOKUP(F$3,'Tab 2. Bevölkerung'!$E$198:$Z$396,12,FALSE)</f>
        <v>#N/A</v>
      </c>
      <c r="H28" s="334" t="e">
        <f>VLOOKUP(H$3,'Tab 2. Bevölkerung'!$E$198:$Z$396,12,FALSE)</f>
        <v>#N/A</v>
      </c>
      <c r="J28" s="334" t="e">
        <f>VLOOKUP(J$3,'Tab 2. Bevölkerung'!$E$198:$Z$396,12,FALSE)</f>
        <v>#N/A</v>
      </c>
      <c r="L28" s="334" t="e">
        <f>VLOOKUP(L$3,'Tab 2. Bevölkerung'!$E$198:$Z$396,12,FALSE)</f>
        <v>#N/A</v>
      </c>
      <c r="N28" s="334">
        <f>VLOOKUP(N$3,'Tab 2. Bevölkerung'!$E$198:$Z$396,12,FALSE)</f>
        <v>1850426</v>
      </c>
    </row>
    <row r="29" spans="1:14">
      <c r="A29" s="341"/>
      <c r="B29" s="320" t="s">
        <v>179</v>
      </c>
      <c r="D29" s="319" t="e">
        <f>VLOOKUP(D$3,'Tab 2. Bevölkerung'!$E$198:$Z$396,13,FALSE)</f>
        <v>#N/A</v>
      </c>
      <c r="F29" s="319" t="e">
        <f>VLOOKUP(F$3,'Tab 2. Bevölkerung'!$E$198:$Z$396,13,FALSE)</f>
        <v>#N/A</v>
      </c>
      <c r="H29" s="319" t="e">
        <f>VLOOKUP(H$3,'Tab 2. Bevölkerung'!$E$198:$Z$396,13,FALSE)</f>
        <v>#N/A</v>
      </c>
      <c r="J29" s="319" t="e">
        <f>VLOOKUP(J$3,'Tab 2. Bevölkerung'!$E$198:$Z$396,13,FALSE)</f>
        <v>#N/A</v>
      </c>
      <c r="L29" s="319" t="e">
        <f>VLOOKUP(L$3,'Tab 2. Bevölkerung'!$E$198:$Z$396,13,FALSE)</f>
        <v>#N/A</v>
      </c>
      <c r="N29" s="319">
        <f>VLOOKUP(N$3,'Tab 2. Bevölkerung'!$E$198:$Z$396,13,FALSE)</f>
        <v>1723773</v>
      </c>
    </row>
    <row r="30" spans="1:14">
      <c r="A30" s="341"/>
      <c r="B30" s="320" t="s">
        <v>373</v>
      </c>
      <c r="D30" s="334" t="e">
        <f>VLOOKUP(D$3,'Tab 2. Bevölkerung'!$E$198:$Z$396,14,FALSE)</f>
        <v>#N/A</v>
      </c>
      <c r="F30" s="334" t="e">
        <f>VLOOKUP(F$3,'Tab 2. Bevölkerung'!$E$198:$Z$396,14,FALSE)</f>
        <v>#N/A</v>
      </c>
      <c r="H30" s="334" t="e">
        <f>VLOOKUP(H$3,'Tab 2. Bevölkerung'!$E$198:$Z$396,14,FALSE)</f>
        <v>#N/A</v>
      </c>
      <c r="J30" s="334" t="e">
        <f>VLOOKUP(J$3,'Tab 2. Bevölkerung'!$E$198:$Z$396,14,FALSE)</f>
        <v>#N/A</v>
      </c>
      <c r="L30" s="334" t="e">
        <f>VLOOKUP(L$3,'Tab 2. Bevölkerung'!$E$198:$Z$396,14,FALSE)</f>
        <v>#N/A</v>
      </c>
      <c r="N30" s="334">
        <f>VLOOKUP(N$3,'Tab 2. Bevölkerung'!$E$198:$Z$396,14,FALSE)</f>
        <v>323847</v>
      </c>
    </row>
    <row r="31" spans="1:14">
      <c r="A31" s="341"/>
      <c r="B31" s="320" t="s">
        <v>374</v>
      </c>
      <c r="D31" s="319" t="e">
        <f>VLOOKUP(D$3,'Tab 2. Bevölkerung'!$E$198:$Z$396,15,FALSE)</f>
        <v>#N/A</v>
      </c>
      <c r="F31" s="319" t="e">
        <f>VLOOKUP(F$3,'Tab 2. Bevölkerung'!$E$198:$Z$396,15,FALSE)</f>
        <v>#N/A</v>
      </c>
      <c r="H31" s="319" t="e">
        <f>VLOOKUP(H$3,'Tab 2. Bevölkerung'!$E$198:$Z$396,15,FALSE)</f>
        <v>#N/A</v>
      </c>
      <c r="J31" s="319" t="e">
        <f>VLOOKUP(J$3,'Tab 2. Bevölkerung'!$E$198:$Z$396,15,FALSE)</f>
        <v>#N/A</v>
      </c>
      <c r="L31" s="319" t="e">
        <f>VLOOKUP(L$3,'Tab 2. Bevölkerung'!$E$198:$Z$396,15,FALSE)</f>
        <v>#N/A</v>
      </c>
      <c r="N31" s="319">
        <f>VLOOKUP(N$3,'Tab 2. Bevölkerung'!$E$198:$Z$396,15,FALSE)</f>
        <v>305026</v>
      </c>
    </row>
    <row r="32" spans="1:14">
      <c r="A32" s="341"/>
      <c r="B32" s="320" t="s">
        <v>375</v>
      </c>
      <c r="D32" s="334" t="e">
        <f>VLOOKUP(D$3,'Tab 2. Bevölkerung'!$E$198:$Z$396,16,FALSE)</f>
        <v>#N/A</v>
      </c>
      <c r="F32" s="334" t="e">
        <f>VLOOKUP(F$3,'Tab 2. Bevölkerung'!$E$198:$Z$396,16,FALSE)</f>
        <v>#N/A</v>
      </c>
      <c r="H32" s="334" t="e">
        <f>VLOOKUP(H$3,'Tab 2. Bevölkerung'!$E$198:$Z$396,16,FALSE)</f>
        <v>#N/A</v>
      </c>
      <c r="J32" s="334" t="e">
        <f>VLOOKUP(J$3,'Tab 2. Bevölkerung'!$E$198:$Z$396,16,FALSE)</f>
        <v>#N/A</v>
      </c>
      <c r="L32" s="334" t="e">
        <f>VLOOKUP(L$3,'Tab 2. Bevölkerung'!$E$198:$Z$396,16,FALSE)</f>
        <v>#N/A</v>
      </c>
      <c r="N32" s="334">
        <f>VLOOKUP(N$3,'Tab 2. Bevölkerung'!$E$198:$Z$396,16,FALSE)</f>
        <v>1042283</v>
      </c>
    </row>
    <row r="33" spans="1:14">
      <c r="A33" s="341"/>
      <c r="B33" s="320" t="s">
        <v>376</v>
      </c>
      <c r="D33" s="319" t="e">
        <f>VLOOKUP(D$3,'Tab 2. Bevölkerung'!$E$198:$Z$396,17,FALSE)</f>
        <v>#N/A</v>
      </c>
      <c r="F33" s="319" t="e">
        <f>VLOOKUP(F$3,'Tab 2. Bevölkerung'!$E$198:$Z$396,17,FALSE)</f>
        <v>#N/A</v>
      </c>
      <c r="H33" s="319" t="e">
        <f>VLOOKUP(H$3,'Tab 2. Bevölkerung'!$E$198:$Z$396,17,FALSE)</f>
        <v>#N/A</v>
      </c>
      <c r="J33" s="319" t="e">
        <f>VLOOKUP(J$3,'Tab 2. Bevölkerung'!$E$198:$Z$396,17,FALSE)</f>
        <v>#N/A</v>
      </c>
      <c r="L33" s="319" t="e">
        <f>VLOOKUP(L$3,'Tab 2. Bevölkerung'!$E$198:$Z$396,17,FALSE)</f>
        <v>#N/A</v>
      </c>
      <c r="N33" s="319">
        <f>VLOOKUP(N$3,'Tab 2. Bevölkerung'!$E$198:$Z$396,17,FALSE)</f>
        <v>962320</v>
      </c>
    </row>
    <row r="34" spans="1:14">
      <c r="A34" s="341"/>
      <c r="B34" s="320" t="s">
        <v>377</v>
      </c>
      <c r="D34" s="334" t="e">
        <f>VLOOKUP(D$3,'Tab 2. Bevölkerung'!$E$198:$Z$396,18,FALSE)</f>
        <v>#N/A</v>
      </c>
      <c r="F34" s="334" t="e">
        <f>VLOOKUP(F$3,'Tab 2. Bevölkerung'!$E$198:$Z$396,18,FALSE)</f>
        <v>#N/A</v>
      </c>
      <c r="H34" s="334" t="e">
        <f>VLOOKUP(H$3,'Tab 2. Bevölkerung'!$E$198:$Z$396,18,FALSE)</f>
        <v>#N/A</v>
      </c>
      <c r="J34" s="334" t="e">
        <f>VLOOKUP(J$3,'Tab 2. Bevölkerung'!$E$198:$Z$396,18,FALSE)</f>
        <v>#N/A</v>
      </c>
      <c r="L34" s="334" t="e">
        <f>VLOOKUP(L$3,'Tab 2. Bevölkerung'!$E$198:$Z$396,18,FALSE)</f>
        <v>#N/A</v>
      </c>
      <c r="N34" s="334">
        <f>VLOOKUP(N$3,'Tab 2. Bevölkerung'!$E$198:$Z$396,18,FALSE)</f>
        <v>1366130</v>
      </c>
    </row>
    <row r="35" spans="1:14">
      <c r="A35" s="341"/>
      <c r="B35" s="320" t="s">
        <v>378</v>
      </c>
      <c r="D35" s="319" t="e">
        <f>VLOOKUP(D$3,'Tab 2. Bevölkerung'!$E$198:$Z$396,19,FALSE)</f>
        <v>#N/A</v>
      </c>
      <c r="F35" s="319" t="e">
        <f>VLOOKUP(F$3,'Tab 2. Bevölkerung'!$E$198:$Z$396,19,FALSE)</f>
        <v>#N/A</v>
      </c>
      <c r="H35" s="319" t="e">
        <f>VLOOKUP(H$3,'Tab 2. Bevölkerung'!$E$198:$Z$396,19,FALSE)</f>
        <v>#N/A</v>
      </c>
      <c r="J35" s="319" t="e">
        <f>VLOOKUP(J$3,'Tab 2. Bevölkerung'!$E$198:$Z$396,19,FALSE)</f>
        <v>#N/A</v>
      </c>
      <c r="L35" s="319" t="e">
        <f>VLOOKUP(L$3,'Tab 2. Bevölkerung'!$E$198:$Z$396,19,FALSE)</f>
        <v>#N/A</v>
      </c>
      <c r="N35" s="319">
        <f>VLOOKUP(N$3,'Tab 2. Bevölkerung'!$E$198:$Z$396,19,FALSE)</f>
        <v>1267346</v>
      </c>
    </row>
    <row r="37" spans="1:14">
      <c r="A37" s="336" t="s">
        <v>1</v>
      </c>
      <c r="B37" s="320" t="s">
        <v>200</v>
      </c>
      <c r="D37" s="334" t="e">
        <f>VLOOKUP(D$3,'Tab 2. Bevölkerung'!$E$198:$Z$396,20,FALSE)</f>
        <v>#N/A</v>
      </c>
      <c r="F37" s="334" t="e">
        <f>VLOOKUP(F$3,'Tab 2. Bevölkerung'!$E$198:$Z$396,20,FALSE)</f>
        <v>#N/A</v>
      </c>
      <c r="H37" s="334" t="e">
        <f>VLOOKUP(H$3,'Tab 2. Bevölkerung'!$E$198:$Z$396,20,FALSE)</f>
        <v>#N/A</v>
      </c>
      <c r="J37" s="334" t="e">
        <f>VLOOKUP(J$3,'Tab 2. Bevölkerung'!$E$198:$Z$396,20,FALSE)</f>
        <v>#N/A</v>
      </c>
      <c r="L37" s="334" t="e">
        <f>VLOOKUP(L$3,'Tab 2. Bevölkerung'!$E$198:$Z$396,20,FALSE)</f>
        <v>#N/A</v>
      </c>
      <c r="N37" s="334">
        <f>VLOOKUP(N$3,'Tab 2. Bevölkerung'!$E$198:$Z$396,20,FALSE)</f>
        <v>2633476</v>
      </c>
    </row>
    <row r="38" spans="1:14">
      <c r="A38" s="336"/>
      <c r="B38" s="320" t="s">
        <v>203</v>
      </c>
      <c r="D38" s="319" t="e">
        <f>VLOOKUP(D$3,'Tab 2. Bevölkerung'!$E$198:$Z$396,21,FALSE)</f>
        <v>#N/A</v>
      </c>
      <c r="F38" s="319" t="e">
        <f>VLOOKUP(F$3,'Tab 2. Bevölkerung'!$E$198:$Z$396,21,FALSE)</f>
        <v>#N/A</v>
      </c>
      <c r="H38" s="319" t="e">
        <f>VLOOKUP(H$3,'Tab 2. Bevölkerung'!$E$198:$Z$396,21,FALSE)</f>
        <v>#N/A</v>
      </c>
      <c r="J38" s="319" t="e">
        <f>VLOOKUP(J$3,'Tab 2. Bevölkerung'!$E$198:$Z$396,21,FALSE)</f>
        <v>#N/A</v>
      </c>
      <c r="L38" s="319" t="e">
        <f>VLOOKUP(L$3,'Tab 2. Bevölkerung'!$E$198:$Z$396,21,FALSE)</f>
        <v>#N/A</v>
      </c>
      <c r="N38" s="319">
        <f>VLOOKUP(N$3,'Tab 2. Bevölkerung'!$E$198:$Z$396,21,FALSE)</f>
        <v>628873</v>
      </c>
    </row>
    <row r="39" spans="1:14">
      <c r="A39" s="336"/>
      <c r="B39" s="320" t="s">
        <v>192</v>
      </c>
      <c r="D39" s="334" t="e">
        <f>VLOOKUP(D$3,'Tab 2. Bevölkerung'!$E$198:$Z$396,22,FALSE)</f>
        <v>#N/A</v>
      </c>
      <c r="F39" s="334" t="e">
        <f>VLOOKUP(F$3,'Tab 2. Bevölkerung'!$E$198:$Z$396,22,FALSE)</f>
        <v>#N/A</v>
      </c>
      <c r="H39" s="334" t="e">
        <f>VLOOKUP(H$3,'Tab 2. Bevölkerung'!$E$198:$Z$396,22,FALSE)</f>
        <v>#N/A</v>
      </c>
      <c r="J39" s="334" t="e">
        <f>VLOOKUP(J$3,'Tab 2. Bevölkerung'!$E$198:$Z$396,22,FALSE)</f>
        <v>#N/A</v>
      </c>
      <c r="L39" s="334" t="e">
        <f>VLOOKUP(L$3,'Tab 2. Bevölkerung'!$E$198:$Z$396,22,FALSE)</f>
        <v>#N/A</v>
      </c>
      <c r="N39" s="334">
        <f>VLOOKUP(N$3,'Tab 2. Bevölkerung'!$E$198:$Z$396,22,FALSE)</f>
        <v>2004603</v>
      </c>
    </row>
    <row r="42" spans="1:14" ht="14.25" customHeight="1">
      <c r="A42" s="344" t="s">
        <v>396</v>
      </c>
      <c r="B42" s="344"/>
      <c r="C42" s="344"/>
      <c r="D42" s="344"/>
      <c r="E42" s="344"/>
      <c r="F42" s="344"/>
      <c r="G42" s="344"/>
      <c r="H42" s="344"/>
      <c r="I42" s="344"/>
      <c r="J42" s="344"/>
      <c r="K42" s="344"/>
      <c r="L42" s="344"/>
      <c r="M42" s="344"/>
      <c r="N42" s="344"/>
    </row>
    <row r="43" spans="1:14">
      <c r="A43" s="344"/>
      <c r="B43" s="344"/>
      <c r="C43" s="344"/>
      <c r="D43" s="344"/>
      <c r="E43" s="344"/>
      <c r="F43" s="344"/>
      <c r="G43" s="344"/>
      <c r="H43" s="344"/>
      <c r="I43" s="344"/>
      <c r="J43" s="344"/>
      <c r="K43" s="344"/>
      <c r="L43" s="344"/>
      <c r="M43" s="344"/>
      <c r="N43" s="344"/>
    </row>
    <row r="45" spans="1:14">
      <c r="A45" s="324"/>
      <c r="B45" s="320" t="s">
        <v>406</v>
      </c>
      <c r="D45" s="334" t="e">
        <f>VLOOKUP(D$3,'Tab. 3a Leistungen_mEB'!$B$5:$H$61,2,FALSE)</f>
        <v>#N/A</v>
      </c>
      <c r="F45" s="334" t="e">
        <f>VLOOKUP(F$3,'Tab. 3a Leistungen_mEB'!$B$5:$H$61,2,FALSE)</f>
        <v>#N/A</v>
      </c>
      <c r="H45" s="334" t="e">
        <f>VLOOKUP(H$3,'Tab. 3a Leistungen_mEB'!$B$5:$H$61,2,FALSE)</f>
        <v>#N/A</v>
      </c>
      <c r="J45" s="334" t="e">
        <f>VLOOKUP(J$3,'Tab. 3a Leistungen_mEB'!$B$5:$H$61,2,FALSE)</f>
        <v>#N/A</v>
      </c>
      <c r="L45" s="334" t="e">
        <f>VLOOKUP(L$3,'Tab. 3a Leistungen_mEB'!$B$5:$H$61,2,FALSE)</f>
        <v>#N/A</v>
      </c>
      <c r="N45" s="334">
        <f>VLOOKUP(N$3,'Tab. 3a Leistungen_mEB'!$B$5:$H$61,2,FALSE)</f>
        <v>242057</v>
      </c>
    </row>
    <row r="46" spans="1:14">
      <c r="A46" s="325" t="s">
        <v>183</v>
      </c>
      <c r="B46" s="320" t="s">
        <v>393</v>
      </c>
      <c r="D46" s="319" t="e">
        <f>VLOOKUP(D$3,'Tab. 3a Leistungen_mEB'!$B$5:$H$61,3,FALSE)</f>
        <v>#N/A</v>
      </c>
      <c r="F46" s="319" t="e">
        <f>VLOOKUP(F$3,'Tab. 3a Leistungen_mEB'!$B$5:$H$61,3,FALSE)</f>
        <v>#N/A</v>
      </c>
      <c r="H46" s="319" t="e">
        <f>VLOOKUP(H$3,'Tab. 3a Leistungen_mEB'!$B$5:$H$61,3,FALSE)</f>
        <v>#N/A</v>
      </c>
      <c r="J46" s="319" t="e">
        <f>VLOOKUP(J$3,'Tab. 3a Leistungen_mEB'!$B$5:$H$61,3,FALSE)</f>
        <v>#N/A</v>
      </c>
      <c r="L46" s="319" t="e">
        <f>VLOOKUP(L$3,'Tab. 3a Leistungen_mEB'!$B$5:$H$61,3,FALSE)</f>
        <v>#N/A</v>
      </c>
      <c r="N46" s="319">
        <f>VLOOKUP(N$3,'Tab. 3a Leistungen_mEB'!$B$5:$H$61,3,FALSE)</f>
        <v>275298</v>
      </c>
    </row>
    <row r="47" spans="1:14">
      <c r="A47" s="324"/>
      <c r="B47" s="320" t="s">
        <v>379</v>
      </c>
      <c r="D47" s="334" t="e">
        <f>VLOOKUP(D$3,'Tab. 3a Leistungen_mEB'!$B$5:$H$61,4,FALSE)</f>
        <v>#N/A</v>
      </c>
      <c r="F47" s="334" t="e">
        <f>VLOOKUP(F$3,'Tab. 3a Leistungen_mEB'!$B$5:$H$61,4,FALSE)</f>
        <v>#N/A</v>
      </c>
      <c r="H47" s="334" t="e">
        <f>VLOOKUP(H$3,'Tab. 3a Leistungen_mEB'!$B$5:$H$61,4,FALSE)</f>
        <v>#N/A</v>
      </c>
      <c r="J47" s="334" t="e">
        <f>VLOOKUP(J$3,'Tab. 3a Leistungen_mEB'!$B$5:$H$61,4,FALSE)</f>
        <v>#N/A</v>
      </c>
      <c r="L47" s="334" t="e">
        <f>VLOOKUP(L$3,'Tab. 3a Leistungen_mEB'!$B$5:$H$61,4,FALSE)</f>
        <v>#N/A</v>
      </c>
      <c r="N47" s="334">
        <f>VLOOKUP(N$3,'Tab. 3a Leistungen_mEB'!$B$5:$H$61,4,FALSE)</f>
        <v>118381</v>
      </c>
    </row>
    <row r="49" spans="1:14">
      <c r="A49" s="346" t="s">
        <v>322</v>
      </c>
      <c r="B49" s="320" t="s">
        <v>406</v>
      </c>
      <c r="D49" s="334" t="e">
        <f>VLOOKUP(D$3,'Tab. 3a Leistungen_mEB'!$B$5:$H$61,5,FALSE)</f>
        <v>#N/A</v>
      </c>
      <c r="F49" s="334" t="e">
        <f>VLOOKUP(F$3,'Tab. 3a Leistungen_mEB'!$B$5:$H$61,5,FALSE)</f>
        <v>#N/A</v>
      </c>
      <c r="H49" s="334" t="e">
        <f>VLOOKUP(H$3,'Tab. 3a Leistungen_mEB'!$B$5:$H$61,5,FALSE)</f>
        <v>#N/A</v>
      </c>
      <c r="J49" s="334" t="e">
        <f>VLOOKUP(J$3,'Tab. 3a Leistungen_mEB'!$B$5:$H$61,5,FALSE)</f>
        <v>#N/A</v>
      </c>
      <c r="L49" s="334" t="e">
        <f>VLOOKUP(L$3,'Tab. 3a Leistungen_mEB'!$B$5:$H$61,5,FALSE)</f>
        <v>#N/A</v>
      </c>
      <c r="N49" s="334">
        <f>VLOOKUP(N$3,'Tab. 3a Leistungen_mEB'!$B$5:$H$61,5,FALSE)</f>
        <v>677.2</v>
      </c>
    </row>
    <row r="50" spans="1:14">
      <c r="A50" s="346"/>
      <c r="B50" s="320" t="s">
        <v>393</v>
      </c>
      <c r="D50" s="319" t="e">
        <f>VLOOKUP(D$3,'Tab. 3a Leistungen_mEB'!$B$5:$H$61,5,FALSE)</f>
        <v>#N/A</v>
      </c>
      <c r="F50" s="319" t="e">
        <f>VLOOKUP(F$3,'Tab. 3a Leistungen_mEB'!$B$5:$H$61,5,FALSE)</f>
        <v>#N/A</v>
      </c>
      <c r="H50" s="319" t="e">
        <f>VLOOKUP(H$3,'Tab. 3a Leistungen_mEB'!$B$5:$H$61,5,FALSE)</f>
        <v>#N/A</v>
      </c>
      <c r="J50" s="319" t="e">
        <f>VLOOKUP(J$3,'Tab. 3a Leistungen_mEB'!$B$5:$H$61,5,FALSE)</f>
        <v>#N/A</v>
      </c>
      <c r="L50" s="319" t="e">
        <f>VLOOKUP(L$3,'Tab. 3a Leistungen_mEB'!$B$5:$H$61,5,FALSE)</f>
        <v>#N/A</v>
      </c>
      <c r="N50" s="319">
        <f>VLOOKUP(N$3,'Tab. 3a Leistungen_mEB'!$B$5:$H$61,5,FALSE)</f>
        <v>677.2</v>
      </c>
    </row>
    <row r="51" spans="1:14">
      <c r="A51" s="346"/>
      <c r="B51" s="320" t="s">
        <v>379</v>
      </c>
      <c r="D51" s="334" t="e">
        <f>VLOOKUP(D$3,'Tab. 3a Leistungen_mEB'!$B$5:$H$61,6,FALSE)</f>
        <v>#N/A</v>
      </c>
      <c r="F51" s="334" t="e">
        <f>VLOOKUP(F$3,'Tab. 3a Leistungen_mEB'!$B$5:$H$61,6,FALSE)</f>
        <v>#N/A</v>
      </c>
      <c r="H51" s="334" t="e">
        <f>VLOOKUP(H$3,'Tab. 3a Leistungen_mEB'!$B$5:$H$61,6,FALSE)</f>
        <v>#N/A</v>
      </c>
      <c r="J51" s="334" t="e">
        <f>VLOOKUP(J$3,'Tab. 3a Leistungen_mEB'!$B$5:$H$61,6,FALSE)</f>
        <v>#N/A</v>
      </c>
      <c r="L51" s="334" t="e">
        <f>VLOOKUP(L$3,'Tab. 3a Leistungen_mEB'!$B$5:$H$61,6,FALSE)</f>
        <v>#N/A</v>
      </c>
      <c r="N51" s="334">
        <f>VLOOKUP(N$3,'Tab. 3a Leistungen_mEB'!$B$5:$H$61,6,FALSE)</f>
        <v>770.2</v>
      </c>
    </row>
    <row r="54" spans="1:14" ht="14.25" customHeight="1">
      <c r="A54" s="344" t="s">
        <v>397</v>
      </c>
      <c r="B54" s="344"/>
      <c r="C54" s="344"/>
      <c r="D54" s="344"/>
      <c r="E54" s="344"/>
      <c r="F54" s="344"/>
      <c r="G54" s="344"/>
      <c r="H54" s="344"/>
      <c r="I54" s="344"/>
      <c r="J54" s="344"/>
      <c r="K54" s="344"/>
      <c r="L54" s="344"/>
      <c r="M54" s="344"/>
      <c r="N54" s="344"/>
    </row>
    <row r="55" spans="1:14">
      <c r="A55" s="344"/>
      <c r="B55" s="344"/>
      <c r="C55" s="344"/>
      <c r="D55" s="344"/>
      <c r="E55" s="344"/>
      <c r="F55" s="344"/>
      <c r="G55" s="344"/>
      <c r="H55" s="344"/>
      <c r="I55" s="344"/>
      <c r="J55" s="344"/>
      <c r="K55" s="344"/>
      <c r="L55" s="344"/>
      <c r="M55" s="344"/>
      <c r="N55" s="344"/>
    </row>
    <row r="56" spans="1:14">
      <c r="A56" s="323"/>
      <c r="B56" s="323"/>
      <c r="C56" s="323"/>
      <c r="D56" s="323"/>
      <c r="E56" s="323"/>
      <c r="F56" s="323"/>
      <c r="G56" s="323"/>
      <c r="H56" s="323"/>
      <c r="I56" s="323"/>
      <c r="J56" s="323"/>
      <c r="K56" s="323"/>
      <c r="L56" s="323"/>
      <c r="M56" s="323"/>
      <c r="N56" s="323"/>
    </row>
    <row r="57" spans="1:14">
      <c r="A57" s="343" t="s">
        <v>407</v>
      </c>
      <c r="B57" s="343"/>
      <c r="D57" s="334" t="e">
        <f>VLOOKUP(D$3,'Tab. 3b Leistungen absolut_oEB'!$E$4:$L$202,2,FALSE)</f>
        <v>#N/A</v>
      </c>
      <c r="F57" s="334" t="e">
        <f>VLOOKUP(F$3,'Tab. 3b Leistungen absolut_oEB'!$E$4:$L$202,2,FALSE)</f>
        <v>#N/A</v>
      </c>
      <c r="H57" s="334" t="e">
        <f>VLOOKUP(H$3,'Tab. 3b Leistungen absolut_oEB'!$E$4:$L$202,2,FALSE)</f>
        <v>#N/A</v>
      </c>
      <c r="J57" s="334" t="e">
        <f>VLOOKUP(J$3,'Tab. 3b Leistungen absolut_oEB'!$E$4:$L$202,2,FALSE)</f>
        <v>#N/A</v>
      </c>
      <c r="L57" s="334" t="e">
        <f>VLOOKUP(L$3,'Tab. 3b Leistungen absolut_oEB'!$E$4:$L$202,2,FALSE)</f>
        <v>#N/A</v>
      </c>
      <c r="N57" s="334">
        <f>VLOOKUP(N$3,'Tab. 3b Leistungen absolut_oEB'!$E$4:$L$202,2,FALSE)</f>
        <v>123676</v>
      </c>
    </row>
    <row r="58" spans="1:14">
      <c r="A58" s="343" t="s">
        <v>168</v>
      </c>
      <c r="B58" s="343"/>
      <c r="D58" s="319" t="e">
        <f>VLOOKUP(D$3,'Tab. 3b Leistungen absolut_oEB'!$E$4:$L$202,3,FALSE)</f>
        <v>#N/A</v>
      </c>
      <c r="F58" s="319" t="e">
        <f>VLOOKUP(F$3,'Tab. 3b Leistungen absolut_oEB'!$E$4:$L$202,3,FALSE)</f>
        <v>#N/A</v>
      </c>
      <c r="H58" s="319" t="e">
        <f>VLOOKUP(H$3,'Tab. 3b Leistungen absolut_oEB'!$E$4:$L$202,3,FALSE)</f>
        <v>#N/A</v>
      </c>
      <c r="J58" s="319" t="e">
        <f>VLOOKUP(J$3,'Tab. 3b Leistungen absolut_oEB'!$E$4:$L$202,3,FALSE)</f>
        <v>#N/A</v>
      </c>
      <c r="L58" s="319" t="e">
        <f>VLOOKUP(L$3,'Tab. 3b Leistungen absolut_oEB'!$E$4:$L$202,3,FALSE)</f>
        <v>#N/A</v>
      </c>
      <c r="N58" s="319">
        <f>VLOOKUP(N$3,'Tab. 3b Leistungen absolut_oEB'!$E$4:$L$202,3,FALSE)</f>
        <v>156917</v>
      </c>
    </row>
    <row r="59" spans="1:14">
      <c r="A59" s="343" t="s">
        <v>394</v>
      </c>
      <c r="B59" s="343"/>
      <c r="D59" s="334" t="e">
        <f>VLOOKUP(D$3,'Tab. 3b Leistungen absolut_oEB'!$E$4:$L$202,4,FALSE)</f>
        <v>#N/A</v>
      </c>
      <c r="F59" s="334" t="e">
        <f>VLOOKUP(F$3,'Tab. 3b Leistungen absolut_oEB'!$E$4:$L$202,4,FALSE)</f>
        <v>#N/A</v>
      </c>
      <c r="H59" s="334" t="e">
        <f>VLOOKUP(H$3,'Tab. 3b Leistungen absolut_oEB'!$E$4:$L$202,4,FALSE)</f>
        <v>#N/A</v>
      </c>
      <c r="J59" s="334" t="e">
        <f>VLOOKUP(J$3,'Tab. 3b Leistungen absolut_oEB'!$E$4:$L$202,4,FALSE)</f>
        <v>#N/A</v>
      </c>
      <c r="L59" s="334" t="e">
        <f>VLOOKUP(L$3,'Tab. 3b Leistungen absolut_oEB'!$E$4:$L$202,4,FALSE)</f>
        <v>#N/A</v>
      </c>
      <c r="N59" s="334">
        <f>VLOOKUP(N$3,'Tab. 3b Leistungen absolut_oEB'!$E$4:$L$202,4,FALSE)</f>
        <v>66118</v>
      </c>
    </row>
    <row r="60" spans="1:14">
      <c r="A60" s="343" t="s">
        <v>395</v>
      </c>
      <c r="B60" s="343"/>
      <c r="D60" s="319" t="e">
        <f>VLOOKUP(D$3,'Tab. 3b Leistungen absolut_oEB'!$E$4:$L$202,5,FALSE)</f>
        <v>#N/A</v>
      </c>
      <c r="F60" s="319" t="e">
        <f>VLOOKUP(F$3,'Tab. 3b Leistungen absolut_oEB'!$E$4:$L$202,5,FALSE)</f>
        <v>#N/A</v>
      </c>
      <c r="H60" s="319" t="e">
        <f>VLOOKUP(H$3,'Tab. 3b Leistungen absolut_oEB'!$E$4:$L$202,5,FALSE)</f>
        <v>#N/A</v>
      </c>
      <c r="J60" s="319" t="e">
        <f>VLOOKUP(J$3,'Tab. 3b Leistungen absolut_oEB'!$E$4:$L$202,5,FALSE)</f>
        <v>#N/A</v>
      </c>
      <c r="L60" s="319" t="e">
        <f>VLOOKUP(L$3,'Tab. 3b Leistungen absolut_oEB'!$E$4:$L$202,5,FALSE)</f>
        <v>#N/A</v>
      </c>
      <c r="N60" s="319">
        <f>VLOOKUP(N$3,'Tab. 3b Leistungen absolut_oEB'!$E$4:$L$202,5,FALSE)</f>
        <v>99359</v>
      </c>
    </row>
    <row r="61" spans="1:14">
      <c r="A61" s="343" t="s">
        <v>169</v>
      </c>
      <c r="B61" s="343"/>
      <c r="D61" s="334" t="e">
        <f>VLOOKUP(D$3,'Tab. 3b Leistungen absolut_oEB'!$E$4:$L$202,6,FALSE)</f>
        <v>#N/A</v>
      </c>
      <c r="F61" s="334" t="e">
        <f>VLOOKUP(F$3,'Tab. 3b Leistungen absolut_oEB'!$E$4:$L$202,6,FALSE)</f>
        <v>#N/A</v>
      </c>
      <c r="H61" s="334" t="e">
        <f>VLOOKUP(H$3,'Tab. 3b Leistungen absolut_oEB'!$E$4:$L$202,6,FALSE)</f>
        <v>#N/A</v>
      </c>
      <c r="J61" s="334" t="e">
        <f>VLOOKUP(J$3,'Tab. 3b Leistungen absolut_oEB'!$E$4:$L$202,6,FALSE)</f>
        <v>#N/A</v>
      </c>
      <c r="L61" s="334" t="e">
        <f>VLOOKUP(L$3,'Tab. 3b Leistungen absolut_oEB'!$E$4:$L$202,6,FALSE)</f>
        <v>#N/A</v>
      </c>
      <c r="N61" s="334">
        <f>VLOOKUP(N$3,'Tab. 3b Leistungen absolut_oEB'!$E$4:$L$202,6,FALSE)</f>
        <v>57558</v>
      </c>
    </row>
    <row r="62" spans="1:14">
      <c r="A62" s="343" t="s">
        <v>7</v>
      </c>
      <c r="B62" s="343"/>
      <c r="D62" s="319" t="e">
        <f>VLOOKUP(D$3,'Tab. 3b Leistungen absolut_oEB'!$E$4:$L$202,7,FALSE)</f>
        <v>#N/A</v>
      </c>
      <c r="F62" s="319" t="e">
        <f>VLOOKUP(F$3,'Tab. 3b Leistungen absolut_oEB'!$E$4:$L$202,7,FALSE)</f>
        <v>#N/A</v>
      </c>
      <c r="H62" s="319" t="e">
        <f>VLOOKUP(H$3,'Tab. 3b Leistungen absolut_oEB'!$E$4:$L$202,7,FALSE)</f>
        <v>#N/A</v>
      </c>
      <c r="J62" s="319" t="e">
        <f>VLOOKUP(J$3,'Tab. 3b Leistungen absolut_oEB'!$E$4:$L$202,7,FALSE)</f>
        <v>#N/A</v>
      </c>
      <c r="L62" s="319" t="e">
        <f>VLOOKUP(L$3,'Tab. 3b Leistungen absolut_oEB'!$E$4:$L$202,7,FALSE)</f>
        <v>#N/A</v>
      </c>
      <c r="N62" s="319">
        <f>VLOOKUP(N$3,'Tab. 3b Leistungen absolut_oEB'!$E$4:$L$202,7,FALSE)</f>
        <v>26045</v>
      </c>
    </row>
    <row r="63" spans="1:14">
      <c r="A63" s="343" t="s">
        <v>8</v>
      </c>
      <c r="B63" s="343"/>
      <c r="D63" s="334" t="e">
        <f>VLOOKUP(D$3,'Tab. 3b Leistungen absolut_oEB'!$E$4:$L$202,8,FALSE)</f>
        <v>#N/A</v>
      </c>
      <c r="F63" s="334" t="e">
        <f>VLOOKUP(F$3,'Tab. 3b Leistungen absolut_oEB'!$E$4:$L$202,8,FALSE)</f>
        <v>#N/A</v>
      </c>
      <c r="H63" s="334" t="e">
        <f>VLOOKUP(H$3,'Tab. 3b Leistungen absolut_oEB'!$E$4:$L$202,8,FALSE)</f>
        <v>#N/A</v>
      </c>
      <c r="J63" s="334" t="e">
        <f>VLOOKUP(J$3,'Tab. 3b Leistungen absolut_oEB'!$E$4:$L$202,8,FALSE)</f>
        <v>#N/A</v>
      </c>
      <c r="L63" s="334" t="e">
        <f>VLOOKUP(L$3,'Tab. 3b Leistungen absolut_oEB'!$E$4:$L$202,8,FALSE)</f>
        <v>#N/A</v>
      </c>
      <c r="N63" s="334">
        <f>VLOOKUP(N$3,'Tab. 3b Leistungen absolut_oEB'!$E$4:$L$202,8,FALSE)</f>
        <v>31513</v>
      </c>
    </row>
    <row r="66" spans="1:14">
      <c r="A66" s="345" t="s">
        <v>398</v>
      </c>
      <c r="B66" s="345"/>
      <c r="C66" s="345"/>
      <c r="D66" s="345"/>
      <c r="E66" s="345"/>
      <c r="F66" s="345"/>
      <c r="G66" s="345"/>
      <c r="H66" s="345"/>
      <c r="I66" s="345"/>
      <c r="J66" s="345"/>
      <c r="K66" s="345"/>
      <c r="L66" s="345"/>
      <c r="M66" s="345"/>
      <c r="N66" s="345"/>
    </row>
    <row r="67" spans="1:14">
      <c r="A67" s="345"/>
      <c r="B67" s="345"/>
      <c r="C67" s="345"/>
      <c r="D67" s="345"/>
      <c r="E67" s="345"/>
      <c r="F67" s="345"/>
      <c r="G67" s="345"/>
      <c r="H67" s="345"/>
      <c r="I67" s="345"/>
      <c r="J67" s="345"/>
      <c r="K67" s="345"/>
      <c r="L67" s="345"/>
      <c r="M67" s="345"/>
      <c r="N67" s="345"/>
    </row>
    <row r="69" spans="1:14" ht="14.25" customHeight="1">
      <c r="A69" s="343" t="s">
        <v>407</v>
      </c>
      <c r="B69" s="343"/>
      <c r="D69" s="335" t="e">
        <f>VLOOKUP(D$3,'Tab. 4 Inanspruchnahme'!$E$4:$L$202,2,FALSE)</f>
        <v>#N/A</v>
      </c>
      <c r="F69" s="335" t="e">
        <f>VLOOKUP(F$3,'Tab. 4 Inanspruchnahme'!$E$4:$L$202,2,FALSE)</f>
        <v>#N/A</v>
      </c>
      <c r="H69" s="335" t="e">
        <f>VLOOKUP(H$3,'Tab. 4 Inanspruchnahme'!$E$4:$L$202,2,FALSE)</f>
        <v>#N/A</v>
      </c>
      <c r="J69" s="335" t="e">
        <f>VLOOKUP(J$3,'Tab. 4 Inanspruchnahme'!$E$4:$L$202,2,FALSE)</f>
        <v>#N/A</v>
      </c>
      <c r="L69" s="335" t="e">
        <f>VLOOKUP(L$3,'Tab. 4 Inanspruchnahme'!$E$4:$L$202,2,FALSE)</f>
        <v>#N/A</v>
      </c>
      <c r="N69" s="335">
        <f>VLOOKUP(N$3,'Tab. 4 Inanspruchnahme'!$E$4:$L$202,2,FALSE)</f>
        <v>346</v>
      </c>
    </row>
    <row r="70" spans="1:14" ht="14.25" customHeight="1">
      <c r="A70" s="343" t="s">
        <v>168</v>
      </c>
      <c r="B70" s="343"/>
      <c r="D70" s="321" t="e">
        <f>VLOOKUP(D$3,'Tab. 4 Inanspruchnahme'!$E$4:$L$202,3,FALSE)</f>
        <v>#N/A</v>
      </c>
      <c r="F70" s="321" t="e">
        <f>VLOOKUP(F$3,'Tab. 4 Inanspruchnahme'!$E$4:$L$202,3,FALSE)</f>
        <v>#N/A</v>
      </c>
      <c r="H70" s="321" t="e">
        <f>VLOOKUP(H$3,'Tab. 4 Inanspruchnahme'!$E$4:$L$202,3,FALSE)</f>
        <v>#N/A</v>
      </c>
      <c r="J70" s="321" t="e">
        <f>VLOOKUP(J$3,'Tab. 4 Inanspruchnahme'!$E$4:$L$202,3,FALSE)</f>
        <v>#N/A</v>
      </c>
      <c r="L70" s="321" t="e">
        <f>VLOOKUP(L$3,'Tab. 4 Inanspruchnahme'!$E$4:$L$202,3,FALSE)</f>
        <v>#N/A</v>
      </c>
      <c r="N70" s="321">
        <f>VLOOKUP(N$3,'Tab. 4 Inanspruchnahme'!$E$4:$L$202,3,FALSE)</f>
        <v>439</v>
      </c>
    </row>
    <row r="71" spans="1:14">
      <c r="A71" s="343" t="s">
        <v>394</v>
      </c>
      <c r="B71" s="343"/>
      <c r="D71" s="335" t="e">
        <f>VLOOKUP(D$3,'Tab. 4 Inanspruchnahme'!$E$4:$L$202,4,FALSE)</f>
        <v>#N/A</v>
      </c>
      <c r="F71" s="335" t="e">
        <f>VLOOKUP(F$3,'Tab. 4 Inanspruchnahme'!$E$4:$L$202,4,FALSE)</f>
        <v>#N/A</v>
      </c>
      <c r="H71" s="335" t="e">
        <f>VLOOKUP(H$3,'Tab. 4 Inanspruchnahme'!$E$4:$L$202,4,FALSE)</f>
        <v>#N/A</v>
      </c>
      <c r="J71" s="335" t="e">
        <f>VLOOKUP(J$3,'Tab. 4 Inanspruchnahme'!$E$4:$L$202,4,FALSE)</f>
        <v>#N/A</v>
      </c>
      <c r="L71" s="335" t="e">
        <f>VLOOKUP(L$3,'Tab. 4 Inanspruchnahme'!$E$4:$L$202,4,FALSE)</f>
        <v>#N/A</v>
      </c>
      <c r="N71" s="335">
        <f>VLOOKUP(N$3,'Tab. 4 Inanspruchnahme'!$E$4:$L$202,4,FALSE)</f>
        <v>185</v>
      </c>
    </row>
    <row r="72" spans="1:14" ht="14.25" customHeight="1">
      <c r="A72" s="343" t="s">
        <v>395</v>
      </c>
      <c r="B72" s="343"/>
      <c r="D72" s="321" t="e">
        <f>VLOOKUP(D$3,'Tab. 4 Inanspruchnahme'!$E$4:$L$202,5,FALSE)</f>
        <v>#N/A</v>
      </c>
      <c r="F72" s="321" t="e">
        <f>VLOOKUP(F$3,'Tab. 4 Inanspruchnahme'!$E$4:$L$202,5,FALSE)</f>
        <v>#N/A</v>
      </c>
      <c r="H72" s="321" t="e">
        <f>VLOOKUP(H$3,'Tab. 4 Inanspruchnahme'!$E$4:$L$202,5,FALSE)</f>
        <v>#N/A</v>
      </c>
      <c r="J72" s="321" t="e">
        <f>VLOOKUP(J$3,'Tab. 4 Inanspruchnahme'!$E$4:$L$202,5,FALSE)</f>
        <v>#N/A</v>
      </c>
      <c r="L72" s="321" t="e">
        <f>VLOOKUP(L$3,'Tab. 4 Inanspruchnahme'!$E$4:$L$202,5,FALSE)</f>
        <v>#N/A</v>
      </c>
      <c r="N72" s="321">
        <f>VLOOKUP(N$3,'Tab. 4 Inanspruchnahme'!$E$4:$L$202,5,FALSE)</f>
        <v>278</v>
      </c>
    </row>
    <row r="73" spans="1:14" ht="14.25" customHeight="1">
      <c r="A73" s="343" t="s">
        <v>169</v>
      </c>
      <c r="B73" s="343"/>
      <c r="D73" s="335" t="e">
        <f>VLOOKUP(D$3,'Tab. 4 Inanspruchnahme'!$E$4:$L$202,6,FALSE)</f>
        <v>#N/A</v>
      </c>
      <c r="F73" s="335" t="e">
        <f>VLOOKUP(F$3,'Tab. 4 Inanspruchnahme'!$E$4:$L$202,6,FALSE)</f>
        <v>#N/A</v>
      </c>
      <c r="H73" s="335" t="e">
        <f>VLOOKUP(H$3,'Tab. 4 Inanspruchnahme'!$E$4:$L$202,6,FALSE)</f>
        <v>#N/A</v>
      </c>
      <c r="J73" s="335" t="e">
        <f>VLOOKUP(J$3,'Tab. 4 Inanspruchnahme'!$E$4:$L$202,6,FALSE)</f>
        <v>#N/A</v>
      </c>
      <c r="L73" s="335" t="e">
        <f>VLOOKUP(L$3,'Tab. 4 Inanspruchnahme'!$E$4:$L$202,6,FALSE)</f>
        <v>#N/A</v>
      </c>
      <c r="N73" s="335">
        <f>VLOOKUP(N$3,'Tab. 4 Inanspruchnahme'!$E$4:$L$202,6,FALSE)</f>
        <v>161</v>
      </c>
    </row>
    <row r="74" spans="1:14">
      <c r="A74" s="343" t="s">
        <v>7</v>
      </c>
      <c r="B74" s="343"/>
      <c r="D74" s="321" t="e">
        <f>VLOOKUP(D$3,'Tab. 4 Inanspruchnahme'!$E$4:$L$202,7,FALSE)</f>
        <v>#N/A</v>
      </c>
      <c r="F74" s="321" t="e">
        <f>VLOOKUP(F$3,'Tab. 4 Inanspruchnahme'!$E$4:$L$202,7,FALSE)</f>
        <v>#N/A</v>
      </c>
      <c r="H74" s="321" t="e">
        <f>VLOOKUP(H$3,'Tab. 4 Inanspruchnahme'!$E$4:$L$202,7,FALSE)</f>
        <v>#N/A</v>
      </c>
      <c r="J74" s="321" t="e">
        <f>VLOOKUP(J$3,'Tab. 4 Inanspruchnahme'!$E$4:$L$202,7,FALSE)</f>
        <v>#N/A</v>
      </c>
      <c r="L74" s="321" t="e">
        <f>VLOOKUP(L$3,'Tab. 4 Inanspruchnahme'!$E$4:$L$202,7,FALSE)</f>
        <v>#N/A</v>
      </c>
      <c r="N74" s="321">
        <f>VLOOKUP(N$3,'Tab. 4 Inanspruchnahme'!$E$4:$L$202,7,FALSE)</f>
        <v>72.900000000000006</v>
      </c>
    </row>
    <row r="75" spans="1:14" ht="14.25" customHeight="1">
      <c r="A75" s="343" t="s">
        <v>8</v>
      </c>
      <c r="B75" s="343"/>
      <c r="D75" s="335" t="e">
        <f>VLOOKUP(D$3,'Tab. 4 Inanspruchnahme'!$E$4:$L$202,8,FALSE)</f>
        <v>#N/A</v>
      </c>
      <c r="F75" s="335" t="e">
        <f>VLOOKUP(F$3,'Tab. 4 Inanspruchnahme'!$E$4:$L$202,8,FALSE)</f>
        <v>#N/A</v>
      </c>
      <c r="H75" s="335" t="e">
        <f>VLOOKUP(H$3,'Tab. 4 Inanspruchnahme'!$E$4:$L$202,8,FALSE)</f>
        <v>#N/A</v>
      </c>
      <c r="J75" s="335" t="e">
        <f>VLOOKUP(J$3,'Tab. 4 Inanspruchnahme'!$E$4:$L$202,8,FALSE)</f>
        <v>#N/A</v>
      </c>
      <c r="L75" s="335" t="e">
        <f>VLOOKUP(L$3,'Tab. 4 Inanspruchnahme'!$E$4:$L$202,8,FALSE)</f>
        <v>#N/A</v>
      </c>
      <c r="N75" s="335">
        <f>VLOOKUP(N$3,'Tab. 4 Inanspruchnahme'!$E$4:$L$202,8,FALSE)</f>
        <v>88.2</v>
      </c>
    </row>
    <row r="78" spans="1:14">
      <c r="A78" s="344" t="s">
        <v>399</v>
      </c>
      <c r="B78" s="344"/>
      <c r="C78" s="344"/>
      <c r="D78" s="344"/>
      <c r="E78" s="344"/>
      <c r="F78" s="344"/>
      <c r="G78" s="344"/>
      <c r="H78" s="344"/>
      <c r="I78" s="344"/>
      <c r="J78" s="344"/>
      <c r="K78" s="344"/>
      <c r="L78" s="344"/>
      <c r="M78" s="344"/>
      <c r="N78" s="344"/>
    </row>
    <row r="79" spans="1:14">
      <c r="A79" s="344"/>
      <c r="B79" s="344"/>
      <c r="C79" s="344"/>
      <c r="D79" s="344"/>
      <c r="E79" s="344"/>
      <c r="F79" s="344"/>
      <c r="G79" s="344"/>
      <c r="H79" s="344"/>
      <c r="I79" s="344"/>
      <c r="J79" s="344"/>
      <c r="K79" s="344"/>
      <c r="L79" s="344"/>
      <c r="M79" s="344"/>
      <c r="N79" s="344"/>
    </row>
    <row r="81" spans="1:14">
      <c r="A81" s="341" t="s">
        <v>205</v>
      </c>
      <c r="B81" s="320" t="s">
        <v>9</v>
      </c>
      <c r="D81" s="335" t="e">
        <f>VLOOKUP(D$3,'Tab.5 Alter Inanspruchnahme'!$E$5:$AC$203,2,FALSE)</f>
        <v>#N/A</v>
      </c>
      <c r="F81" s="335" t="e">
        <f>VLOOKUP(F$3,'Tab.5 Alter Inanspruchnahme'!$E$5:$AC$203,2,FALSE)</f>
        <v>#N/A</v>
      </c>
      <c r="H81" s="335" t="e">
        <f>VLOOKUP(H$3,'Tab.5 Alter Inanspruchnahme'!$E$5:$AC$203,2,FALSE)</f>
        <v>#N/A</v>
      </c>
      <c r="J81" s="335" t="e">
        <f>VLOOKUP(J$3,'Tab.5 Alter Inanspruchnahme'!$E$5:$AC$203,2,FALSE)</f>
        <v>#N/A</v>
      </c>
      <c r="L81" s="335" t="e">
        <f>VLOOKUP(L$3,'Tab.5 Alter Inanspruchnahme'!$E$5:$AC$203,2,FALSE)</f>
        <v>#N/A</v>
      </c>
      <c r="N81" s="335">
        <f>VLOOKUP(N$3,'Tab.5 Alter Inanspruchnahme'!$E$5:$AC$203,2,FALSE)</f>
        <v>210.96539576474692</v>
      </c>
    </row>
    <row r="82" spans="1:14">
      <c r="A82" s="341"/>
      <c r="B82" s="320" t="s">
        <v>10</v>
      </c>
      <c r="D82" s="321" t="e">
        <f>VLOOKUP(D$3,'Tab.5 Alter Inanspruchnahme'!$E$5:$AC$203,3,FALSE)</f>
        <v>#N/A</v>
      </c>
      <c r="F82" s="321" t="e">
        <f>VLOOKUP(F$3,'Tab.5 Alter Inanspruchnahme'!$E$5:$AC$203,3,FALSE)</f>
        <v>#N/A</v>
      </c>
      <c r="H82" s="321" t="e">
        <f>VLOOKUP(H$3,'Tab.5 Alter Inanspruchnahme'!$E$5:$AC$203,3,FALSE)</f>
        <v>#N/A</v>
      </c>
      <c r="J82" s="321" t="e">
        <f>VLOOKUP(J$3,'Tab.5 Alter Inanspruchnahme'!$E$5:$AC$203,3,FALSE)</f>
        <v>#N/A</v>
      </c>
      <c r="L82" s="321" t="e">
        <f>VLOOKUP(L$3,'Tab.5 Alter Inanspruchnahme'!$E$5:$AC$203,3,FALSE)</f>
        <v>#N/A</v>
      </c>
      <c r="N82" s="321">
        <f>VLOOKUP(N$3,'Tab.5 Alter Inanspruchnahme'!$E$5:$AC$203,3,FALSE)</f>
        <v>349.81625860865387</v>
      </c>
    </row>
    <row r="83" spans="1:14">
      <c r="A83" s="341"/>
      <c r="B83" s="320" t="s">
        <v>204</v>
      </c>
      <c r="D83" s="335" t="e">
        <f>VLOOKUP(D$3,'Tab.5 Alter Inanspruchnahme'!$E$5:$AC$203,4,FALSE)</f>
        <v>#N/A</v>
      </c>
      <c r="F83" s="335" t="e">
        <f>VLOOKUP(F$3,'Tab.5 Alter Inanspruchnahme'!$E$5:$AC$203,4,FALSE)</f>
        <v>#N/A</v>
      </c>
      <c r="H83" s="335" t="e">
        <f>VLOOKUP(H$3,'Tab.5 Alter Inanspruchnahme'!$E$5:$AC$203,4,FALSE)</f>
        <v>#N/A</v>
      </c>
      <c r="J83" s="335" t="e">
        <f>VLOOKUP(J$3,'Tab.5 Alter Inanspruchnahme'!$E$5:$AC$203,4,FALSE)</f>
        <v>#N/A</v>
      </c>
      <c r="L83" s="335" t="e">
        <f>VLOOKUP(L$3,'Tab.5 Alter Inanspruchnahme'!$E$5:$AC$203,4,FALSE)</f>
        <v>#N/A</v>
      </c>
      <c r="N83" s="335">
        <f>VLOOKUP(N$3,'Tab.5 Alter Inanspruchnahme'!$E$5:$AC$203,4,FALSE)</f>
        <v>362.35363982178484</v>
      </c>
    </row>
    <row r="84" spans="1:14">
      <c r="A84" s="341"/>
      <c r="B84" s="320" t="s">
        <v>11</v>
      </c>
      <c r="D84" s="321" t="e">
        <f>VLOOKUP(D$3,'Tab.5 Alter Inanspruchnahme'!$E$5:$AC$203,5,FALSE)</f>
        <v>#N/A</v>
      </c>
      <c r="F84" s="321" t="e">
        <f>VLOOKUP(F$3,'Tab.5 Alter Inanspruchnahme'!$E$5:$AC$203,5,FALSE)</f>
        <v>#N/A</v>
      </c>
      <c r="H84" s="321" t="e">
        <f>VLOOKUP(H$3,'Tab.5 Alter Inanspruchnahme'!$E$5:$AC$203,5,FALSE)</f>
        <v>#N/A</v>
      </c>
      <c r="J84" s="321" t="e">
        <f>VLOOKUP(J$3,'Tab.5 Alter Inanspruchnahme'!$E$5:$AC$203,5,FALSE)</f>
        <v>#N/A</v>
      </c>
      <c r="L84" s="321" t="e">
        <f>VLOOKUP(L$3,'Tab.5 Alter Inanspruchnahme'!$E$5:$AC$203,5,FALSE)</f>
        <v>#N/A</v>
      </c>
      <c r="N84" s="321">
        <f>VLOOKUP(N$3,'Tab.5 Alter Inanspruchnahme'!$E$5:$AC$203,5,FALSE)</f>
        <v>367.28029960260136</v>
      </c>
    </row>
    <row r="85" spans="1:14">
      <c r="A85" s="341"/>
      <c r="B85" s="320" t="s">
        <v>209</v>
      </c>
      <c r="D85" s="335" t="e">
        <f>VLOOKUP(D$3,'Tab.5 Alter Inanspruchnahme'!$E$5:$AC$203,6,FALSE)</f>
        <v>#N/A</v>
      </c>
      <c r="F85" s="335" t="e">
        <f>VLOOKUP(F$3,'Tab.5 Alter Inanspruchnahme'!$E$5:$AC$203,6,FALSE)</f>
        <v>#N/A</v>
      </c>
      <c r="H85" s="335" t="e">
        <f>VLOOKUP(H$3,'Tab.5 Alter Inanspruchnahme'!$E$5:$AC$203,6,FALSE)</f>
        <v>#N/A</v>
      </c>
      <c r="J85" s="335" t="e">
        <f>VLOOKUP(J$3,'Tab.5 Alter Inanspruchnahme'!$E$5:$AC$203,6,FALSE)</f>
        <v>#N/A</v>
      </c>
      <c r="L85" s="335" t="e">
        <f>VLOOKUP(L$3,'Tab.5 Alter Inanspruchnahme'!$E$5:$AC$203,6,FALSE)</f>
        <v>#N/A</v>
      </c>
      <c r="N85" s="335">
        <f>VLOOKUP(N$3,'Tab.5 Alter Inanspruchnahme'!$E$5:$AC$203,6,FALSE)</f>
        <v>156.95970396083379</v>
      </c>
    </row>
    <row r="86" spans="1:14">
      <c r="A86" s="341"/>
      <c r="B86" s="320" t="s">
        <v>12</v>
      </c>
      <c r="D86" s="321" t="e">
        <f>VLOOKUP(D$3,'Tab.5 Alter Inanspruchnahme'!$E$5:$AC$203,7,FALSE)</f>
        <v>#N/A</v>
      </c>
      <c r="F86" s="321" t="e">
        <f>VLOOKUP(F$3,'Tab.5 Alter Inanspruchnahme'!$E$5:$AC$203,7,FALSE)</f>
        <v>#N/A</v>
      </c>
      <c r="H86" s="321" t="e">
        <f>VLOOKUP(H$3,'Tab.5 Alter Inanspruchnahme'!$E$5:$AC$203,7,FALSE)</f>
        <v>#N/A</v>
      </c>
      <c r="J86" s="321" t="e">
        <f>VLOOKUP(J$3,'Tab.5 Alter Inanspruchnahme'!$E$5:$AC$203,7,FALSE)</f>
        <v>#N/A</v>
      </c>
      <c r="L86" s="321" t="e">
        <f>VLOOKUP(L$3,'Tab.5 Alter Inanspruchnahme'!$E$5:$AC$203,7,FALSE)</f>
        <v>#N/A</v>
      </c>
      <c r="N86" s="321">
        <f>VLOOKUP(N$3,'Tab.5 Alter Inanspruchnahme'!$E$5:$AC$203,7,FALSE)</f>
        <v>286.21797499243888</v>
      </c>
    </row>
    <row r="88" spans="1:14">
      <c r="A88" s="341" t="s">
        <v>249</v>
      </c>
      <c r="B88" s="320" t="s">
        <v>9</v>
      </c>
      <c r="D88" s="335" t="e">
        <f>VLOOKUP(D$3,'Tab.5 Alter Inanspruchnahme'!$E$5:$AC$203,8,FALSE)</f>
        <v>#N/A</v>
      </c>
      <c r="F88" s="335" t="e">
        <f>VLOOKUP(F$3,'Tab.5 Alter Inanspruchnahme'!$E$5:$AC$203,8,FALSE)</f>
        <v>#N/A</v>
      </c>
      <c r="H88" s="335" t="e">
        <f>VLOOKUP(H$3,'Tab.5 Alter Inanspruchnahme'!$E$5:$AC$203,8,FALSE)</f>
        <v>#N/A</v>
      </c>
      <c r="J88" s="335" t="e">
        <f>VLOOKUP(J$3,'Tab.5 Alter Inanspruchnahme'!$E$5:$AC$203,8,FALSE)</f>
        <v>#N/A</v>
      </c>
      <c r="L88" s="335" t="e">
        <f>VLOOKUP(L$3,'Tab.5 Alter Inanspruchnahme'!$E$5:$AC$203,8,FALSE)</f>
        <v>#N/A</v>
      </c>
      <c r="N88" s="335">
        <f>VLOOKUP(N$3,'Tab.5 Alter Inanspruchnahme'!$E$5:$AC$203,8,FALSE)</f>
        <v>148.07759563654764</v>
      </c>
    </row>
    <row r="89" spans="1:14">
      <c r="A89" s="341"/>
      <c r="B89" s="320" t="s">
        <v>10</v>
      </c>
      <c r="D89" s="321" t="e">
        <f>VLOOKUP(D$3,'Tab.5 Alter Inanspruchnahme'!$E$5:$AC$203,9,FALSE)</f>
        <v>#N/A</v>
      </c>
      <c r="F89" s="321" t="e">
        <f>VLOOKUP(F$3,'Tab.5 Alter Inanspruchnahme'!$E$5:$AC$203,9,FALSE)</f>
        <v>#N/A</v>
      </c>
      <c r="H89" s="321" t="e">
        <f>VLOOKUP(H$3,'Tab.5 Alter Inanspruchnahme'!$E$5:$AC$203,9,FALSE)</f>
        <v>#N/A</v>
      </c>
      <c r="J89" s="321" t="e">
        <f>VLOOKUP(J$3,'Tab.5 Alter Inanspruchnahme'!$E$5:$AC$203,9,FALSE)</f>
        <v>#N/A</v>
      </c>
      <c r="L89" s="321" t="e">
        <f>VLOOKUP(L$3,'Tab.5 Alter Inanspruchnahme'!$E$5:$AC$203,9,FALSE)</f>
        <v>#N/A</v>
      </c>
      <c r="N89" s="321">
        <f>VLOOKUP(N$3,'Tab.5 Alter Inanspruchnahme'!$E$5:$AC$203,9,FALSE)</f>
        <v>225.30781254720748</v>
      </c>
    </row>
    <row r="90" spans="1:14">
      <c r="A90" s="341"/>
      <c r="B90" s="320" t="s">
        <v>204</v>
      </c>
      <c r="D90" s="335" t="e">
        <f>VLOOKUP(D$3,'Tab.5 Alter Inanspruchnahme'!$E$5:$AC$203,10,FALSE)</f>
        <v>#N/A</v>
      </c>
      <c r="F90" s="335" t="e">
        <f>VLOOKUP(F$3,'Tab.5 Alter Inanspruchnahme'!$E$5:$AC$203,10,FALSE)</f>
        <v>#N/A</v>
      </c>
      <c r="H90" s="335" t="e">
        <f>VLOOKUP(H$3,'Tab.5 Alter Inanspruchnahme'!$E$5:$AC$203,10,FALSE)</f>
        <v>#N/A</v>
      </c>
      <c r="J90" s="335" t="e">
        <f>VLOOKUP(J$3,'Tab.5 Alter Inanspruchnahme'!$E$5:$AC$203,10,FALSE)</f>
        <v>#N/A</v>
      </c>
      <c r="L90" s="335" t="e">
        <f>VLOOKUP(L$3,'Tab.5 Alter Inanspruchnahme'!$E$5:$AC$203,10,FALSE)</f>
        <v>#N/A</v>
      </c>
      <c r="N90" s="335">
        <f>VLOOKUP(N$3,'Tab.5 Alter Inanspruchnahme'!$E$5:$AC$203,10,FALSE)</f>
        <v>216.42142641807845</v>
      </c>
    </row>
    <row r="91" spans="1:14">
      <c r="A91" s="341"/>
      <c r="B91" s="320" t="s">
        <v>11</v>
      </c>
      <c r="D91" s="321" t="e">
        <f>VLOOKUP(D$3,'Tab.5 Alter Inanspruchnahme'!$E$5:$AC$203,11,FALSE)</f>
        <v>#N/A</v>
      </c>
      <c r="F91" s="321" t="e">
        <f>VLOOKUP(F$3,'Tab.5 Alter Inanspruchnahme'!$E$5:$AC$203,11,FALSE)</f>
        <v>#N/A</v>
      </c>
      <c r="H91" s="321" t="e">
        <f>VLOOKUP(H$3,'Tab.5 Alter Inanspruchnahme'!$E$5:$AC$203,11,FALSE)</f>
        <v>#N/A</v>
      </c>
      <c r="J91" s="321" t="e">
        <f>VLOOKUP(J$3,'Tab.5 Alter Inanspruchnahme'!$E$5:$AC$203,11,FALSE)</f>
        <v>#N/A</v>
      </c>
      <c r="L91" s="321" t="e">
        <f>VLOOKUP(L$3,'Tab.5 Alter Inanspruchnahme'!$E$5:$AC$203,11,FALSE)</f>
        <v>#N/A</v>
      </c>
      <c r="N91" s="321">
        <f>VLOOKUP(N$3,'Tab.5 Alter Inanspruchnahme'!$E$5:$AC$203,11,FALSE)</f>
        <v>174.56376095026795</v>
      </c>
    </row>
    <row r="92" spans="1:14">
      <c r="A92" s="341"/>
      <c r="B92" s="320" t="s">
        <v>209</v>
      </c>
      <c r="D92" s="335" t="e">
        <f>VLOOKUP(D$3,'Tab.5 Alter Inanspruchnahme'!$E$5:$AC$203,12,FALSE)</f>
        <v>#N/A</v>
      </c>
      <c r="F92" s="335" t="e">
        <f>VLOOKUP(F$3,'Tab.5 Alter Inanspruchnahme'!$E$5:$AC$203,12,FALSE)</f>
        <v>#N/A</v>
      </c>
      <c r="H92" s="335" t="e">
        <f>VLOOKUP(H$3,'Tab.5 Alter Inanspruchnahme'!$E$5:$AC$203,12,FALSE)</f>
        <v>#N/A</v>
      </c>
      <c r="J92" s="335" t="e">
        <f>VLOOKUP(J$3,'Tab.5 Alter Inanspruchnahme'!$E$5:$AC$203,12,FALSE)</f>
        <v>#N/A</v>
      </c>
      <c r="L92" s="335" t="e">
        <f>VLOOKUP(L$3,'Tab.5 Alter Inanspruchnahme'!$E$5:$AC$203,12,FALSE)</f>
        <v>#N/A</v>
      </c>
      <c r="N92" s="335">
        <f>VLOOKUP(N$3,'Tab.5 Alter Inanspruchnahme'!$E$5:$AC$203,12,FALSE)</f>
        <v>82.016603081558145</v>
      </c>
    </row>
    <row r="93" spans="1:14">
      <c r="A93" s="341"/>
      <c r="B93" s="320" t="s">
        <v>12</v>
      </c>
      <c r="D93" s="321" t="e">
        <f>VLOOKUP(D$3,'Tab.5 Alter Inanspruchnahme'!$E$5:$AC$203,13,FALSE)</f>
        <v>#N/A</v>
      </c>
      <c r="F93" s="321" t="e">
        <f>VLOOKUP(F$3,'Tab.5 Alter Inanspruchnahme'!$E$5:$AC$203,13,FALSE)</f>
        <v>#N/A</v>
      </c>
      <c r="H93" s="321" t="e">
        <f>VLOOKUP(H$3,'Tab.5 Alter Inanspruchnahme'!$E$5:$AC$203,13,FALSE)</f>
        <v>#N/A</v>
      </c>
      <c r="J93" s="321" t="e">
        <f>VLOOKUP(J$3,'Tab.5 Alter Inanspruchnahme'!$E$5:$AC$203,13,FALSE)</f>
        <v>#N/A</v>
      </c>
      <c r="L93" s="321" t="e">
        <f>VLOOKUP(L$3,'Tab.5 Alter Inanspruchnahme'!$E$5:$AC$203,13,FALSE)</f>
        <v>#N/A</v>
      </c>
      <c r="N93" s="321">
        <f>VLOOKUP(N$3,'Tab.5 Alter Inanspruchnahme'!$E$5:$AC$203,13,FALSE)</f>
        <v>168.4377394767331</v>
      </c>
    </row>
    <row r="95" spans="1:14">
      <c r="A95" s="341" t="s">
        <v>380</v>
      </c>
      <c r="B95" s="320" t="s">
        <v>9</v>
      </c>
      <c r="D95" s="335" t="e">
        <f>VLOOKUP(D$3,'Tab.5 Alter Inanspruchnahme'!$E$5:$AC$203,14,FALSE)</f>
        <v>#N/A</v>
      </c>
      <c r="F95" s="335" t="e">
        <f>VLOOKUP(F$3,'Tab.5 Alter Inanspruchnahme'!$E$5:$AC$203,14,FALSE)</f>
        <v>#N/A</v>
      </c>
      <c r="H95" s="335" t="e">
        <f>VLOOKUP(H$3,'Tab.5 Alter Inanspruchnahme'!$E$5:$AC$203,14,FALSE)</f>
        <v>#N/A</v>
      </c>
      <c r="J95" s="335" t="e">
        <f>VLOOKUP(J$3,'Tab.5 Alter Inanspruchnahme'!$E$5:$AC$203,14,FALSE)</f>
        <v>#N/A</v>
      </c>
      <c r="L95" s="335" t="e">
        <f>VLOOKUP(L$3,'Tab.5 Alter Inanspruchnahme'!$E$5:$AC$203,14,FALSE)</f>
        <v>#N/A</v>
      </c>
      <c r="N95" s="335">
        <f>VLOOKUP(N$3,'Tab.5 Alter Inanspruchnahme'!$E$5:$AC$203,14,FALSE)</f>
        <v>53.714005079072166</v>
      </c>
    </row>
    <row r="96" spans="1:14">
      <c r="A96" s="341"/>
      <c r="B96" s="320" t="s">
        <v>10</v>
      </c>
      <c r="D96" s="321" t="e">
        <f>VLOOKUP(D$3,'Tab.5 Alter Inanspruchnahme'!$E$5:$AC$203,15,FALSE)</f>
        <v>#N/A</v>
      </c>
      <c r="F96" s="321" t="e">
        <f>VLOOKUP(F$3,'Tab.5 Alter Inanspruchnahme'!$E$5:$AC$203,15,FALSE)</f>
        <v>#N/A</v>
      </c>
      <c r="H96" s="321" t="e">
        <f>VLOOKUP(H$3,'Tab.5 Alter Inanspruchnahme'!$E$5:$AC$203,15,FALSE)</f>
        <v>#N/A</v>
      </c>
      <c r="J96" s="321" t="e">
        <f>VLOOKUP(J$3,'Tab.5 Alter Inanspruchnahme'!$E$5:$AC$203,15,FALSE)</f>
        <v>#N/A</v>
      </c>
      <c r="L96" s="321" t="e">
        <f>VLOOKUP(L$3,'Tab.5 Alter Inanspruchnahme'!$E$5:$AC$203,15,FALSE)</f>
        <v>#N/A</v>
      </c>
      <c r="N96" s="321">
        <f>VLOOKUP(N$3,'Tab.5 Alter Inanspruchnahme'!$E$5:$AC$203,15,FALSE)</f>
        <v>84.023324264199601</v>
      </c>
    </row>
    <row r="97" spans="1:14">
      <c r="A97" s="341"/>
      <c r="B97" s="320" t="s">
        <v>204</v>
      </c>
      <c r="D97" s="335" t="e">
        <f>VLOOKUP(D$3,'Tab.5 Alter Inanspruchnahme'!$E$5:$AC$203,16,FALSE)</f>
        <v>#N/A</v>
      </c>
      <c r="F97" s="335" t="e">
        <f>VLOOKUP(F$3,'Tab.5 Alter Inanspruchnahme'!$E$5:$AC$203,16,FALSE)</f>
        <v>#N/A</v>
      </c>
      <c r="H97" s="335" t="e">
        <f>VLOOKUP(H$3,'Tab.5 Alter Inanspruchnahme'!$E$5:$AC$203,16,FALSE)</f>
        <v>#N/A</v>
      </c>
      <c r="J97" s="335" t="e">
        <f>VLOOKUP(J$3,'Tab.5 Alter Inanspruchnahme'!$E$5:$AC$203,16,FALSE)</f>
        <v>#N/A</v>
      </c>
      <c r="L97" s="335" t="e">
        <f>VLOOKUP(L$3,'Tab.5 Alter Inanspruchnahme'!$E$5:$AC$203,16,FALSE)</f>
        <v>#N/A</v>
      </c>
      <c r="N97" s="335">
        <f>VLOOKUP(N$3,'Tab.5 Alter Inanspruchnahme'!$E$5:$AC$203,16,FALSE)</f>
        <v>73.988677490262859</v>
      </c>
    </row>
    <row r="98" spans="1:14">
      <c r="A98" s="341"/>
      <c r="B98" s="320" t="s">
        <v>11</v>
      </c>
      <c r="D98" s="321" t="e">
        <f>VLOOKUP(D$3,'Tab.5 Alter Inanspruchnahme'!$E$5:$AC$203,17,FALSE)</f>
        <v>#N/A</v>
      </c>
      <c r="F98" s="321" t="e">
        <f>VLOOKUP(F$3,'Tab.5 Alter Inanspruchnahme'!$E$5:$AC$203,17,FALSE)</f>
        <v>#N/A</v>
      </c>
      <c r="H98" s="321" t="e">
        <f>VLOOKUP(H$3,'Tab.5 Alter Inanspruchnahme'!$E$5:$AC$203,17,FALSE)</f>
        <v>#N/A</v>
      </c>
      <c r="J98" s="321" t="e">
        <f>VLOOKUP(J$3,'Tab.5 Alter Inanspruchnahme'!$E$5:$AC$203,17,FALSE)</f>
        <v>#N/A</v>
      </c>
      <c r="L98" s="321" t="e">
        <f>VLOOKUP(L$3,'Tab.5 Alter Inanspruchnahme'!$E$5:$AC$203,17,FALSE)</f>
        <v>#N/A</v>
      </c>
      <c r="N98" s="321">
        <f>VLOOKUP(N$3,'Tab.5 Alter Inanspruchnahme'!$E$5:$AC$203,17,FALSE)</f>
        <v>67.255223693463364</v>
      </c>
    </row>
    <row r="99" spans="1:14">
      <c r="A99" s="341"/>
      <c r="B99" s="320" t="s">
        <v>209</v>
      </c>
      <c r="D99" s="335" t="e">
        <f>VLOOKUP(D$3,'Tab.5 Alter Inanspruchnahme'!$E$5:$AC$203,18,FALSE)</f>
        <v>#N/A</v>
      </c>
      <c r="F99" s="335" t="e">
        <f>VLOOKUP(F$3,'Tab.5 Alter Inanspruchnahme'!$E$5:$AC$203,18,FALSE)</f>
        <v>#N/A</v>
      </c>
      <c r="H99" s="335" t="e">
        <f>VLOOKUP(H$3,'Tab.5 Alter Inanspruchnahme'!$E$5:$AC$203,18,FALSE)</f>
        <v>#N/A</v>
      </c>
      <c r="J99" s="335" t="e">
        <f>VLOOKUP(J$3,'Tab.5 Alter Inanspruchnahme'!$E$5:$AC$203,18,FALSE)</f>
        <v>#N/A</v>
      </c>
      <c r="L99" s="335" t="e">
        <f>VLOOKUP(L$3,'Tab.5 Alter Inanspruchnahme'!$E$5:$AC$203,18,FALSE)</f>
        <v>#N/A</v>
      </c>
      <c r="N99" s="335">
        <f>VLOOKUP(N$3,'Tab.5 Alter Inanspruchnahme'!$E$5:$AC$203,18,FALSE)</f>
        <v>24.413406906488955</v>
      </c>
    </row>
    <row r="100" spans="1:14">
      <c r="A100" s="341"/>
      <c r="B100" s="320" t="s">
        <v>12</v>
      </c>
      <c r="D100" s="321" t="e">
        <f>VLOOKUP(D$3,'Tab.5 Alter Inanspruchnahme'!$E$5:$AC$203,19,FALSE)</f>
        <v>#N/A</v>
      </c>
      <c r="F100" s="321" t="e">
        <f>VLOOKUP(F$3,'Tab.5 Alter Inanspruchnahme'!$E$5:$AC$203,19,FALSE)</f>
        <v>#N/A</v>
      </c>
      <c r="H100" s="321" t="e">
        <f>VLOOKUP(H$3,'Tab.5 Alter Inanspruchnahme'!$E$5:$AC$203,19,FALSE)</f>
        <v>#N/A</v>
      </c>
      <c r="J100" s="321" t="e">
        <f>VLOOKUP(J$3,'Tab.5 Alter Inanspruchnahme'!$E$5:$AC$203,19,FALSE)</f>
        <v>#N/A</v>
      </c>
      <c r="L100" s="321" t="e">
        <f>VLOOKUP(L$3,'Tab.5 Alter Inanspruchnahme'!$E$5:$AC$203,19,FALSE)</f>
        <v>#N/A</v>
      </c>
      <c r="N100" s="321">
        <f>VLOOKUP(N$3,'Tab.5 Alter Inanspruchnahme'!$E$5:$AC$203,19,FALSE)</f>
        <v>60.564618813893688</v>
      </c>
    </row>
    <row r="102" spans="1:14">
      <c r="A102" s="341" t="s">
        <v>8</v>
      </c>
      <c r="B102" s="320" t="s">
        <v>9</v>
      </c>
      <c r="D102" s="335" t="e">
        <f>VLOOKUP(D$3,'Tab.5 Alter Inanspruchnahme'!$E$5:$AC$203,20,FALSE)</f>
        <v>#N/A</v>
      </c>
      <c r="F102" s="335" t="e">
        <f>VLOOKUP(F$3,'Tab.5 Alter Inanspruchnahme'!$E$5:$AC$203,20,FALSE)</f>
        <v>#N/A</v>
      </c>
      <c r="H102" s="335" t="e">
        <f>VLOOKUP(H$3,'Tab.5 Alter Inanspruchnahme'!$E$5:$AC$203,20,FALSE)</f>
        <v>#N/A</v>
      </c>
      <c r="J102" s="335" t="e">
        <f>VLOOKUP(J$3,'Tab.5 Alter Inanspruchnahme'!$E$5:$AC$203,20,FALSE)</f>
        <v>#N/A</v>
      </c>
      <c r="L102" s="335" t="e">
        <f>VLOOKUP(L$3,'Tab.5 Alter Inanspruchnahme'!$E$5:$AC$203,20,FALSE)</f>
        <v>#N/A</v>
      </c>
      <c r="N102" s="335">
        <f>VLOOKUP(N$3,'Tab.5 Alter Inanspruchnahme'!$E$5:$AC$203,20,FALSE)</f>
        <v>9.1737950491271096</v>
      </c>
    </row>
    <row r="103" spans="1:14">
      <c r="A103" s="341"/>
      <c r="B103" s="320" t="s">
        <v>10</v>
      </c>
      <c r="D103" s="321" t="e">
        <f>VLOOKUP(D$3,'Tab.5 Alter Inanspruchnahme'!$E$5:$AC$203,21,FALSE)</f>
        <v>#N/A</v>
      </c>
      <c r="F103" s="321" t="e">
        <f>VLOOKUP(F$3,'Tab.5 Alter Inanspruchnahme'!$E$5:$AC$203,21,FALSE)</f>
        <v>#N/A</v>
      </c>
      <c r="H103" s="321" t="e">
        <f>VLOOKUP(H$3,'Tab.5 Alter Inanspruchnahme'!$E$5:$AC$203,21,FALSE)</f>
        <v>#N/A</v>
      </c>
      <c r="J103" s="321" t="e">
        <f>VLOOKUP(J$3,'Tab.5 Alter Inanspruchnahme'!$E$5:$AC$203,21,FALSE)</f>
        <v>#N/A</v>
      </c>
      <c r="L103" s="321" t="e">
        <f>VLOOKUP(L$3,'Tab.5 Alter Inanspruchnahme'!$E$5:$AC$203,21,FALSE)</f>
        <v>#N/A</v>
      </c>
      <c r="N103" s="321">
        <f>VLOOKUP(N$3,'Tab.5 Alter Inanspruchnahme'!$E$5:$AC$203,21,FALSE)</f>
        <v>40.485121797246826</v>
      </c>
    </row>
    <row r="104" spans="1:14">
      <c r="A104" s="341"/>
      <c r="B104" s="320" t="s">
        <v>204</v>
      </c>
      <c r="D104" s="335" t="e">
        <f>VLOOKUP(D$3,'Tab.5 Alter Inanspruchnahme'!$E$5:$AC$203,22,FALSE)</f>
        <v>#N/A</v>
      </c>
      <c r="F104" s="335" t="e">
        <f>VLOOKUP(F$3,'Tab.5 Alter Inanspruchnahme'!$E$5:$AC$203,22,FALSE)</f>
        <v>#N/A</v>
      </c>
      <c r="H104" s="335" t="e">
        <f>VLOOKUP(H$3,'Tab.5 Alter Inanspruchnahme'!$E$5:$AC$203,22,FALSE)</f>
        <v>#N/A</v>
      </c>
      <c r="J104" s="335" t="e">
        <f>VLOOKUP(J$3,'Tab.5 Alter Inanspruchnahme'!$E$5:$AC$203,22,FALSE)</f>
        <v>#N/A</v>
      </c>
      <c r="L104" s="335" t="e">
        <f>VLOOKUP(L$3,'Tab.5 Alter Inanspruchnahme'!$E$5:$AC$203,22,FALSE)</f>
        <v>#N/A</v>
      </c>
      <c r="N104" s="335">
        <f>VLOOKUP(N$3,'Tab.5 Alter Inanspruchnahme'!$E$5:$AC$203,22,FALSE)</f>
        <v>71.943535913443554</v>
      </c>
    </row>
    <row r="105" spans="1:14">
      <c r="A105" s="341"/>
      <c r="B105" s="320" t="s">
        <v>11</v>
      </c>
      <c r="D105" s="321" t="e">
        <f>VLOOKUP(D$3,'Tab.5 Alter Inanspruchnahme'!$E$5:$AC$203,23,FALSE)</f>
        <v>#N/A</v>
      </c>
      <c r="F105" s="321" t="e">
        <f>VLOOKUP(F$3,'Tab.5 Alter Inanspruchnahme'!$E$5:$AC$203,23,FALSE)</f>
        <v>#N/A</v>
      </c>
      <c r="H105" s="321" t="e">
        <f>VLOOKUP(H$3,'Tab.5 Alter Inanspruchnahme'!$E$5:$AC$203,23,FALSE)</f>
        <v>#N/A</v>
      </c>
      <c r="J105" s="321" t="e">
        <f>VLOOKUP(J$3,'Tab.5 Alter Inanspruchnahme'!$E$5:$AC$203,23,FALSE)</f>
        <v>#N/A</v>
      </c>
      <c r="L105" s="321" t="e">
        <f>VLOOKUP(L$3,'Tab.5 Alter Inanspruchnahme'!$E$5:$AC$203,23,FALSE)</f>
        <v>#N/A</v>
      </c>
      <c r="N105" s="321">
        <f>VLOOKUP(N$3,'Tab.5 Alter Inanspruchnahme'!$E$5:$AC$203,23,FALSE)</f>
        <v>125.46131495887009</v>
      </c>
    </row>
    <row r="106" spans="1:14">
      <c r="A106" s="341"/>
      <c r="B106" s="320" t="s">
        <v>209</v>
      </c>
      <c r="D106" s="335" t="e">
        <f>VLOOKUP(D$3,'Tab.5 Alter Inanspruchnahme'!$E$5:$AC$203,24,FALSE)</f>
        <v>#N/A</v>
      </c>
      <c r="F106" s="335" t="e">
        <f>VLOOKUP(F$3,'Tab.5 Alter Inanspruchnahme'!$E$5:$AC$203,24,FALSE)</f>
        <v>#N/A</v>
      </c>
      <c r="H106" s="335" t="e">
        <f>VLOOKUP(H$3,'Tab.5 Alter Inanspruchnahme'!$E$5:$AC$203,24,FALSE)</f>
        <v>#N/A</v>
      </c>
      <c r="J106" s="335" t="e">
        <f>VLOOKUP(J$3,'Tab.5 Alter Inanspruchnahme'!$E$5:$AC$203,24,FALSE)</f>
        <v>#N/A</v>
      </c>
      <c r="L106" s="335" t="e">
        <f>VLOOKUP(L$3,'Tab.5 Alter Inanspruchnahme'!$E$5:$AC$203,24,FALSE)</f>
        <v>#N/A</v>
      </c>
      <c r="N106" s="335">
        <f>VLOOKUP(N$3,'Tab.5 Alter Inanspruchnahme'!$E$5:$AC$203,24,FALSE)</f>
        <v>50.529693972786667</v>
      </c>
    </row>
    <row r="107" spans="1:14">
      <c r="A107" s="341"/>
      <c r="B107" s="320" t="s">
        <v>12</v>
      </c>
      <c r="D107" s="321" t="e">
        <f>VLOOKUP(D$3,'Tab.5 Alter Inanspruchnahme'!$E$5:$AC$203,25,FALSE)</f>
        <v>#N/A</v>
      </c>
      <c r="F107" s="321" t="e">
        <f>VLOOKUP(F$3,'Tab.5 Alter Inanspruchnahme'!$E$5:$AC$203,25,FALSE)</f>
        <v>#N/A</v>
      </c>
      <c r="H107" s="321" t="e">
        <f>VLOOKUP(H$3,'Tab.5 Alter Inanspruchnahme'!$E$5:$AC$203,25,FALSE)</f>
        <v>#N/A</v>
      </c>
      <c r="J107" s="321" t="e">
        <f>VLOOKUP(J$3,'Tab.5 Alter Inanspruchnahme'!$E$5:$AC$203,25,FALSE)</f>
        <v>#N/A</v>
      </c>
      <c r="L107" s="321" t="e">
        <f>VLOOKUP(L$3,'Tab.5 Alter Inanspruchnahme'!$E$5:$AC$203,25,FALSE)</f>
        <v>#N/A</v>
      </c>
      <c r="N107" s="321">
        <f>VLOOKUP(N$3,'Tab.5 Alter Inanspruchnahme'!$E$5:$AC$203,25,FALSE)</f>
        <v>57.215616701812074</v>
      </c>
    </row>
    <row r="110" spans="1:14">
      <c r="A110" s="344" t="s">
        <v>401</v>
      </c>
      <c r="B110" s="344"/>
      <c r="C110" s="344"/>
      <c r="D110" s="344"/>
      <c r="E110" s="344"/>
      <c r="F110" s="344"/>
      <c r="G110" s="344"/>
      <c r="H110" s="344"/>
      <c r="I110" s="344"/>
      <c r="J110" s="344"/>
      <c r="K110" s="344"/>
      <c r="L110" s="344"/>
      <c r="M110" s="344"/>
      <c r="N110" s="344"/>
    </row>
    <row r="111" spans="1:14">
      <c r="A111" s="344"/>
      <c r="B111" s="344"/>
      <c r="C111" s="344"/>
      <c r="D111" s="344"/>
      <c r="E111" s="344"/>
      <c r="F111" s="344"/>
      <c r="G111" s="344"/>
      <c r="H111" s="344"/>
      <c r="I111" s="344"/>
      <c r="J111" s="344"/>
      <c r="K111" s="344"/>
      <c r="L111" s="344"/>
      <c r="M111" s="344"/>
      <c r="N111" s="344"/>
    </row>
    <row r="113" spans="1:14">
      <c r="A113" s="341" t="s">
        <v>168</v>
      </c>
      <c r="B113" s="320" t="s">
        <v>181</v>
      </c>
      <c r="D113" s="321" t="e">
        <f>VLOOKUP(D$3,'Tab.6 Geschlecht Inanspr.'!$E$5:$T$203,2,FALSE)</f>
        <v>#N/A</v>
      </c>
      <c r="F113" s="321" t="e">
        <f>VLOOKUP(F$3,'Tab.6 Geschlecht Inanspr.'!$E$5:$T$203,2,FALSE)</f>
        <v>#N/A</v>
      </c>
      <c r="H113" s="321" t="e">
        <f>VLOOKUP(H$3,'Tab.6 Geschlecht Inanspr.'!$E$5:$T$203,2,FALSE)</f>
        <v>#N/A</v>
      </c>
      <c r="J113" s="321" t="e">
        <f>VLOOKUP(J$3,'Tab.6 Geschlecht Inanspr.'!$E$5:$T$203,2,FALSE)</f>
        <v>#N/A</v>
      </c>
      <c r="L113" s="321" t="e">
        <f>VLOOKUP(L$3,'Tab.6 Geschlecht Inanspr.'!$E$5:$T$203,2,FALSE)</f>
        <v>#N/A</v>
      </c>
      <c r="N113" s="321">
        <f>VLOOKUP(N$3,'Tab.6 Geschlecht Inanspr.'!$E$5:$T$203,2,FALSE)</f>
        <v>467.13027162393956</v>
      </c>
    </row>
    <row r="114" spans="1:14">
      <c r="A114" s="341"/>
      <c r="B114" s="320" t="s">
        <v>182</v>
      </c>
      <c r="D114" s="335" t="e">
        <f>VLOOKUP(D$3,'Tab.6 Geschlecht Inanspr.'!$E$5:$T$203,3,FALSE)</f>
        <v>#N/A</v>
      </c>
      <c r="F114" s="335" t="e">
        <f>VLOOKUP(F$3,'Tab.6 Geschlecht Inanspr.'!$E$5:$T$203,3,FALSE)</f>
        <v>#N/A</v>
      </c>
      <c r="H114" s="335" t="e">
        <f>VLOOKUP(H$3,'Tab.6 Geschlecht Inanspr.'!$E$5:$T$203,3,FALSE)</f>
        <v>#N/A</v>
      </c>
      <c r="J114" s="335" t="e">
        <f>VLOOKUP(J$3,'Tab.6 Geschlecht Inanspr.'!$E$5:$T$203,3,FALSE)</f>
        <v>#N/A</v>
      </c>
      <c r="L114" s="335" t="e">
        <f>VLOOKUP(L$3,'Tab.6 Geschlecht Inanspr.'!$E$5:$T$203,3,FALSE)</f>
        <v>#N/A</v>
      </c>
      <c r="N114" s="335">
        <f>VLOOKUP(N$3,'Tab.6 Geschlecht Inanspr.'!$E$5:$T$203,3,FALSE)</f>
        <v>408.85893908304632</v>
      </c>
    </row>
    <row r="115" spans="1:14">
      <c r="A115" s="341"/>
      <c r="B115" s="320" t="s">
        <v>12</v>
      </c>
      <c r="D115" s="321" t="e">
        <f>VLOOKUP(D$3,'Tab.6 Geschlecht Inanspr.'!$E$5:$T$203,4,FALSE)</f>
        <v>#N/A</v>
      </c>
      <c r="F115" s="321" t="e">
        <f>VLOOKUP(F$3,'Tab.6 Geschlecht Inanspr.'!$E$5:$T$203,4,FALSE)</f>
        <v>#N/A</v>
      </c>
      <c r="H115" s="321" t="e">
        <f>VLOOKUP(H$3,'Tab.6 Geschlecht Inanspr.'!$E$5:$T$203,4,FALSE)</f>
        <v>#N/A</v>
      </c>
      <c r="J115" s="321" t="e">
        <f>VLOOKUP(J$3,'Tab.6 Geschlecht Inanspr.'!$E$5:$T$203,4,FALSE)</f>
        <v>#N/A</v>
      </c>
      <c r="L115" s="321" t="e">
        <f>VLOOKUP(L$3,'Tab.6 Geschlecht Inanspr.'!$E$5:$T$203,4,FALSE)</f>
        <v>#N/A</v>
      </c>
      <c r="N115" s="321">
        <f>VLOOKUP(N$3,'Tab.6 Geschlecht Inanspr.'!$E$5:$T$203,4,FALSE)</f>
        <v>439.02703794612444</v>
      </c>
    </row>
    <row r="117" spans="1:14">
      <c r="A117" s="341" t="s">
        <v>251</v>
      </c>
      <c r="B117" s="320" t="s">
        <v>181</v>
      </c>
      <c r="D117" s="321" t="e">
        <f>VLOOKUP(D$3,'Tab.6 Geschlecht Inanspr.'!$E$5:$T$203,5,FALSE)</f>
        <v>#N/A</v>
      </c>
      <c r="F117" s="321" t="e">
        <f>VLOOKUP(F$3,'Tab.6 Geschlecht Inanspr.'!$E$5:$T$203,5,FALSE)</f>
        <v>#N/A</v>
      </c>
      <c r="H117" s="321" t="e">
        <f>VLOOKUP(H$3,'Tab.6 Geschlecht Inanspr.'!$E$5:$T$203,5,FALSE)</f>
        <v>#N/A</v>
      </c>
      <c r="J117" s="321" t="e">
        <f>VLOOKUP(J$3,'Tab.6 Geschlecht Inanspr.'!$E$5:$T$203,5,FALSE)</f>
        <v>#N/A</v>
      </c>
      <c r="L117" s="321" t="e">
        <f>VLOOKUP(L$3,'Tab.6 Geschlecht Inanspr.'!$E$5:$T$203,5,FALSE)</f>
        <v>#N/A</v>
      </c>
      <c r="N117" s="321">
        <f>VLOOKUP(N$3,'Tab.6 Geschlecht Inanspr.'!$E$5:$T$203,5,FALSE)</f>
        <v>298.27185739932321</v>
      </c>
    </row>
    <row r="118" spans="1:14">
      <c r="A118" s="341"/>
      <c r="B118" s="320" t="s">
        <v>182</v>
      </c>
      <c r="D118" s="335" t="e">
        <f>VLOOKUP(D$3,'Tab.6 Geschlecht Inanspr.'!$E$5:$T$203,6,FALSE)</f>
        <v>#N/A</v>
      </c>
      <c r="F118" s="335" t="e">
        <f>VLOOKUP(F$3,'Tab.6 Geschlecht Inanspr.'!$E$5:$T$203,6,FALSE)</f>
        <v>#N/A</v>
      </c>
      <c r="H118" s="335" t="e">
        <f>VLOOKUP(H$3,'Tab.6 Geschlecht Inanspr.'!$E$5:$T$203,6,FALSE)</f>
        <v>#N/A</v>
      </c>
      <c r="J118" s="335" t="e">
        <f>VLOOKUP(J$3,'Tab.6 Geschlecht Inanspr.'!$E$5:$T$203,6,FALSE)</f>
        <v>#N/A</v>
      </c>
      <c r="L118" s="335" t="e">
        <f>VLOOKUP(L$3,'Tab.6 Geschlecht Inanspr.'!$E$5:$T$203,6,FALSE)</f>
        <v>#N/A</v>
      </c>
      <c r="N118" s="335">
        <f>VLOOKUP(N$3,'Tab.6 Geschlecht Inanspr.'!$E$5:$T$203,6,FALSE)</f>
        <v>256.21703089675958</v>
      </c>
    </row>
    <row r="119" spans="1:14">
      <c r="A119" s="341"/>
      <c r="B119" s="320" t="s">
        <v>12</v>
      </c>
      <c r="D119" s="321" t="e">
        <f>VLOOKUP(D$3,'Tab.6 Geschlecht Inanspr.'!$E$5:$T$203,7,FALSE)</f>
        <v>#N/A</v>
      </c>
      <c r="F119" s="321" t="e">
        <f>VLOOKUP(F$3,'Tab.6 Geschlecht Inanspr.'!$E$5:$T$203,7,FALSE)</f>
        <v>#N/A</v>
      </c>
      <c r="H119" s="321" t="e">
        <f>VLOOKUP(H$3,'Tab.6 Geschlecht Inanspr.'!$E$5:$T$203,7,FALSE)</f>
        <v>#N/A</v>
      </c>
      <c r="J119" s="321" t="e">
        <f>VLOOKUP(J$3,'Tab.6 Geschlecht Inanspr.'!$E$5:$T$203,7,FALSE)</f>
        <v>#N/A</v>
      </c>
      <c r="L119" s="321" t="e">
        <f>VLOOKUP(L$3,'Tab.6 Geschlecht Inanspr.'!$E$5:$T$203,7,FALSE)</f>
        <v>#N/A</v>
      </c>
      <c r="N119" s="321">
        <f>VLOOKUP(N$3,'Tab.6 Geschlecht Inanspr.'!$E$5:$T$203,7,FALSE)</f>
        <v>277.98955794011476</v>
      </c>
    </row>
    <row r="121" spans="1:14">
      <c r="A121" s="341" t="s">
        <v>328</v>
      </c>
      <c r="B121" s="320" t="s">
        <v>181</v>
      </c>
      <c r="D121" s="321" t="e">
        <f>VLOOKUP(D$3,'Tab.6 Geschlecht Inanspr.'!$E$5:$T$203,8,FALSE)</f>
        <v>#N/A</v>
      </c>
      <c r="F121" s="321" t="e">
        <f>VLOOKUP(F$3,'Tab.6 Geschlecht Inanspr.'!$E$5:$T$203,8,FALSE)</f>
        <v>#N/A</v>
      </c>
      <c r="H121" s="321" t="e">
        <f>VLOOKUP(H$3,'Tab.6 Geschlecht Inanspr.'!$E$5:$T$203,8,FALSE)</f>
        <v>#N/A</v>
      </c>
      <c r="J121" s="321" t="e">
        <f>VLOOKUP(J$3,'Tab.6 Geschlecht Inanspr.'!$E$5:$T$203,8,FALSE)</f>
        <v>#N/A</v>
      </c>
      <c r="L121" s="321" t="e">
        <f>VLOOKUP(L$3,'Tab.6 Geschlecht Inanspr.'!$E$5:$T$203,8,FALSE)</f>
        <v>#N/A</v>
      </c>
      <c r="N121" s="321">
        <f>VLOOKUP(N$3,'Tab.6 Geschlecht Inanspr.'!$E$5:$T$203,8,FALSE)</f>
        <v>168.9</v>
      </c>
    </row>
    <row r="122" spans="1:14">
      <c r="A122" s="341"/>
      <c r="B122" s="320" t="s">
        <v>182</v>
      </c>
      <c r="D122" s="335" t="e">
        <f>VLOOKUP(D$3,'Tab.6 Geschlecht Inanspr.'!$E$5:$T$203,9,FALSE)</f>
        <v>#N/A</v>
      </c>
      <c r="F122" s="335" t="e">
        <f>VLOOKUP(F$3,'Tab.6 Geschlecht Inanspr.'!$E$5:$T$203,9,FALSE)</f>
        <v>#N/A</v>
      </c>
      <c r="H122" s="335" t="e">
        <f>VLOOKUP(H$3,'Tab.6 Geschlecht Inanspr.'!$E$5:$T$203,9,FALSE)</f>
        <v>#N/A</v>
      </c>
      <c r="J122" s="335" t="e">
        <f>VLOOKUP(J$3,'Tab.6 Geschlecht Inanspr.'!$E$5:$T$203,9,FALSE)</f>
        <v>#N/A</v>
      </c>
      <c r="L122" s="335" t="e">
        <f>VLOOKUP(L$3,'Tab.6 Geschlecht Inanspr.'!$E$5:$T$203,9,FALSE)</f>
        <v>#N/A</v>
      </c>
      <c r="N122" s="335">
        <f>VLOOKUP(N$3,'Tab.6 Geschlecht Inanspr.'!$E$5:$T$203,9,FALSE)</f>
        <v>152.6</v>
      </c>
    </row>
    <row r="123" spans="1:14">
      <c r="A123" s="341"/>
      <c r="B123" s="320" t="s">
        <v>12</v>
      </c>
      <c r="D123" s="321" t="e">
        <f>VLOOKUP(D$3,'Tab.6 Geschlecht Inanspr.'!$E$5:$T$203,10,FALSE)</f>
        <v>#N/A</v>
      </c>
      <c r="F123" s="321" t="e">
        <f>VLOOKUP(F$3,'Tab.6 Geschlecht Inanspr.'!$E$5:$T$203,10,FALSE)</f>
        <v>#N/A</v>
      </c>
      <c r="H123" s="321" t="e">
        <f>VLOOKUP(H$3,'Tab.6 Geschlecht Inanspr.'!$E$5:$T$203,10,FALSE)</f>
        <v>#N/A</v>
      </c>
      <c r="J123" s="321" t="e">
        <f>VLOOKUP(J$3,'Tab.6 Geschlecht Inanspr.'!$E$5:$T$203,10,FALSE)</f>
        <v>#N/A</v>
      </c>
      <c r="L123" s="321" t="e">
        <f>VLOOKUP(L$3,'Tab.6 Geschlecht Inanspr.'!$E$5:$T$203,10,FALSE)</f>
        <v>#N/A</v>
      </c>
      <c r="N123" s="321">
        <f>VLOOKUP(N$3,'Tab.6 Geschlecht Inanspr.'!$E$5:$T$203,10,FALSE)</f>
        <v>161</v>
      </c>
    </row>
    <row r="125" spans="1:14">
      <c r="A125" s="341" t="s">
        <v>7</v>
      </c>
      <c r="B125" s="320" t="s">
        <v>181</v>
      </c>
      <c r="D125" s="321" t="e">
        <f>VLOOKUP(D$3,'Tab.6 Geschlecht Inanspr.'!$E$5:$T$203,11,FALSE)</f>
        <v>#N/A</v>
      </c>
      <c r="F125" s="321" t="e">
        <f>VLOOKUP(F$3,'Tab.6 Geschlecht Inanspr.'!$E$5:$T$203,11,FALSE)</f>
        <v>#N/A</v>
      </c>
      <c r="H125" s="321" t="e">
        <f>VLOOKUP(H$3,'Tab.6 Geschlecht Inanspr.'!$E$5:$T$203,11,FALSE)</f>
        <v>#N/A</v>
      </c>
      <c r="J125" s="321" t="e">
        <f>VLOOKUP(J$3,'Tab.6 Geschlecht Inanspr.'!$E$5:$T$203,11,FALSE)</f>
        <v>#N/A</v>
      </c>
      <c r="L125" s="321" t="e">
        <f>VLOOKUP(L$3,'Tab.6 Geschlecht Inanspr.'!$E$5:$T$203,11,FALSE)</f>
        <v>#N/A</v>
      </c>
      <c r="N125" s="321">
        <f>VLOOKUP(N$3,'Tab.6 Geschlecht Inanspr.'!$E$5:$T$203,11,FALSE)</f>
        <v>71.529474834443533</v>
      </c>
    </row>
    <row r="126" spans="1:14">
      <c r="A126" s="341"/>
      <c r="B126" s="320" t="s">
        <v>182</v>
      </c>
      <c r="D126" s="335" t="e">
        <f>VLOOKUP(D$3,'Tab.6 Geschlecht Inanspr.'!$E$5:$T$203,12,FALSE)</f>
        <v>#N/A</v>
      </c>
      <c r="F126" s="335" t="e">
        <f>VLOOKUP(F$3,'Tab.6 Geschlecht Inanspr.'!$E$5:$T$203,12,FALSE)</f>
        <v>#N/A</v>
      </c>
      <c r="H126" s="335" t="e">
        <f>VLOOKUP(H$3,'Tab.6 Geschlecht Inanspr.'!$E$5:$T$203,12,FALSE)</f>
        <v>#N/A</v>
      </c>
      <c r="J126" s="335" t="e">
        <f>VLOOKUP(J$3,'Tab.6 Geschlecht Inanspr.'!$E$5:$T$203,12,FALSE)</f>
        <v>#N/A</v>
      </c>
      <c r="L126" s="335" t="e">
        <f>VLOOKUP(L$3,'Tab.6 Geschlecht Inanspr.'!$E$5:$T$203,12,FALSE)</f>
        <v>#N/A</v>
      </c>
      <c r="N126" s="335">
        <f>VLOOKUP(N$3,'Tab.6 Geschlecht Inanspr.'!$E$5:$T$203,12,FALSE)</f>
        <v>74.307928016043874</v>
      </c>
    </row>
    <row r="127" spans="1:14">
      <c r="A127" s="341"/>
      <c r="B127" s="320" t="s">
        <v>12</v>
      </c>
      <c r="D127" s="321" t="e">
        <f>VLOOKUP(D$3,'Tab.6 Geschlecht Inanspr.'!$E$5:$T$203,13,FALSE)</f>
        <v>#N/A</v>
      </c>
      <c r="F127" s="321" t="e">
        <f>VLOOKUP(F$3,'Tab.6 Geschlecht Inanspr.'!$E$5:$T$203,13,FALSE)</f>
        <v>#N/A</v>
      </c>
      <c r="H127" s="321" t="e">
        <f>VLOOKUP(H$3,'Tab.6 Geschlecht Inanspr.'!$E$5:$T$203,13,FALSE)</f>
        <v>#N/A</v>
      </c>
      <c r="J127" s="321" t="e">
        <f>VLOOKUP(J$3,'Tab.6 Geschlecht Inanspr.'!$E$5:$T$203,13,FALSE)</f>
        <v>#N/A</v>
      </c>
      <c r="L127" s="321" t="e">
        <f>VLOOKUP(L$3,'Tab.6 Geschlecht Inanspr.'!$E$5:$T$203,13,FALSE)</f>
        <v>#N/A</v>
      </c>
      <c r="N127" s="321">
        <f>VLOOKUP(N$3,'Tab.6 Geschlecht Inanspr.'!$E$5:$T$203,13,FALSE)</f>
        <v>72.869473691867739</v>
      </c>
    </row>
    <row r="129" spans="1:14">
      <c r="A129" s="341" t="s">
        <v>381</v>
      </c>
      <c r="B129" s="320" t="s">
        <v>181</v>
      </c>
      <c r="D129" s="321" t="e">
        <f>VLOOKUP(D$3,'Tab.6 Geschlecht Inanspr.'!$E$5:$T$203,14,FALSE)</f>
        <v>#N/A</v>
      </c>
      <c r="F129" s="321" t="e">
        <f>VLOOKUP(F$3,'Tab.6 Geschlecht Inanspr.'!$E$5:$T$203,14,FALSE)</f>
        <v>#N/A</v>
      </c>
      <c r="H129" s="321" t="e">
        <f>VLOOKUP(H$3,'Tab.6 Geschlecht Inanspr.'!$E$5:$T$203,14,FALSE)</f>
        <v>#N/A</v>
      </c>
      <c r="J129" s="321" t="e">
        <f>VLOOKUP(J$3,'Tab.6 Geschlecht Inanspr.'!$E$5:$T$203,14,FALSE)</f>
        <v>#N/A</v>
      </c>
      <c r="L129" s="321" t="e">
        <f>VLOOKUP(L$3,'Tab.6 Geschlecht Inanspr.'!$E$5:$T$203,14,FALSE)</f>
        <v>#N/A</v>
      </c>
      <c r="N129" s="321">
        <f>VLOOKUP(N$3,'Tab.6 Geschlecht Inanspr.'!$E$5:$T$203,14,FALSE)</f>
        <v>97.328939390172849</v>
      </c>
    </row>
    <row r="130" spans="1:14">
      <c r="A130" s="341"/>
      <c r="B130" s="320" t="s">
        <v>182</v>
      </c>
      <c r="D130" s="335" t="e">
        <f>VLOOKUP(D$3,'Tab.6 Geschlecht Inanspr.'!$E$5:$T$203,15,FALSE)</f>
        <v>#N/A</v>
      </c>
      <c r="F130" s="335" t="e">
        <f>VLOOKUP(F$3,'Tab.6 Geschlecht Inanspr.'!$E$5:$T$203,15,FALSE)</f>
        <v>#N/A</v>
      </c>
      <c r="H130" s="335" t="e">
        <f>VLOOKUP(H$3,'Tab.6 Geschlecht Inanspr.'!$E$5:$T$203,15,FALSE)</f>
        <v>#N/A</v>
      </c>
      <c r="J130" s="335" t="e">
        <f>VLOOKUP(J$3,'Tab.6 Geschlecht Inanspr.'!$E$5:$T$203,15,FALSE)</f>
        <v>#N/A</v>
      </c>
      <c r="L130" s="335" t="e">
        <f>VLOOKUP(L$3,'Tab.6 Geschlecht Inanspr.'!$E$5:$T$203,15,FALSE)</f>
        <v>#N/A</v>
      </c>
      <c r="N130" s="335">
        <f>VLOOKUP(N$3,'Tab.6 Geschlecht Inanspr.'!$E$5:$T$203,15,FALSE)</f>
        <v>78.333980170242825</v>
      </c>
    </row>
    <row r="131" spans="1:14">
      <c r="A131" s="341"/>
      <c r="B131" s="320" t="s">
        <v>12</v>
      </c>
      <c r="D131" s="321" t="e">
        <f>VLOOKUP(D$3,'Tab.6 Geschlecht Inanspr.'!$E$5:$T$203,16,FALSE)</f>
        <v>#N/A</v>
      </c>
      <c r="F131" s="321" t="e">
        <f>VLOOKUP(F$3,'Tab.6 Geschlecht Inanspr.'!$E$5:$T$203,16,FALSE)</f>
        <v>#N/A</v>
      </c>
      <c r="H131" s="321" t="e">
        <f>VLOOKUP(H$3,'Tab.6 Geschlecht Inanspr.'!$E$5:$T$203,16,FALSE)</f>
        <v>#N/A</v>
      </c>
      <c r="J131" s="321" t="e">
        <f>VLOOKUP(J$3,'Tab.6 Geschlecht Inanspr.'!$E$5:$T$203,16,FALSE)</f>
        <v>#N/A</v>
      </c>
      <c r="L131" s="321" t="e">
        <f>VLOOKUP(L$3,'Tab.6 Geschlecht Inanspr.'!$E$5:$T$203,16,FALSE)</f>
        <v>#N/A</v>
      </c>
      <c r="N131" s="321">
        <f>VLOOKUP(N$3,'Tab.6 Geschlecht Inanspr.'!$E$5:$T$203,16,FALSE)</f>
        <v>88.168006314142005</v>
      </c>
    </row>
    <row r="134" spans="1:14">
      <c r="A134" s="344" t="s">
        <v>402</v>
      </c>
      <c r="B134" s="344"/>
      <c r="C134" s="344"/>
      <c r="D134" s="344"/>
      <c r="E134" s="344"/>
      <c r="F134" s="344"/>
      <c r="G134" s="344"/>
      <c r="H134" s="344"/>
      <c r="I134" s="344"/>
      <c r="J134" s="344"/>
      <c r="K134" s="344"/>
      <c r="L134" s="344"/>
      <c r="M134" s="344"/>
      <c r="N134" s="344"/>
    </row>
    <row r="135" spans="1:14">
      <c r="A135" s="344"/>
      <c r="B135" s="344"/>
      <c r="C135" s="344"/>
      <c r="D135" s="344"/>
      <c r="E135" s="344"/>
      <c r="F135" s="344"/>
      <c r="G135" s="344"/>
      <c r="H135" s="344"/>
      <c r="I135" s="344"/>
      <c r="J135" s="344"/>
      <c r="K135" s="344"/>
      <c r="L135" s="344"/>
      <c r="M135" s="344"/>
      <c r="N135" s="344"/>
    </row>
    <row r="137" spans="1:14">
      <c r="A137" s="341" t="s">
        <v>183</v>
      </c>
      <c r="B137" s="320" t="s">
        <v>1</v>
      </c>
      <c r="D137" s="319" t="e">
        <f>VLOOKUP(D$3,'Tab. 7 Erziehungsberatung'!$B$6:$L$62,2,FALSE)</f>
        <v>#N/A</v>
      </c>
      <c r="F137" s="319" t="e">
        <f>VLOOKUP(F$3,'Tab. 7 Erziehungsberatung'!$B$6:$L$62,2,FALSE)</f>
        <v>#N/A</v>
      </c>
      <c r="H137" s="319" t="e">
        <f>VLOOKUP(H$3,'Tab. 7 Erziehungsberatung'!$B$6:$L$62,2,FALSE)</f>
        <v>#N/A</v>
      </c>
      <c r="J137" s="319" t="e">
        <f>VLOOKUP(J$3,'Tab. 7 Erziehungsberatung'!$B$6:$L$62,2,FALSE)</f>
        <v>#N/A</v>
      </c>
      <c r="L137" s="319" t="e">
        <f>VLOOKUP(L$3,'Tab. 7 Erziehungsberatung'!$B$6:$L$62,2,FALSE)</f>
        <v>#N/A</v>
      </c>
      <c r="N137" s="319">
        <f>VLOOKUP(N$3,'Tab. 7 Erziehungsberatung'!$B$6:$L$62,2,FALSE)</f>
        <v>36688</v>
      </c>
    </row>
    <row r="138" spans="1:14">
      <c r="A138" s="341"/>
      <c r="B138" s="320" t="s">
        <v>2</v>
      </c>
      <c r="D138" s="334" t="e">
        <f>VLOOKUP(D$3,'Tab. 7 Erziehungsberatung'!$B$6:$L$62,3,FALSE)</f>
        <v>#N/A</v>
      </c>
      <c r="F138" s="334" t="e">
        <f>VLOOKUP(F$3,'Tab. 7 Erziehungsberatung'!$B$6:$L$62,3,FALSE)</f>
        <v>#N/A</v>
      </c>
      <c r="H138" s="334" t="e">
        <f>VLOOKUP(H$3,'Tab. 7 Erziehungsberatung'!$B$6:$L$62,3,FALSE)</f>
        <v>#N/A</v>
      </c>
      <c r="J138" s="334" t="e">
        <f>VLOOKUP(J$3,'Tab. 7 Erziehungsberatung'!$B$6:$L$62,3,FALSE)</f>
        <v>#N/A</v>
      </c>
      <c r="L138" s="334" t="e">
        <f>VLOOKUP(L$3,'Tab. 7 Erziehungsberatung'!$B$6:$L$62,3,FALSE)</f>
        <v>#N/A</v>
      </c>
      <c r="N138" s="334">
        <f>VLOOKUP(N$3,'Tab. 7 Erziehungsberatung'!$B$6:$L$62,3,FALSE)</f>
        <v>19938.985146261635</v>
      </c>
    </row>
    <row r="139" spans="1:14">
      <c r="A139" s="341"/>
      <c r="B139" s="320" t="s">
        <v>3</v>
      </c>
      <c r="D139" s="319" t="e">
        <f>VLOOKUP(D$3,'Tab. 7 Erziehungsberatung'!$B$6:$L$62,4,FALSE)</f>
        <v>#N/A</v>
      </c>
      <c r="F139" s="319" t="e">
        <f>VLOOKUP(F$3,'Tab. 7 Erziehungsberatung'!$B$6:$L$62,4,FALSE)</f>
        <v>#N/A</v>
      </c>
      <c r="H139" s="319" t="e">
        <f>VLOOKUP(H$3,'Tab. 7 Erziehungsberatung'!$B$6:$L$62,4,FALSE)</f>
        <v>#N/A</v>
      </c>
      <c r="J139" s="319" t="e">
        <f>VLOOKUP(J$3,'Tab. 7 Erziehungsberatung'!$B$6:$L$62,4,FALSE)</f>
        <v>#N/A</v>
      </c>
      <c r="L139" s="319" t="e">
        <f>VLOOKUP(L$3,'Tab. 7 Erziehungsberatung'!$B$6:$L$62,4,FALSE)</f>
        <v>#N/A</v>
      </c>
      <c r="N139" s="319">
        <f>VLOOKUP(N$3,'Tab. 7 Erziehungsberatung'!$B$6:$L$62,4,FALSE)</f>
        <v>16749</v>
      </c>
    </row>
    <row r="140" spans="1:14">
      <c r="A140" s="341"/>
      <c r="B140" s="320" t="s">
        <v>184</v>
      </c>
      <c r="D140" s="334" t="e">
        <f>VLOOKUP(D$3,'Tab. 7 Erziehungsberatung'!$B$6:$L$62,5,FALSE)</f>
        <v>#N/A</v>
      </c>
      <c r="F140" s="334" t="e">
        <f>VLOOKUP(F$3,'Tab. 7 Erziehungsberatung'!$B$6:$L$62,5,FALSE)</f>
        <v>#N/A</v>
      </c>
      <c r="H140" s="334" t="e">
        <f>VLOOKUP(H$3,'Tab. 7 Erziehungsberatung'!$B$6:$L$62,5,FALSE)</f>
        <v>#N/A</v>
      </c>
      <c r="J140" s="334" t="e">
        <f>VLOOKUP(J$3,'Tab. 7 Erziehungsberatung'!$B$6:$L$62,5,FALSE)</f>
        <v>#N/A</v>
      </c>
      <c r="L140" s="334" t="e">
        <f>VLOOKUP(L$3,'Tab. 7 Erziehungsberatung'!$B$6:$L$62,5,FALSE)</f>
        <v>#N/A</v>
      </c>
      <c r="N140" s="334">
        <f>VLOOKUP(N$3,'Tab. 7 Erziehungsberatung'!$B$6:$L$62,5,FALSE)</f>
        <v>18294</v>
      </c>
    </row>
    <row r="141" spans="1:14">
      <c r="A141" s="341"/>
      <c r="B141" s="320" t="s">
        <v>192</v>
      </c>
      <c r="D141" s="319" t="e">
        <f>VLOOKUP(D$3,'Tab. 7 Erziehungsberatung'!$B$6:$L$62,6,FALSE)</f>
        <v>#N/A</v>
      </c>
      <c r="F141" s="319" t="e">
        <f>VLOOKUP(F$3,'Tab. 7 Erziehungsberatung'!$B$6:$L$62,6,FALSE)</f>
        <v>#N/A</v>
      </c>
      <c r="H141" s="319" t="e">
        <f>VLOOKUP(H$3,'Tab. 7 Erziehungsberatung'!$B$6:$L$62,6,FALSE)</f>
        <v>#N/A</v>
      </c>
      <c r="J141" s="319" t="e">
        <f>VLOOKUP(J$3,'Tab. 7 Erziehungsberatung'!$B$6:$L$62,6,FALSE)</f>
        <v>#N/A</v>
      </c>
      <c r="L141" s="319" t="e">
        <f>VLOOKUP(L$3,'Tab. 7 Erziehungsberatung'!$B$6:$L$62,6,FALSE)</f>
        <v>#N/A</v>
      </c>
      <c r="N141" s="319">
        <f>VLOOKUP(N$3,'Tab. 7 Erziehungsberatung'!$B$6:$L$62,6,FALSE)</f>
        <v>18394</v>
      </c>
    </row>
    <row r="143" spans="1:14">
      <c r="A143" s="341" t="s">
        <v>382</v>
      </c>
      <c r="B143" s="320" t="s">
        <v>1</v>
      </c>
      <c r="D143" s="319" t="e">
        <f>VLOOKUP(D$3,'Tab. 7 Erziehungsberatung'!$B$6:$L$62,7,FALSE)</f>
        <v>#N/A</v>
      </c>
      <c r="F143" s="319" t="e">
        <f>VLOOKUP(F$3,'Tab. 7 Erziehungsberatung'!$B$6:$L$62,7,FALSE)</f>
        <v>#N/A</v>
      </c>
      <c r="H143" s="319" t="e">
        <f>VLOOKUP(H$3,'Tab. 7 Erziehungsberatung'!$B$6:$L$62,7,FALSE)</f>
        <v>#N/A</v>
      </c>
      <c r="J143" s="319" t="e">
        <f>VLOOKUP(J$3,'Tab. 7 Erziehungsberatung'!$B$6:$L$62,7,FALSE)</f>
        <v>#N/A</v>
      </c>
      <c r="L143" s="319" t="e">
        <f>VLOOKUP(L$3,'Tab. 7 Erziehungsberatung'!$B$6:$L$62,7,FALSE)</f>
        <v>#N/A</v>
      </c>
      <c r="N143" s="319">
        <f>VLOOKUP(N$3,'Tab. 7 Erziehungsberatung'!$B$6:$L$62,7,FALSE)</f>
        <v>102.64673152836519</v>
      </c>
    </row>
    <row r="144" spans="1:14">
      <c r="A144" s="341"/>
      <c r="B144" s="320" t="s">
        <v>2</v>
      </c>
      <c r="D144" s="334" t="e">
        <f>VLOOKUP(D$3,'Tab. 7 Erziehungsberatung'!$B$6:$L$62,8,FALSE)</f>
        <v>#N/A</v>
      </c>
      <c r="F144" s="334" t="e">
        <f>VLOOKUP(F$3,'Tab. 7 Erziehungsberatung'!$B$6:$L$62,8,FALSE)</f>
        <v>#N/A</v>
      </c>
      <c r="H144" s="334" t="e">
        <f>VLOOKUP(H$3,'Tab. 7 Erziehungsberatung'!$B$6:$L$62,8,FALSE)</f>
        <v>#N/A</v>
      </c>
      <c r="J144" s="334" t="e">
        <f>VLOOKUP(J$3,'Tab. 7 Erziehungsberatung'!$B$6:$L$62,8,FALSE)</f>
        <v>#N/A</v>
      </c>
      <c r="L144" s="334" t="e">
        <f>VLOOKUP(L$3,'Tab. 7 Erziehungsberatung'!$B$6:$L$62,8,FALSE)</f>
        <v>#N/A</v>
      </c>
      <c r="N144" s="334">
        <f>VLOOKUP(N$3,'Tab. 7 Erziehungsberatung'!$B$6:$L$62,8,FALSE)</f>
        <v>107.75354305180281</v>
      </c>
    </row>
    <row r="145" spans="1:14">
      <c r="A145" s="341"/>
      <c r="B145" s="320" t="s">
        <v>3</v>
      </c>
      <c r="D145" s="319" t="e">
        <f>VLOOKUP(D$3,'Tab. 7 Erziehungsberatung'!$B$6:$L$62,9,FALSE)</f>
        <v>#N/A</v>
      </c>
      <c r="F145" s="319" t="e">
        <f>VLOOKUP(F$3,'Tab. 7 Erziehungsberatung'!$B$6:$L$62,9,FALSE)</f>
        <v>#N/A</v>
      </c>
      <c r="H145" s="319" t="e">
        <f>VLOOKUP(H$3,'Tab. 7 Erziehungsberatung'!$B$6:$L$62,9,FALSE)</f>
        <v>#N/A</v>
      </c>
      <c r="J145" s="319" t="e">
        <f>VLOOKUP(J$3,'Tab. 7 Erziehungsberatung'!$B$6:$L$62,9,FALSE)</f>
        <v>#N/A</v>
      </c>
      <c r="L145" s="319" t="e">
        <f>VLOOKUP(L$3,'Tab. 7 Erziehungsberatung'!$B$6:$L$62,9,FALSE)</f>
        <v>#N/A</v>
      </c>
      <c r="N145" s="319">
        <f>VLOOKUP(N$3,'Tab. 7 Erziehungsberatung'!$B$6:$L$62,9,FALSE)</f>
        <v>97.164736899459172</v>
      </c>
    </row>
    <row r="146" spans="1:14">
      <c r="A146" s="341"/>
      <c r="B146" s="320" t="s">
        <v>184</v>
      </c>
      <c r="D146" s="334" t="e">
        <f>VLOOKUP(D$3,'Tab. 7 Erziehungsberatung'!$B$6:$L$62,10,FALSE)</f>
        <v>#N/A</v>
      </c>
      <c r="F146" s="334" t="e">
        <f>VLOOKUP(F$3,'Tab. 7 Erziehungsberatung'!$B$6:$L$62,10,FALSE)</f>
        <v>#N/A</v>
      </c>
      <c r="H146" s="334" t="e">
        <f>VLOOKUP(H$3,'Tab. 7 Erziehungsberatung'!$B$6:$L$62,10,FALSE)</f>
        <v>#N/A</v>
      </c>
      <c r="J146" s="334" t="e">
        <f>VLOOKUP(J$3,'Tab. 7 Erziehungsberatung'!$B$6:$L$62,10,FALSE)</f>
        <v>#N/A</v>
      </c>
      <c r="L146" s="334" t="e">
        <f>VLOOKUP(L$3,'Tab. 7 Erziehungsberatung'!$B$6:$L$62,10,FALSE)</f>
        <v>#N/A</v>
      </c>
      <c r="N146" s="334">
        <f>VLOOKUP(N$3,'Tab. 7 Erziehungsberatung'!$B$6:$L$62,10,FALSE)</f>
        <v>116.55224910649054</v>
      </c>
    </row>
    <row r="147" spans="1:14">
      <c r="A147" s="341"/>
      <c r="B147" s="320" t="s">
        <v>192</v>
      </c>
      <c r="D147" s="319" t="e">
        <f>VLOOKUP(D$3,'Tab. 7 Erziehungsberatung'!$B$6:$L$62,11,FALSE)</f>
        <v>#N/A</v>
      </c>
      <c r="F147" s="319" t="e">
        <f>VLOOKUP(F$3,'Tab. 7 Erziehungsberatung'!$B$6:$L$62,11,FALSE)</f>
        <v>#N/A</v>
      </c>
      <c r="H147" s="319" t="e">
        <f>VLOOKUP(H$3,'Tab. 7 Erziehungsberatung'!$B$6:$L$62,11,FALSE)</f>
        <v>#N/A</v>
      </c>
      <c r="J147" s="319" t="e">
        <f>VLOOKUP(J$3,'Tab. 7 Erziehungsberatung'!$B$6:$L$62,11,FALSE)</f>
        <v>#N/A</v>
      </c>
      <c r="L147" s="319" t="e">
        <f>VLOOKUP(L$3,'Tab. 7 Erziehungsberatung'!$B$6:$L$62,11,FALSE)</f>
        <v>#N/A</v>
      </c>
      <c r="N147" s="319">
        <f>VLOOKUP(N$3,'Tab. 7 Erziehungsberatung'!$B$6:$L$62,11,FALSE)</f>
        <v>91.758792075240649</v>
      </c>
    </row>
    <row r="150" spans="1:14">
      <c r="A150" s="344" t="s">
        <v>403</v>
      </c>
      <c r="B150" s="344"/>
      <c r="C150" s="344"/>
      <c r="D150" s="344"/>
      <c r="E150" s="344"/>
      <c r="F150" s="344"/>
      <c r="G150" s="344"/>
      <c r="H150" s="344"/>
      <c r="I150" s="344"/>
      <c r="J150" s="344"/>
      <c r="K150" s="344"/>
      <c r="L150" s="344"/>
      <c r="M150" s="344"/>
      <c r="N150" s="344"/>
    </row>
    <row r="151" spans="1:14">
      <c r="A151" s="344"/>
      <c r="B151" s="344"/>
      <c r="C151" s="344"/>
      <c r="D151" s="344"/>
      <c r="E151" s="344"/>
      <c r="F151" s="344"/>
      <c r="G151" s="344"/>
      <c r="H151" s="344"/>
      <c r="I151" s="344"/>
      <c r="J151" s="344"/>
      <c r="K151" s="344"/>
      <c r="L151" s="344"/>
      <c r="M151" s="344"/>
      <c r="N151" s="344"/>
    </row>
    <row r="153" spans="1:14">
      <c r="A153" s="341" t="s">
        <v>183</v>
      </c>
      <c r="B153" s="320" t="s">
        <v>1</v>
      </c>
      <c r="D153" s="319" t="e">
        <f>VLOOKUP(D$3,'Tab. 8 Eingliederungshilfen'!$E$6:$O$204,2,FALSE)</f>
        <v>#N/A</v>
      </c>
      <c r="F153" s="319" t="e">
        <f>VLOOKUP(F$3,'Tab. 8 Eingliederungshilfen'!$E$6:$O$204,2,FALSE)</f>
        <v>#N/A</v>
      </c>
      <c r="H153" s="319" t="e">
        <f>VLOOKUP(H$3,'Tab. 8 Eingliederungshilfen'!$E$6:$O$204,2,FALSE)</f>
        <v>#N/A</v>
      </c>
      <c r="J153" s="319" t="e">
        <f>VLOOKUP(J$3,'Tab. 8 Eingliederungshilfen'!$E$6:$O$204,2,FALSE)</f>
        <v>#N/A</v>
      </c>
      <c r="L153" s="319" t="e">
        <f>VLOOKUP(L$3,'Tab. 8 Eingliederungshilfen'!$E$6:$O$204,2,FALSE)</f>
        <v>#N/A</v>
      </c>
      <c r="N153" s="319">
        <f>VLOOKUP(N$3,'Tab. 8 Eingliederungshilfen'!$E$6:$O$204,2,FALSE)</f>
        <v>22086.000000000004</v>
      </c>
    </row>
    <row r="154" spans="1:14">
      <c r="A154" s="341"/>
      <c r="B154" s="320" t="s">
        <v>2</v>
      </c>
      <c r="D154" s="334" t="e">
        <f>VLOOKUP(D$3,'Tab. 8 Eingliederungshilfen'!$E$6:$O$204,3,FALSE)</f>
        <v>#N/A</v>
      </c>
      <c r="F154" s="334" t="e">
        <f>VLOOKUP(F$3,'Tab. 8 Eingliederungshilfen'!$E$6:$O$204,3,FALSE)</f>
        <v>#N/A</v>
      </c>
      <c r="H154" s="334" t="e">
        <f>VLOOKUP(H$3,'Tab. 8 Eingliederungshilfen'!$E$6:$O$204,3,FALSE)</f>
        <v>#N/A</v>
      </c>
      <c r="J154" s="334" t="e">
        <f>VLOOKUP(J$3,'Tab. 8 Eingliederungshilfen'!$E$6:$O$204,3,FALSE)</f>
        <v>#N/A</v>
      </c>
      <c r="L154" s="334" t="e">
        <f>VLOOKUP(L$3,'Tab. 8 Eingliederungshilfen'!$E$6:$O$204,3,FALSE)</f>
        <v>#N/A</v>
      </c>
      <c r="N154" s="334">
        <f>VLOOKUP(N$3,'Tab. 8 Eingliederungshilfen'!$E$6:$O$204,3,FALSE)</f>
        <v>15586</v>
      </c>
    </row>
    <row r="155" spans="1:14">
      <c r="A155" s="341"/>
      <c r="B155" s="320" t="s">
        <v>3</v>
      </c>
      <c r="D155" s="319" t="e">
        <f>VLOOKUP(D$3,'Tab. 8 Eingliederungshilfen'!$E$6:$O$204,4,FALSE)</f>
        <v>#N/A</v>
      </c>
      <c r="F155" s="319" t="e">
        <f>VLOOKUP(F$3,'Tab. 8 Eingliederungshilfen'!$E$6:$O$204,4,FALSE)</f>
        <v>#N/A</v>
      </c>
      <c r="H155" s="319" t="e">
        <f>VLOOKUP(H$3,'Tab. 8 Eingliederungshilfen'!$E$6:$O$204,4,FALSE)</f>
        <v>#N/A</v>
      </c>
      <c r="J155" s="319" t="e">
        <f>VLOOKUP(J$3,'Tab. 8 Eingliederungshilfen'!$E$6:$O$204,4,FALSE)</f>
        <v>#N/A</v>
      </c>
      <c r="L155" s="319" t="e">
        <f>VLOOKUP(L$3,'Tab. 8 Eingliederungshilfen'!$E$6:$O$204,4,FALSE)</f>
        <v>#N/A</v>
      </c>
      <c r="N155" s="319">
        <f>VLOOKUP(N$3,'Tab. 8 Eingliederungshilfen'!$E$6:$O$204,4,FALSE)</f>
        <v>6500</v>
      </c>
    </row>
    <row r="156" spans="1:14">
      <c r="A156" s="341"/>
      <c r="B156" s="320" t="s">
        <v>184</v>
      </c>
      <c r="D156" s="334" t="e">
        <f>VLOOKUP(D$3,'Tab. 8 Eingliederungshilfen'!$E$6:$O$204,5,FALSE)</f>
        <v>#N/A</v>
      </c>
      <c r="F156" s="334" t="e">
        <f>VLOOKUP(F$3,'Tab. 8 Eingliederungshilfen'!$E$6:$O$204,5,FALSE)</f>
        <v>#N/A</v>
      </c>
      <c r="H156" s="334" t="e">
        <f>VLOOKUP(H$3,'Tab. 8 Eingliederungshilfen'!$E$6:$O$204,5,FALSE)</f>
        <v>#N/A</v>
      </c>
      <c r="J156" s="334" t="e">
        <f>VLOOKUP(J$3,'Tab. 8 Eingliederungshilfen'!$E$6:$O$204,5,FALSE)</f>
        <v>#N/A</v>
      </c>
      <c r="L156" s="334" t="e">
        <f>VLOOKUP(L$3,'Tab. 8 Eingliederungshilfen'!$E$6:$O$204,5,FALSE)</f>
        <v>#N/A</v>
      </c>
      <c r="N156" s="334">
        <f>VLOOKUP(N$3,'Tab. 8 Eingliederungshilfen'!$E$6:$O$204,5,FALSE)</f>
        <v>4539</v>
      </c>
    </row>
    <row r="157" spans="1:14">
      <c r="A157" s="341"/>
      <c r="B157" s="320" t="s">
        <v>192</v>
      </c>
      <c r="D157" s="319" t="e">
        <f>VLOOKUP(D$3,'Tab. 8 Eingliederungshilfen'!$E$6:$O$204,6,FALSE)</f>
        <v>#N/A</v>
      </c>
      <c r="F157" s="319" t="e">
        <f>VLOOKUP(F$3,'Tab. 8 Eingliederungshilfen'!$E$6:$O$204,6,FALSE)</f>
        <v>#N/A</v>
      </c>
      <c r="H157" s="319" t="e">
        <f>VLOOKUP(H$3,'Tab. 8 Eingliederungshilfen'!$E$6:$O$204,6,FALSE)</f>
        <v>#N/A</v>
      </c>
      <c r="J157" s="319" t="e">
        <f>VLOOKUP(J$3,'Tab. 8 Eingliederungshilfen'!$E$6:$O$204,6,FALSE)</f>
        <v>#N/A</v>
      </c>
      <c r="L157" s="319" t="e">
        <f>VLOOKUP(L$3,'Tab. 8 Eingliederungshilfen'!$E$6:$O$204,6,FALSE)</f>
        <v>#N/A</v>
      </c>
      <c r="N157" s="319">
        <f>VLOOKUP(N$3,'Tab. 8 Eingliederungshilfen'!$E$6:$O$204,6,FALSE)</f>
        <v>17547.000000000004</v>
      </c>
    </row>
    <row r="159" spans="1:14">
      <c r="A159" s="341" t="s">
        <v>382</v>
      </c>
      <c r="B159" s="320" t="s">
        <v>1</v>
      </c>
      <c r="D159" s="319" t="e">
        <f>VLOOKUP(D$3,'Tab. 8 Eingliederungshilfen'!$E$6:$O$204,7,FALSE)</f>
        <v>#N/A</v>
      </c>
      <c r="F159" s="319" t="e">
        <f>VLOOKUP(F$3,'Tab. 8 Eingliederungshilfen'!$E$6:$O$204,7,FALSE)</f>
        <v>#N/A</v>
      </c>
      <c r="H159" s="319" t="e">
        <f>VLOOKUP(H$3,'Tab. 8 Eingliederungshilfen'!$E$6:$O$204,7,FALSE)</f>
        <v>#N/A</v>
      </c>
      <c r="J159" s="319" t="e">
        <f>VLOOKUP(J$3,'Tab. 8 Eingliederungshilfen'!$E$6:$O$204,7,FALSE)</f>
        <v>#N/A</v>
      </c>
      <c r="L159" s="319" t="e">
        <f>VLOOKUP(L$3,'Tab. 8 Eingliederungshilfen'!$E$6:$O$204,7,FALSE)</f>
        <v>#N/A</v>
      </c>
      <c r="N159" s="319">
        <f>VLOOKUP(N$3,'Tab. 8 Eingliederungshilfen'!$E$6:$O$204,7,FALSE)</f>
        <v>83.9</v>
      </c>
    </row>
    <row r="160" spans="1:14">
      <c r="A160" s="341"/>
      <c r="B160" s="320" t="s">
        <v>2</v>
      </c>
      <c r="D160" s="334" t="e">
        <f>VLOOKUP(D$3,'Tab. 8 Eingliederungshilfen'!$E$6:$O$204,8,FALSE)</f>
        <v>#N/A</v>
      </c>
      <c r="F160" s="334" t="e">
        <f>VLOOKUP(F$3,'Tab. 8 Eingliederungshilfen'!$E$6:$O$204,8,FALSE)</f>
        <v>#N/A</v>
      </c>
      <c r="H160" s="334" t="e">
        <f>VLOOKUP(H$3,'Tab. 8 Eingliederungshilfen'!$E$6:$O$204,8,FALSE)</f>
        <v>#N/A</v>
      </c>
      <c r="J160" s="334" t="e">
        <f>VLOOKUP(J$3,'Tab. 8 Eingliederungshilfen'!$E$6:$O$204,8,FALSE)</f>
        <v>#N/A</v>
      </c>
      <c r="L160" s="334" t="e">
        <f>VLOOKUP(L$3,'Tab. 8 Eingliederungshilfen'!$E$6:$O$204,8,FALSE)</f>
        <v>#N/A</v>
      </c>
      <c r="N160" s="334">
        <f>VLOOKUP(N$3,'Tab. 8 Eingliederungshilfen'!$E$6:$O$204,8,FALSE)</f>
        <v>114.1</v>
      </c>
    </row>
    <row r="161" spans="1:14">
      <c r="A161" s="341"/>
      <c r="B161" s="320" t="s">
        <v>3</v>
      </c>
      <c r="D161" s="319" t="e">
        <f>VLOOKUP(D$3,'Tab. 8 Eingliederungshilfen'!$E$6:$O$204,9,FALSE)</f>
        <v>#N/A</v>
      </c>
      <c r="F161" s="319" t="e">
        <f>VLOOKUP(F$3,'Tab. 8 Eingliederungshilfen'!$E$6:$O$204,9,FALSE)</f>
        <v>#N/A</v>
      </c>
      <c r="H161" s="319" t="e">
        <f>VLOOKUP(H$3,'Tab. 8 Eingliederungshilfen'!$E$6:$O$204,9,FALSE)</f>
        <v>#N/A</v>
      </c>
      <c r="J161" s="319" t="e">
        <f>VLOOKUP(J$3,'Tab. 8 Eingliederungshilfen'!$E$6:$O$204,9,FALSE)</f>
        <v>#N/A</v>
      </c>
      <c r="L161" s="319" t="e">
        <f>VLOOKUP(L$3,'Tab. 8 Eingliederungshilfen'!$E$6:$O$204,9,FALSE)</f>
        <v>#N/A</v>
      </c>
      <c r="N161" s="319">
        <f>VLOOKUP(N$3,'Tab. 8 Eingliederungshilfen'!$E$6:$O$204,9,FALSE)</f>
        <v>51.3</v>
      </c>
    </row>
    <row r="162" spans="1:14">
      <c r="A162" s="341"/>
      <c r="B162" s="320" t="s">
        <v>184</v>
      </c>
      <c r="D162" s="334" t="e">
        <f>VLOOKUP(D$3,'Tab. 8 Eingliederungshilfen'!$E$6:$O$204,10,FALSE)</f>
        <v>#N/A</v>
      </c>
      <c r="F162" s="334" t="e">
        <f>VLOOKUP(F$3,'Tab. 8 Eingliederungshilfen'!$E$6:$O$204,10,FALSE)</f>
        <v>#N/A</v>
      </c>
      <c r="H162" s="334" t="e">
        <f>VLOOKUP(H$3,'Tab. 8 Eingliederungshilfen'!$E$6:$O$204,10,FALSE)</f>
        <v>#N/A</v>
      </c>
      <c r="J162" s="334" t="e">
        <f>VLOOKUP(J$3,'Tab. 8 Eingliederungshilfen'!$E$6:$O$204,10,FALSE)</f>
        <v>#N/A</v>
      </c>
      <c r="L162" s="334" t="e">
        <f>VLOOKUP(L$3,'Tab. 8 Eingliederungshilfen'!$E$6:$O$204,10,FALSE)</f>
        <v>#N/A</v>
      </c>
      <c r="N162" s="334">
        <f>VLOOKUP(N$3,'Tab. 8 Eingliederungshilfen'!$E$6:$O$204,10,FALSE)</f>
        <v>72.2</v>
      </c>
    </row>
    <row r="163" spans="1:14">
      <c r="A163" s="341"/>
      <c r="B163" s="320" t="s">
        <v>192</v>
      </c>
      <c r="D163" s="319" t="e">
        <f>VLOOKUP(D$3,'Tab. 8 Eingliederungshilfen'!$E$6:$O$204,11,FALSE)</f>
        <v>#N/A</v>
      </c>
      <c r="F163" s="319" t="e">
        <f>VLOOKUP(F$3,'Tab. 8 Eingliederungshilfen'!$E$6:$O$204,11,FALSE)</f>
        <v>#N/A</v>
      </c>
      <c r="H163" s="319" t="e">
        <f>VLOOKUP(H$3,'Tab. 8 Eingliederungshilfen'!$E$6:$O$204,11,FALSE)</f>
        <v>#N/A</v>
      </c>
      <c r="J163" s="319" t="e">
        <f>VLOOKUP(J$3,'Tab. 8 Eingliederungshilfen'!$E$6:$O$204,11,FALSE)</f>
        <v>#N/A</v>
      </c>
      <c r="L163" s="319" t="e">
        <f>VLOOKUP(L$3,'Tab. 8 Eingliederungshilfen'!$E$6:$O$204,11,FALSE)</f>
        <v>#N/A</v>
      </c>
      <c r="N163" s="319">
        <f>VLOOKUP(N$3,'Tab. 8 Eingliederungshilfen'!$E$6:$O$204,11,FALSE)</f>
        <v>87.5</v>
      </c>
    </row>
    <row r="166" spans="1:14">
      <c r="A166" s="344" t="s">
        <v>404</v>
      </c>
      <c r="B166" s="344"/>
      <c r="C166" s="344"/>
      <c r="D166" s="344"/>
      <c r="E166" s="344"/>
      <c r="F166" s="344"/>
      <c r="G166" s="344"/>
      <c r="H166" s="344"/>
      <c r="I166" s="344"/>
      <c r="J166" s="344"/>
      <c r="K166" s="344"/>
      <c r="L166" s="344"/>
      <c r="M166" s="344"/>
      <c r="N166" s="344"/>
    </row>
    <row r="167" spans="1:14">
      <c r="A167" s="344"/>
      <c r="B167" s="344"/>
      <c r="C167" s="344"/>
      <c r="D167" s="344"/>
      <c r="E167" s="344"/>
      <c r="F167" s="344"/>
      <c r="G167" s="344"/>
      <c r="H167" s="344"/>
      <c r="I167" s="344"/>
      <c r="J167" s="344"/>
      <c r="K167" s="344"/>
      <c r="L167" s="344"/>
      <c r="M167" s="344"/>
      <c r="N167" s="344"/>
    </row>
    <row r="169" spans="1:14">
      <c r="A169" s="343" t="s">
        <v>383</v>
      </c>
      <c r="B169" s="343"/>
      <c r="D169" s="321" t="e">
        <f>VLOOKUP(D$3,'Tab. 9  Lebenslagen'!$E$7:$J$205,2,FALSE)</f>
        <v>#N/A</v>
      </c>
      <c r="F169" s="321" t="e">
        <f>VLOOKUP(F$3,'Tab. 9  Lebenslagen'!$E$7:$J$205,2,FALSE)</f>
        <v>#N/A</v>
      </c>
      <c r="H169" s="321" t="e">
        <f>VLOOKUP(H$3,'Tab. 9  Lebenslagen'!$E$7:$J$205,2,FALSE)</f>
        <v>#N/A</v>
      </c>
      <c r="J169" s="321" t="e">
        <f>VLOOKUP(J$3,'Tab. 9  Lebenslagen'!$E$7:$J$205,2,FALSE)</f>
        <v>#N/A</v>
      </c>
      <c r="L169" s="321" t="e">
        <f>VLOOKUP(L$3,'Tab. 9  Lebenslagen'!$E$7:$J$205,2,FALSE)</f>
        <v>#N/A</v>
      </c>
      <c r="N169" s="321">
        <f>VLOOKUP(N$3,'Tab. 9  Lebenslagen'!$E$7:$J$205,2,FALSE)</f>
        <v>43636</v>
      </c>
    </row>
    <row r="171" spans="1:14">
      <c r="A171" s="317" t="s">
        <v>384</v>
      </c>
      <c r="B171" s="320" t="s">
        <v>385</v>
      </c>
      <c r="D171" s="335" t="e">
        <f>VLOOKUP(D$3,'Tab. 9  Lebenslagen'!$E$7:$J$205,3,FALSE)</f>
        <v>#N/A</v>
      </c>
      <c r="F171" s="335" t="e">
        <f>VLOOKUP(F$3,'Tab. 9  Lebenslagen'!$E$7:$J$205,3,FALSE)</f>
        <v>#N/A</v>
      </c>
      <c r="H171" s="335" t="e">
        <f>VLOOKUP(H$3,'Tab. 9  Lebenslagen'!$E$7:$J$205,3,FALSE)</f>
        <v>#N/A</v>
      </c>
      <c r="J171" s="335" t="e">
        <f>VLOOKUP(J$3,'Tab. 9  Lebenslagen'!$E$7:$J$205,3,FALSE)</f>
        <v>#N/A</v>
      </c>
      <c r="L171" s="335" t="e">
        <f>VLOOKUP(L$3,'Tab. 9  Lebenslagen'!$E$7:$J$205,3,FALSE)</f>
        <v>#N/A</v>
      </c>
      <c r="N171" s="335">
        <f>VLOOKUP(N$3,'Tab. 9  Lebenslagen'!$E$7:$J$205,3,FALSE)</f>
        <v>48.058942157851313</v>
      </c>
    </row>
    <row r="172" spans="1:14">
      <c r="B172" s="318" t="s">
        <v>186</v>
      </c>
      <c r="D172" s="321" t="e">
        <f>VLOOKUP(D$3,'Tab. 9  Lebenslagen'!$E$7:$J$205,4,FALSE)</f>
        <v>#N/A</v>
      </c>
      <c r="F172" s="321" t="e">
        <f>VLOOKUP(F$3,'Tab. 9  Lebenslagen'!$E$7:$J$205,4,FALSE)</f>
        <v>#N/A</v>
      </c>
      <c r="H172" s="321" t="e">
        <f>VLOOKUP(H$3,'Tab. 9  Lebenslagen'!$E$7:$J$205,4,FALSE)</f>
        <v>#N/A</v>
      </c>
      <c r="J172" s="321" t="e">
        <f>VLOOKUP(J$3,'Tab. 9  Lebenslagen'!$E$7:$J$205,4,FALSE)</f>
        <v>#N/A</v>
      </c>
      <c r="L172" s="321" t="e">
        <f>VLOOKUP(L$3,'Tab. 9  Lebenslagen'!$E$7:$J$205,4,FALSE)</f>
        <v>#N/A</v>
      </c>
      <c r="N172" s="321" t="str">
        <f>VLOOKUP(N$3,'Tab. 9  Lebenslagen'!$E$7:$J$205,4,FALSE)</f>
        <v>/¹</v>
      </c>
    </row>
    <row r="173" spans="1:14">
      <c r="B173" s="318" t="s">
        <v>187</v>
      </c>
      <c r="D173" s="335" t="e">
        <f>VLOOKUP(D$3,'Tab. 9  Lebenslagen'!$E$7:$J$205,5,FALSE)</f>
        <v>#N/A</v>
      </c>
      <c r="F173" s="335" t="e">
        <f>VLOOKUP(F$3,'Tab. 9  Lebenslagen'!$E$7:$J$205,5,FALSE)</f>
        <v>#N/A</v>
      </c>
      <c r="H173" s="335" t="e">
        <f>VLOOKUP(H$3,'Tab. 9  Lebenslagen'!$E$7:$J$205,5,FALSE)</f>
        <v>#N/A</v>
      </c>
      <c r="J173" s="335" t="e">
        <f>VLOOKUP(J$3,'Tab. 9  Lebenslagen'!$E$7:$J$205,5,FALSE)</f>
        <v>#N/A</v>
      </c>
      <c r="L173" s="335" t="e">
        <f>VLOOKUP(L$3,'Tab. 9  Lebenslagen'!$E$7:$J$205,5,FALSE)</f>
        <v>#N/A</v>
      </c>
      <c r="N173" s="335" t="str">
        <f>VLOOKUP(N$3,'Tab. 9  Lebenslagen'!$E$7:$J$205,5,FALSE)</f>
        <v>/¹</v>
      </c>
    </row>
    <row r="174" spans="1:14">
      <c r="B174" s="318" t="s">
        <v>188</v>
      </c>
      <c r="D174" s="321" t="e">
        <f>VLOOKUP(D$3,'Tab. 9  Lebenslagen'!$E$7:$J$205,6,FALSE)</f>
        <v>#N/A</v>
      </c>
      <c r="F174" s="321" t="e">
        <f>VLOOKUP(F$3,'Tab. 9  Lebenslagen'!$E$7:$J$205,6,FALSE)</f>
        <v>#N/A</v>
      </c>
      <c r="H174" s="321" t="e">
        <f>VLOOKUP(H$3,'Tab. 9  Lebenslagen'!$E$7:$J$205,6,FALSE)</f>
        <v>#N/A</v>
      </c>
      <c r="J174" s="321" t="e">
        <f>VLOOKUP(J$3,'Tab. 9  Lebenslagen'!$E$7:$J$205,6,FALSE)</f>
        <v>#N/A</v>
      </c>
      <c r="L174" s="321" t="e">
        <f>VLOOKUP(L$3,'Tab. 9  Lebenslagen'!$E$7:$J$205,6,FALSE)</f>
        <v>#N/A</v>
      </c>
      <c r="N174" s="321">
        <f>VLOOKUP(N$3,'Tab. 9  Lebenslagen'!$E$7:$J$205,6,FALSE)</f>
        <v>59.737372811440096</v>
      </c>
    </row>
    <row r="177" spans="1:14">
      <c r="A177" s="344" t="s">
        <v>405</v>
      </c>
      <c r="B177" s="344"/>
      <c r="C177" s="344"/>
      <c r="D177" s="344"/>
      <c r="E177" s="344"/>
      <c r="F177" s="344"/>
      <c r="G177" s="344"/>
      <c r="H177" s="344"/>
      <c r="I177" s="344"/>
      <c r="J177" s="344"/>
      <c r="K177" s="344"/>
      <c r="L177" s="344"/>
      <c r="M177" s="344"/>
      <c r="N177" s="344"/>
    </row>
    <row r="178" spans="1:14">
      <c r="A178" s="344"/>
      <c r="B178" s="344"/>
      <c r="C178" s="344"/>
      <c r="D178" s="344"/>
      <c r="E178" s="344"/>
      <c r="F178" s="344"/>
      <c r="G178" s="344"/>
      <c r="H178" s="344"/>
      <c r="I178" s="344"/>
      <c r="J178" s="344"/>
      <c r="K178" s="344"/>
      <c r="L178" s="344"/>
      <c r="M178" s="344"/>
      <c r="N178" s="344"/>
    </row>
    <row r="180" spans="1:14">
      <c r="A180" s="341" t="s">
        <v>386</v>
      </c>
      <c r="B180" s="318" t="s">
        <v>218</v>
      </c>
      <c r="C180" s="318"/>
      <c r="D180" s="319" t="e">
        <f>VLOOKUP(D$3,'Tab. 10 Dauer und Intensität'!$E$6:$K$204,2,FALSE)</f>
        <v>#N/A</v>
      </c>
      <c r="F180" s="319" t="e">
        <f>VLOOKUP(F$3,'Tab. 10 Dauer und Intensität'!$E$6:$K$204,2,FALSE)</f>
        <v>#N/A</v>
      </c>
      <c r="H180" s="319" t="e">
        <f>VLOOKUP(H$3,'Tab. 10 Dauer und Intensität'!$E$6:$K$204,2,FALSE)</f>
        <v>#N/A</v>
      </c>
      <c r="J180" s="326" t="e">
        <f>VLOOKUP(J$3,'Tab. 10 Dauer und Intensität'!$E$6:$K$204,2,FALSE)</f>
        <v>#N/A</v>
      </c>
      <c r="L180" s="319" t="e">
        <f>VLOOKUP(L$3,'Tab. 10 Dauer und Intensität'!$E$6:$K$204,2,FALSE)</f>
        <v>#N/A</v>
      </c>
      <c r="N180" s="319">
        <f>VLOOKUP(N$3,'Tab. 10 Dauer und Intensität'!$E$6:$K$204,2,FALSE)</f>
        <v>4398</v>
      </c>
    </row>
    <row r="181" spans="1:14">
      <c r="A181" s="341"/>
      <c r="B181" s="318" t="s">
        <v>387</v>
      </c>
      <c r="C181" s="318"/>
      <c r="D181" s="334" t="e">
        <f>VLOOKUP(D$3,'Tab. 10 Dauer und Intensität'!$E$6:$K$204,3,FALSE)</f>
        <v>#N/A</v>
      </c>
      <c r="F181" s="334" t="e">
        <f>VLOOKUP(F$3,'Tab. 10 Dauer und Intensität'!$E$6:$K$204,3,FALSE)</f>
        <v>#N/A</v>
      </c>
      <c r="H181" s="334" t="e">
        <f>VLOOKUP(H$3,'Tab. 10 Dauer und Intensität'!$E$6:$K$204,3,FALSE)</f>
        <v>#N/A</v>
      </c>
      <c r="J181" s="326" t="e">
        <f>VLOOKUP(J$3,'Tab. 10 Dauer und Intensität'!$E$6:$K$204,3,FALSE)</f>
        <v>#N/A</v>
      </c>
      <c r="L181" s="326" t="e">
        <f>VLOOKUP(L$3,'Tab. 10 Dauer und Intensität'!$E$6:$K$204,3,FALSE)</f>
        <v>#N/A</v>
      </c>
      <c r="N181" s="326">
        <f>VLOOKUP(N$3,'Tab. 10 Dauer und Intensität'!$E$6:$K$204,3,FALSE)</f>
        <v>0</v>
      </c>
    </row>
    <row r="183" spans="1:14">
      <c r="A183" s="341" t="s">
        <v>388</v>
      </c>
      <c r="B183" s="318" t="s">
        <v>218</v>
      </c>
      <c r="D183" s="319" t="e">
        <f>VLOOKUP(D$3,'Tab. 10 Dauer und Intensität'!$E$6:$K$204,4,FALSE)</f>
        <v>#N/A</v>
      </c>
      <c r="F183" s="319" t="e">
        <f>VLOOKUP(F$3,'Tab. 10 Dauer und Intensität'!$E$6:$K$204,4,FALSE)</f>
        <v>#N/A</v>
      </c>
      <c r="H183" s="319" t="e">
        <f>VLOOKUP(H$3,'Tab. 10 Dauer und Intensität'!$E$6:$K$204,4,FALSE)</f>
        <v>#N/A</v>
      </c>
      <c r="J183" s="326" t="e">
        <f>VLOOKUP(J$3,'Tab. 10 Dauer und Intensität'!$E$6:$K$204,4,FALSE)</f>
        <v>#N/A</v>
      </c>
      <c r="L183" s="319" t="e">
        <f>VLOOKUP(L$3,'Tab. 10 Dauer und Intensität'!$E$6:$K$204,4,FALSE)</f>
        <v>#N/A</v>
      </c>
      <c r="N183" s="319">
        <f>VLOOKUP(N$3,'Tab. 10 Dauer und Intensität'!$E$6:$K$204,4,FALSE)</f>
        <v>11063</v>
      </c>
    </row>
    <row r="184" spans="1:14">
      <c r="A184" s="341"/>
      <c r="B184" s="318" t="s">
        <v>387</v>
      </c>
      <c r="D184" s="334" t="e">
        <f>VLOOKUP(D$3,'Tab. 10 Dauer und Intensität'!$E$6:$K$204,5,FALSE)</f>
        <v>#N/A</v>
      </c>
      <c r="F184" s="334" t="e">
        <f>VLOOKUP(F$3,'Tab. 10 Dauer und Intensität'!$E$6:$K$204,5,FALSE)</f>
        <v>#N/A</v>
      </c>
      <c r="H184" s="334" t="e">
        <f>VLOOKUP(H$3,'Tab. 10 Dauer und Intensität'!$E$6:$K$204,5,FALSE)</f>
        <v>#N/A</v>
      </c>
      <c r="J184" s="326" t="e">
        <f>VLOOKUP(J$3,'Tab. 10 Dauer und Intensität'!$E$6:$K$204,5,FALSE)</f>
        <v>#N/A</v>
      </c>
      <c r="L184" s="326" t="e">
        <f>VLOOKUP(L$3,'Tab. 10 Dauer und Intensität'!$E$6:$K$204,5,FALSE)</f>
        <v>#N/A</v>
      </c>
      <c r="N184" s="326">
        <f>VLOOKUP(N$3,'Tab. 10 Dauer und Intensität'!$E$6:$K$204,5,FALSE)</f>
        <v>0</v>
      </c>
    </row>
    <row r="186" spans="1:14">
      <c r="A186" s="341" t="s">
        <v>389</v>
      </c>
      <c r="B186" s="318" t="s">
        <v>218</v>
      </c>
      <c r="C186" s="318"/>
      <c r="D186" s="319" t="e">
        <f>VLOOKUP(D$3,'Tab. 10 Dauer und Intensität'!$E$6:$K$204,6,FALSE)</f>
        <v>#N/A</v>
      </c>
      <c r="F186" s="319" t="e">
        <f>VLOOKUP(F$3,'Tab. 10 Dauer und Intensität'!$E$6:$K$204,6,FALSE)</f>
        <v>#N/A</v>
      </c>
      <c r="H186" s="319" t="e">
        <f>VLOOKUP(H$3,'Tab. 10 Dauer und Intensität'!$E$6:$K$204,6,FALSE)</f>
        <v>#N/A</v>
      </c>
      <c r="J186" s="326" t="e">
        <f>VLOOKUP(J$3,'Tab. 10 Dauer und Intensität'!$E$6:$K$204,6,FALSE)</f>
        <v>#N/A</v>
      </c>
      <c r="L186" s="319" t="e">
        <f>VLOOKUP(L$3,'Tab. 10 Dauer und Intensität'!$E$6:$K$204,6,FALSE)</f>
        <v>#N/A</v>
      </c>
      <c r="N186" s="319">
        <f>VLOOKUP(N$3,'Tab. 10 Dauer und Intensität'!$E$6:$K$204,6,FALSE)</f>
        <v>32451</v>
      </c>
    </row>
    <row r="187" spans="1:14" ht="14.25" customHeight="1">
      <c r="A187" s="341"/>
      <c r="B187" s="318" t="s">
        <v>390</v>
      </c>
      <c r="C187" s="318"/>
      <c r="D187" s="334" t="e">
        <f>VLOOKUP(D$3,'Tab. 10 Dauer und Intensität'!$E$6:$K$204,7,FALSE)</f>
        <v>#N/A</v>
      </c>
      <c r="F187" s="334" t="e">
        <f>VLOOKUP(F$3,'Tab. 10 Dauer und Intensität'!$E$6:$K$204,7,FALSE)</f>
        <v>#N/A</v>
      </c>
      <c r="H187" s="334" t="e">
        <f>VLOOKUP(H$3,'Tab. 10 Dauer und Intensität'!$E$6:$K$204,7,FALSE)</f>
        <v>#N/A</v>
      </c>
      <c r="J187" s="326" t="e">
        <f>VLOOKUP(J$3,'Tab. 10 Dauer und Intensität'!$E$6:$K$204,7,FALSE)</f>
        <v>#N/A</v>
      </c>
      <c r="L187" s="326" t="e">
        <f>VLOOKUP(L$3,'Tab. 10 Dauer und Intensität'!$E$6:$K$204,7,FALSE)</f>
        <v>#N/A</v>
      </c>
      <c r="N187" s="326">
        <f>VLOOKUP(N$3,'Tab. 10 Dauer und Intensität'!$E$6:$K$204,7,FALSE)</f>
        <v>0</v>
      </c>
    </row>
    <row r="190" spans="1:14">
      <c r="A190" s="344"/>
      <c r="B190" s="344"/>
      <c r="C190" s="344"/>
      <c r="D190" s="344"/>
      <c r="E190" s="344"/>
      <c r="F190" s="344"/>
      <c r="G190" s="344"/>
      <c r="H190" s="344"/>
      <c r="I190" s="344"/>
      <c r="J190" s="344"/>
      <c r="K190" s="344"/>
      <c r="L190" s="344"/>
      <c r="M190" s="344"/>
      <c r="N190" s="344"/>
    </row>
    <row r="191" spans="1:14">
      <c r="A191" s="344"/>
      <c r="B191" s="344"/>
      <c r="C191" s="344"/>
      <c r="D191" s="344"/>
      <c r="E191" s="344"/>
      <c r="F191" s="344"/>
      <c r="G191" s="344"/>
      <c r="H191" s="344"/>
      <c r="I191" s="344"/>
      <c r="J191" s="344"/>
      <c r="K191" s="344"/>
      <c r="L191" s="344"/>
      <c r="M191" s="344"/>
      <c r="N191" s="344"/>
    </row>
  </sheetData>
  <sheetProtection password="F901" sheet="1" objects="1" scenarios="1"/>
  <mergeCells count="49">
    <mergeCell ref="A58:B58"/>
    <mergeCell ref="A59:B59"/>
    <mergeCell ref="A61:B61"/>
    <mergeCell ref="A62:B62"/>
    <mergeCell ref="A63:B63"/>
    <mergeCell ref="A60:B60"/>
    <mergeCell ref="A180:A181"/>
    <mergeCell ref="A183:A184"/>
    <mergeCell ref="A186:A187"/>
    <mergeCell ref="A190:N191"/>
    <mergeCell ref="A42:N43"/>
    <mergeCell ref="A49:A51"/>
    <mergeCell ref="A54:N55"/>
    <mergeCell ref="A57:B57"/>
    <mergeCell ref="A150:N151"/>
    <mergeCell ref="A153:A157"/>
    <mergeCell ref="A159:A163"/>
    <mergeCell ref="A166:N167"/>
    <mergeCell ref="A169:B169"/>
    <mergeCell ref="A177:N178"/>
    <mergeCell ref="A117:A119"/>
    <mergeCell ref="A125:A127"/>
    <mergeCell ref="A129:A131"/>
    <mergeCell ref="A134:N135"/>
    <mergeCell ref="A137:A141"/>
    <mergeCell ref="A143:A147"/>
    <mergeCell ref="A121:A123"/>
    <mergeCell ref="A113:A115"/>
    <mergeCell ref="A74:B74"/>
    <mergeCell ref="A75:B75"/>
    <mergeCell ref="A78:N79"/>
    <mergeCell ref="A66:N67"/>
    <mergeCell ref="A69:B69"/>
    <mergeCell ref="A70:B70"/>
    <mergeCell ref="A71:B71"/>
    <mergeCell ref="A72:B72"/>
    <mergeCell ref="A73:B73"/>
    <mergeCell ref="A81:A86"/>
    <mergeCell ref="A88:A93"/>
    <mergeCell ref="A95:A100"/>
    <mergeCell ref="A102:A107"/>
    <mergeCell ref="A110:N111"/>
    <mergeCell ref="A37:A39"/>
    <mergeCell ref="F1:N1"/>
    <mergeCell ref="A13:N13"/>
    <mergeCell ref="A17:A22"/>
    <mergeCell ref="A24:A26"/>
    <mergeCell ref="A28:A35"/>
    <mergeCell ref="A1:B3"/>
  </mergeCells>
  <dataValidations count="2">
    <dataValidation type="list" allowBlank="1" showInputMessage="1" showErrorMessage="1" promptTitle="Jugendamt" prompt="Bitte wählen Sie hier ein Basisjugendamt aus der Liste aus! (z.B. das eigene Jugendamt)" sqref="D3">
      <formula1>Jugendaemter_liste</formula1>
    </dataValidation>
    <dataValidation type="list" allowBlank="1" showInputMessage="1" showErrorMessage="1" promptTitle="Jugendamt" prompt="Bitte wählen Sie hier ein Vergleichsjugendamt aus der Liste aus! (z.B. das benachbarte Jugendamt)" sqref="F3 H3">
      <formula1>Jugendaemter_liste</formula1>
    </dataValidation>
  </dataValidations>
  <hyperlinks>
    <hyperlink ref="A1:B3" r:id="rId1" display="mailto:thomas.fink@lwl.org?subject=HzE%20Bericht%202017%20-%20Datenbasis%202015%20-%20Excel-Tool"/>
  </hyperlinks>
  <pageMargins left="0.70866141732283472" right="0.70866141732283472" top="0.78740157480314965" bottom="0.78740157480314965" header="0.31496062992125984" footer="0.31496062992125984"/>
  <pageSetup paperSize="9" scale="73" fitToHeight="0" orientation="landscape" r:id="rId2"/>
  <headerFooter>
    <oddHeader>&amp;CBerichtstool zum HzE Bericht 2017 - Datenbasis 2015</oddHeader>
    <oddFooter>&amp;L&amp;P von &amp;N&amp;R&amp;F</oddFooter>
  </headerFooter>
  <rowBreaks count="4" manualBreakCount="4">
    <brk id="40" max="16383" man="1"/>
    <brk id="76" max="16383" man="1"/>
    <brk id="108" max="16383" man="1"/>
    <brk id="148" max="16383" man="1"/>
  </rowBreaks>
  <legacyDrawing r:id="rId3"/>
</worksheet>
</file>

<file path=xl/worksheets/sheet10.xml><?xml version="1.0" encoding="utf-8"?>
<worksheet xmlns="http://schemas.openxmlformats.org/spreadsheetml/2006/main" xmlns:r="http://schemas.openxmlformats.org/officeDocument/2006/relationships">
  <dimension ref="A1:P68"/>
  <sheetViews>
    <sheetView zoomScale="80" zoomScaleNormal="80" workbookViewId="0">
      <pane ySplit="5" topLeftCell="A6" activePane="bottomLeft" state="frozen"/>
      <selection activeCell="G44" sqref="G44"/>
      <selection pane="bottomLeft" activeCell="B7" sqref="B7"/>
    </sheetView>
  </sheetViews>
  <sheetFormatPr baseColWidth="10" defaultColWidth="11.44140625" defaultRowHeight="10.199999999999999"/>
  <cols>
    <col min="1" max="1" width="9.5546875" style="32" customWidth="1"/>
    <col min="2" max="2" width="40.6640625" style="42" customWidth="1"/>
    <col min="3" max="10" width="12.6640625" style="29" customWidth="1"/>
    <col min="11" max="12" width="12.6640625" style="4" customWidth="1"/>
    <col min="13" max="16384" width="11.44140625" style="29"/>
  </cols>
  <sheetData>
    <row r="1" spans="1:16" ht="18" customHeight="1">
      <c r="A1" s="63" t="s">
        <v>364</v>
      </c>
    </row>
    <row r="2" spans="1:16" ht="13.5" customHeight="1">
      <c r="A2" s="30"/>
    </row>
    <row r="3" spans="1:16" ht="26.25" customHeight="1">
      <c r="A3" s="376" t="s">
        <v>247</v>
      </c>
      <c r="B3" s="388" t="s">
        <v>0</v>
      </c>
      <c r="C3" s="391" t="s">
        <v>183</v>
      </c>
      <c r="D3" s="391"/>
      <c r="E3" s="391"/>
      <c r="F3" s="391"/>
      <c r="G3" s="400"/>
      <c r="H3" s="390" t="s">
        <v>322</v>
      </c>
      <c r="I3" s="391"/>
      <c r="J3" s="391"/>
      <c r="K3" s="391"/>
      <c r="L3" s="391"/>
    </row>
    <row r="4" spans="1:16" ht="16.5" customHeight="1">
      <c r="A4" s="387"/>
      <c r="B4" s="389"/>
      <c r="C4" s="392" t="s">
        <v>1</v>
      </c>
      <c r="D4" s="394" t="s">
        <v>4</v>
      </c>
      <c r="E4" s="395"/>
      <c r="F4" s="396" t="s">
        <v>5</v>
      </c>
      <c r="G4" s="397"/>
      <c r="H4" s="398" t="s">
        <v>1</v>
      </c>
      <c r="I4" s="394" t="s">
        <v>4</v>
      </c>
      <c r="J4" s="395"/>
      <c r="K4" s="396" t="s">
        <v>5</v>
      </c>
      <c r="L4" s="396"/>
    </row>
    <row r="5" spans="1:16" s="31" customFormat="1" ht="68.25" customHeight="1">
      <c r="A5" s="387"/>
      <c r="B5" s="389"/>
      <c r="C5" s="393"/>
      <c r="D5" s="88" t="s">
        <v>2</v>
      </c>
      <c r="E5" s="88" t="s">
        <v>3</v>
      </c>
      <c r="F5" s="88" t="s">
        <v>184</v>
      </c>
      <c r="G5" s="96" t="s">
        <v>321</v>
      </c>
      <c r="H5" s="399"/>
      <c r="I5" s="88" t="s">
        <v>2</v>
      </c>
      <c r="J5" s="88" t="s">
        <v>3</v>
      </c>
      <c r="K5" s="88" t="s">
        <v>184</v>
      </c>
      <c r="L5" s="88" t="s">
        <v>192</v>
      </c>
      <c r="M5" s="97"/>
      <c r="N5" s="40"/>
      <c r="O5" s="40"/>
      <c r="P5" s="40"/>
    </row>
    <row r="6" spans="1:16" ht="13.2">
      <c r="A6" s="250">
        <v>55334000</v>
      </c>
      <c r="B6" s="117" t="s">
        <v>258</v>
      </c>
      <c r="C6" s="100">
        <v>734</v>
      </c>
      <c r="D6" s="100">
        <v>389</v>
      </c>
      <c r="E6" s="100">
        <v>345</v>
      </c>
      <c r="F6" s="100">
        <v>399</v>
      </c>
      <c r="G6" s="100">
        <v>335</v>
      </c>
      <c r="H6" s="254">
        <v>116.5</v>
      </c>
      <c r="I6" s="254">
        <v>118.6</v>
      </c>
      <c r="J6" s="254">
        <v>114.2</v>
      </c>
      <c r="K6" s="254">
        <v>148.9</v>
      </c>
      <c r="L6" s="254">
        <v>92.5</v>
      </c>
    </row>
    <row r="7" spans="1:16" ht="13.2">
      <c r="A7" s="250">
        <v>55334002</v>
      </c>
      <c r="B7" s="69" t="s">
        <v>250</v>
      </c>
      <c r="C7" s="100">
        <v>691</v>
      </c>
      <c r="D7" s="100">
        <v>382</v>
      </c>
      <c r="E7" s="100">
        <v>309</v>
      </c>
      <c r="F7" s="100">
        <v>374</v>
      </c>
      <c r="G7" s="100">
        <v>317</v>
      </c>
      <c r="H7" s="254">
        <v>148.30000000000001</v>
      </c>
      <c r="I7" s="254">
        <v>152.9</v>
      </c>
      <c r="J7" s="254">
        <v>142.9</v>
      </c>
      <c r="K7" s="254">
        <v>197.8</v>
      </c>
      <c r="L7" s="254">
        <v>114.4</v>
      </c>
    </row>
    <row r="8" spans="1:16" ht="13.2">
      <c r="A8" s="250">
        <v>55711000</v>
      </c>
      <c r="B8" s="117" t="s">
        <v>121</v>
      </c>
      <c r="C8" s="100">
        <v>760</v>
      </c>
      <c r="D8" s="100">
        <v>407</v>
      </c>
      <c r="E8" s="100">
        <v>353</v>
      </c>
      <c r="F8" s="100">
        <v>406</v>
      </c>
      <c r="G8" s="100">
        <v>354</v>
      </c>
      <c r="H8" s="254">
        <v>111.3</v>
      </c>
      <c r="I8" s="254">
        <v>116.6</v>
      </c>
      <c r="J8" s="254">
        <v>105.8</v>
      </c>
      <c r="K8" s="254">
        <v>133.1</v>
      </c>
      <c r="L8" s="254">
        <v>93.7</v>
      </c>
    </row>
    <row r="9" spans="1:16" ht="13.2">
      <c r="A9" s="250">
        <v>55911000</v>
      </c>
      <c r="B9" s="117" t="s">
        <v>134</v>
      </c>
      <c r="C9" s="100">
        <v>550</v>
      </c>
      <c r="D9" s="100">
        <v>284</v>
      </c>
      <c r="E9" s="100">
        <v>266</v>
      </c>
      <c r="F9" s="100">
        <v>285</v>
      </c>
      <c r="G9" s="100">
        <v>265</v>
      </c>
      <c r="H9" s="254">
        <v>85.9</v>
      </c>
      <c r="I9" s="254">
        <v>85.3</v>
      </c>
      <c r="J9" s="254">
        <v>86.6</v>
      </c>
      <c r="K9" s="254">
        <v>101.2</v>
      </c>
      <c r="L9" s="254">
        <v>73.900000000000006</v>
      </c>
    </row>
    <row r="10" spans="1:16" ht="13.2">
      <c r="A10" s="250">
        <v>55314000</v>
      </c>
      <c r="B10" s="117" t="s">
        <v>54</v>
      </c>
      <c r="C10" s="100">
        <v>516</v>
      </c>
      <c r="D10" s="100">
        <v>275</v>
      </c>
      <c r="E10" s="100">
        <v>241</v>
      </c>
      <c r="F10" s="100">
        <v>256</v>
      </c>
      <c r="G10" s="100">
        <v>260</v>
      </c>
      <c r="H10" s="254">
        <v>77.7</v>
      </c>
      <c r="I10" s="254">
        <v>80.5</v>
      </c>
      <c r="J10" s="254">
        <v>74.7</v>
      </c>
      <c r="K10" s="254">
        <v>82.2</v>
      </c>
      <c r="L10" s="254">
        <v>73.8</v>
      </c>
    </row>
    <row r="11" spans="1:16" ht="13.2">
      <c r="A11" s="250">
        <v>55554000</v>
      </c>
      <c r="B11" s="117" t="s">
        <v>265</v>
      </c>
      <c r="C11" s="100">
        <v>920</v>
      </c>
      <c r="D11" s="100">
        <v>473</v>
      </c>
      <c r="E11" s="100">
        <v>447</v>
      </c>
      <c r="F11" s="100">
        <v>442</v>
      </c>
      <c r="G11" s="100">
        <v>478</v>
      </c>
      <c r="H11" s="254">
        <v>109.7</v>
      </c>
      <c r="I11" s="254">
        <v>109</v>
      </c>
      <c r="J11" s="254">
        <v>110.5</v>
      </c>
      <c r="K11" s="254">
        <v>124.9</v>
      </c>
      <c r="L11" s="254">
        <v>98.6</v>
      </c>
    </row>
    <row r="12" spans="1:16" ht="13.2">
      <c r="A12" s="250">
        <v>55512000</v>
      </c>
      <c r="B12" s="117" t="s">
        <v>95</v>
      </c>
      <c r="C12" s="100">
        <v>209</v>
      </c>
      <c r="D12" s="100">
        <v>121</v>
      </c>
      <c r="E12" s="100">
        <v>88</v>
      </c>
      <c r="F12" s="100">
        <v>85</v>
      </c>
      <c r="G12" s="100">
        <v>124</v>
      </c>
      <c r="H12" s="254">
        <v>95</v>
      </c>
      <c r="I12" s="254">
        <v>106.1</v>
      </c>
      <c r="J12" s="254">
        <v>83</v>
      </c>
      <c r="K12" s="254">
        <v>91.9</v>
      </c>
      <c r="L12" s="254">
        <v>97.2</v>
      </c>
    </row>
    <row r="13" spans="1:16" ht="13.2">
      <c r="A13" s="250">
        <v>55558000</v>
      </c>
      <c r="B13" s="117" t="s">
        <v>266</v>
      </c>
      <c r="C13" s="251">
        <v>246</v>
      </c>
      <c r="D13" s="251">
        <v>135</v>
      </c>
      <c r="E13" s="251">
        <v>111</v>
      </c>
      <c r="F13" s="251">
        <v>133</v>
      </c>
      <c r="G13" s="251">
        <v>113</v>
      </c>
      <c r="H13" s="254">
        <v>52.2</v>
      </c>
      <c r="I13" s="254">
        <v>55.2</v>
      </c>
      <c r="J13" s="254">
        <v>48.9</v>
      </c>
      <c r="K13" s="254">
        <v>68.7</v>
      </c>
      <c r="L13" s="254">
        <v>40.700000000000003</v>
      </c>
    </row>
    <row r="14" spans="1:16" ht="13.2">
      <c r="A14" s="250">
        <v>55913000</v>
      </c>
      <c r="B14" s="117" t="s">
        <v>135</v>
      </c>
      <c r="C14" s="251">
        <v>1071</v>
      </c>
      <c r="D14" s="100">
        <v>624</v>
      </c>
      <c r="E14" s="100">
        <v>447</v>
      </c>
      <c r="F14" s="100">
        <v>614</v>
      </c>
      <c r="G14" s="100">
        <v>457</v>
      </c>
      <c r="H14" s="254">
        <v>95</v>
      </c>
      <c r="I14" s="254">
        <v>107.6</v>
      </c>
      <c r="J14" s="254">
        <v>81.7</v>
      </c>
      <c r="K14" s="254">
        <v>120.5</v>
      </c>
      <c r="L14" s="254">
        <v>73.900000000000006</v>
      </c>
    </row>
    <row r="15" spans="1:16" ht="13.2">
      <c r="A15" s="250">
        <v>55112000</v>
      </c>
      <c r="B15" s="117" t="s">
        <v>16</v>
      </c>
      <c r="C15" s="100">
        <v>374</v>
      </c>
      <c r="D15" s="100">
        <v>224</v>
      </c>
      <c r="E15" s="100">
        <v>150</v>
      </c>
      <c r="F15" s="100">
        <v>153</v>
      </c>
      <c r="G15" s="100">
        <v>221</v>
      </c>
      <c r="H15" s="254">
        <v>38.4</v>
      </c>
      <c r="I15" s="254">
        <v>44.5</v>
      </c>
      <c r="J15" s="254">
        <v>31.9</v>
      </c>
      <c r="K15" s="254">
        <v>35.1</v>
      </c>
      <c r="L15" s="254">
        <v>41.1</v>
      </c>
    </row>
    <row r="16" spans="1:16" ht="13.2">
      <c r="A16" s="250">
        <v>55358000</v>
      </c>
      <c r="B16" s="117" t="s">
        <v>259</v>
      </c>
      <c r="C16" s="251">
        <v>735</v>
      </c>
      <c r="D16" s="251">
        <v>398</v>
      </c>
      <c r="E16" s="100">
        <v>337</v>
      </c>
      <c r="F16" s="100">
        <v>312</v>
      </c>
      <c r="G16" s="251">
        <v>423</v>
      </c>
      <c r="H16" s="254">
        <v>137.19999999999999</v>
      </c>
      <c r="I16" s="254">
        <v>142.30000000000001</v>
      </c>
      <c r="J16" s="254">
        <v>131.69999999999999</v>
      </c>
      <c r="K16" s="254">
        <v>137.69999999999999</v>
      </c>
      <c r="L16" s="254">
        <v>136.80000000000001</v>
      </c>
    </row>
    <row r="17" spans="1:12" ht="13.2">
      <c r="A17" s="250">
        <v>55111000</v>
      </c>
      <c r="B17" s="117" t="s">
        <v>15</v>
      </c>
      <c r="C17" s="251">
        <v>1346</v>
      </c>
      <c r="D17" s="100">
        <v>728</v>
      </c>
      <c r="E17" s="100">
        <v>618</v>
      </c>
      <c r="F17" s="100">
        <v>651</v>
      </c>
      <c r="G17" s="100">
        <v>695</v>
      </c>
      <c r="H17" s="254">
        <v>120.1</v>
      </c>
      <c r="I17" s="254">
        <v>126.8</v>
      </c>
      <c r="J17" s="254">
        <v>113.2</v>
      </c>
      <c r="K17" s="254">
        <v>115</v>
      </c>
      <c r="L17" s="254">
        <v>125.4</v>
      </c>
    </row>
    <row r="18" spans="1:12" ht="13.2">
      <c r="A18" s="250">
        <v>55954000</v>
      </c>
      <c r="B18" s="117" t="s">
        <v>358</v>
      </c>
      <c r="C18" s="251">
        <v>546</v>
      </c>
      <c r="D18" s="100">
        <v>309</v>
      </c>
      <c r="E18" s="100">
        <v>237</v>
      </c>
      <c r="F18" s="100">
        <v>257</v>
      </c>
      <c r="G18" s="100">
        <v>289</v>
      </c>
      <c r="H18" s="254">
        <v>91.5</v>
      </c>
      <c r="I18" s="254">
        <v>99.8</v>
      </c>
      <c r="J18" s="254">
        <v>82.5</v>
      </c>
      <c r="K18" s="254">
        <v>99.2</v>
      </c>
      <c r="L18" s="254">
        <v>85.6</v>
      </c>
    </row>
    <row r="19" spans="1:12" ht="13.2">
      <c r="A19" s="250">
        <v>55113000</v>
      </c>
      <c r="B19" s="117" t="s">
        <v>17</v>
      </c>
      <c r="C19" s="251">
        <v>1019</v>
      </c>
      <c r="D19" s="100">
        <v>577</v>
      </c>
      <c r="E19" s="100">
        <v>442</v>
      </c>
      <c r="F19" s="100">
        <v>527</v>
      </c>
      <c r="G19" s="100">
        <v>492</v>
      </c>
      <c r="H19" s="254">
        <v>94.2</v>
      </c>
      <c r="I19" s="254">
        <v>103.4</v>
      </c>
      <c r="J19" s="254">
        <v>84.4</v>
      </c>
      <c r="K19" s="254">
        <v>105.1</v>
      </c>
      <c r="L19" s="254">
        <v>84.8</v>
      </c>
    </row>
    <row r="20" spans="1:12" ht="13.2">
      <c r="A20" s="250">
        <v>55366000</v>
      </c>
      <c r="B20" s="117" t="s">
        <v>260</v>
      </c>
      <c r="C20" s="100">
        <v>298</v>
      </c>
      <c r="D20" s="100">
        <v>149</v>
      </c>
      <c r="E20" s="100">
        <v>149</v>
      </c>
      <c r="F20" s="100">
        <v>157</v>
      </c>
      <c r="G20" s="100">
        <v>141</v>
      </c>
      <c r="H20" s="254">
        <v>76.5</v>
      </c>
      <c r="I20" s="254">
        <v>73.8</v>
      </c>
      <c r="J20" s="254">
        <v>79.400000000000006</v>
      </c>
      <c r="K20" s="254">
        <v>95.8</v>
      </c>
      <c r="L20" s="254">
        <v>62.5</v>
      </c>
    </row>
    <row r="21" spans="1:12" ht="13.2">
      <c r="A21" s="250">
        <v>55513000</v>
      </c>
      <c r="B21" s="117" t="s">
        <v>96</v>
      </c>
      <c r="C21" s="100">
        <v>626</v>
      </c>
      <c r="D21" s="100">
        <v>378</v>
      </c>
      <c r="E21" s="100">
        <v>248</v>
      </c>
      <c r="F21" s="100">
        <v>307</v>
      </c>
      <c r="G21" s="100">
        <v>319</v>
      </c>
      <c r="H21" s="254">
        <v>119.5</v>
      </c>
      <c r="I21" s="254">
        <v>137.80000000000001</v>
      </c>
      <c r="J21" s="254">
        <v>99.4</v>
      </c>
      <c r="K21" s="254">
        <v>131.30000000000001</v>
      </c>
      <c r="L21" s="254">
        <v>110</v>
      </c>
    </row>
    <row r="22" spans="1:12" ht="13.2">
      <c r="A22" s="250">
        <v>55754000</v>
      </c>
      <c r="B22" s="117" t="s">
        <v>269</v>
      </c>
      <c r="C22" s="100">
        <v>601</v>
      </c>
      <c r="D22" s="100">
        <v>290</v>
      </c>
      <c r="E22" s="100">
        <v>311</v>
      </c>
      <c r="F22" s="100">
        <v>320</v>
      </c>
      <c r="G22" s="100">
        <v>281</v>
      </c>
      <c r="H22" s="254">
        <v>76.2</v>
      </c>
      <c r="I22" s="254">
        <v>70.8</v>
      </c>
      <c r="J22" s="254">
        <v>82</v>
      </c>
      <c r="K22" s="254">
        <v>94.8</v>
      </c>
      <c r="L22" s="254">
        <v>62.3</v>
      </c>
    </row>
    <row r="23" spans="1:12" ht="13.2">
      <c r="A23" s="250">
        <v>55914000</v>
      </c>
      <c r="B23" s="117" t="s">
        <v>136</v>
      </c>
      <c r="C23" s="100">
        <v>341</v>
      </c>
      <c r="D23" s="100">
        <v>172</v>
      </c>
      <c r="E23" s="100">
        <v>169</v>
      </c>
      <c r="F23" s="100">
        <v>133</v>
      </c>
      <c r="G23" s="100">
        <v>208</v>
      </c>
      <c r="H23" s="254">
        <v>90.3</v>
      </c>
      <c r="I23" s="254">
        <v>88.6</v>
      </c>
      <c r="J23" s="254">
        <v>92.1</v>
      </c>
      <c r="K23" s="254">
        <v>80</v>
      </c>
      <c r="L23" s="254">
        <v>98.4</v>
      </c>
    </row>
    <row r="24" spans="1:12" ht="13.2">
      <c r="A24" s="250">
        <v>55915000</v>
      </c>
      <c r="B24" s="117" t="s">
        <v>137</v>
      </c>
      <c r="C24" s="100">
        <v>743</v>
      </c>
      <c r="D24" s="100">
        <v>425</v>
      </c>
      <c r="E24" s="100">
        <v>318</v>
      </c>
      <c r="F24" s="100">
        <v>413</v>
      </c>
      <c r="G24" s="100">
        <v>330</v>
      </c>
      <c r="H24" s="254">
        <v>194.8</v>
      </c>
      <c r="I24" s="254">
        <v>215.7</v>
      </c>
      <c r="J24" s="254">
        <v>172.5</v>
      </c>
      <c r="K24" s="254">
        <v>250.6</v>
      </c>
      <c r="L24" s="254">
        <v>152.4</v>
      </c>
    </row>
    <row r="25" spans="1:12" ht="13.2">
      <c r="A25" s="250">
        <v>55370000</v>
      </c>
      <c r="B25" s="117" t="s">
        <v>261</v>
      </c>
      <c r="C25" s="100">
        <v>408</v>
      </c>
      <c r="D25" s="100">
        <v>197</v>
      </c>
      <c r="E25" s="100">
        <v>211</v>
      </c>
      <c r="F25" s="100">
        <v>206</v>
      </c>
      <c r="G25" s="100">
        <v>202</v>
      </c>
      <c r="H25" s="254">
        <v>78.2</v>
      </c>
      <c r="I25" s="254">
        <v>72.599999999999994</v>
      </c>
      <c r="J25" s="254">
        <v>84.3</v>
      </c>
      <c r="K25" s="254">
        <v>94.3</v>
      </c>
      <c r="L25" s="254">
        <v>66.599999999999994</v>
      </c>
    </row>
    <row r="26" spans="1:12" ht="13.2">
      <c r="A26" s="250">
        <v>55758000</v>
      </c>
      <c r="B26" s="117" t="s">
        <v>271</v>
      </c>
      <c r="C26" s="100">
        <v>181</v>
      </c>
      <c r="D26" s="100">
        <v>88</v>
      </c>
      <c r="E26" s="100">
        <v>93</v>
      </c>
      <c r="F26" s="100">
        <v>75</v>
      </c>
      <c r="G26" s="100">
        <v>106</v>
      </c>
      <c r="H26" s="254">
        <v>35.1</v>
      </c>
      <c r="I26" s="254">
        <v>32.799999999999997</v>
      </c>
      <c r="J26" s="254">
        <v>37.6</v>
      </c>
      <c r="K26" s="254">
        <v>33.799999999999997</v>
      </c>
      <c r="L26" s="254">
        <v>36</v>
      </c>
    </row>
    <row r="27" spans="1:12" ht="13.2">
      <c r="A27" s="250">
        <v>55916000</v>
      </c>
      <c r="B27" s="117" t="s">
        <v>138</v>
      </c>
      <c r="C27" s="100">
        <v>290</v>
      </c>
      <c r="D27" s="100">
        <v>169</v>
      </c>
      <c r="E27" s="100">
        <v>121</v>
      </c>
      <c r="F27" s="100">
        <v>150</v>
      </c>
      <c r="G27" s="100">
        <v>140</v>
      </c>
      <c r="H27" s="254">
        <v>96.8</v>
      </c>
      <c r="I27" s="254">
        <v>110.1</v>
      </c>
      <c r="J27" s="254">
        <v>82.9</v>
      </c>
      <c r="K27" s="254">
        <v>116.6</v>
      </c>
      <c r="L27" s="254">
        <v>81.900000000000006</v>
      </c>
    </row>
    <row r="28" spans="1:12" ht="13.2">
      <c r="A28" s="250">
        <v>55958000</v>
      </c>
      <c r="B28" s="117" t="s">
        <v>276</v>
      </c>
      <c r="C28" s="100">
        <v>544</v>
      </c>
      <c r="D28" s="100">
        <v>325</v>
      </c>
      <c r="E28" s="100">
        <v>219</v>
      </c>
      <c r="F28" s="100">
        <v>287</v>
      </c>
      <c r="G28" s="100">
        <v>257</v>
      </c>
      <c r="H28" s="254">
        <v>101.3</v>
      </c>
      <c r="I28" s="254">
        <v>114.9</v>
      </c>
      <c r="J28" s="254">
        <v>86.1</v>
      </c>
      <c r="K28" s="254">
        <v>131.6</v>
      </c>
      <c r="L28" s="254">
        <v>80.5</v>
      </c>
    </row>
    <row r="29" spans="1:12" ht="13.2">
      <c r="A29" s="250">
        <v>55762000</v>
      </c>
      <c r="B29" s="117" t="s">
        <v>272</v>
      </c>
      <c r="C29" s="251">
        <v>110</v>
      </c>
      <c r="D29" s="251">
        <v>50</v>
      </c>
      <c r="E29" s="100">
        <v>60</v>
      </c>
      <c r="F29" s="100">
        <v>38</v>
      </c>
      <c r="G29" s="100">
        <v>72</v>
      </c>
      <c r="H29" s="254">
        <v>36.6</v>
      </c>
      <c r="I29" s="254">
        <v>31.8</v>
      </c>
      <c r="J29" s="254">
        <v>41.8</v>
      </c>
      <c r="K29" s="254">
        <v>31.2</v>
      </c>
      <c r="L29" s="254">
        <v>40.200000000000003</v>
      </c>
    </row>
    <row r="30" spans="1:12" ht="13.2">
      <c r="A30" s="250">
        <v>55154000</v>
      </c>
      <c r="B30" s="117" t="s">
        <v>253</v>
      </c>
      <c r="C30" s="251">
        <v>714</v>
      </c>
      <c r="D30" s="100">
        <v>392</v>
      </c>
      <c r="E30" s="100">
        <v>322</v>
      </c>
      <c r="F30" s="100">
        <v>319</v>
      </c>
      <c r="G30" s="100">
        <v>395</v>
      </c>
      <c r="H30" s="254">
        <v>112.2</v>
      </c>
      <c r="I30" s="254">
        <v>118.6</v>
      </c>
      <c r="J30" s="254">
        <v>105.3</v>
      </c>
      <c r="K30" s="254">
        <v>118.1</v>
      </c>
      <c r="L30" s="254">
        <v>107.9</v>
      </c>
    </row>
    <row r="31" spans="1:12" ht="13.2">
      <c r="A31" s="250">
        <v>55315000</v>
      </c>
      <c r="B31" s="117" t="s">
        <v>55</v>
      </c>
      <c r="C31" s="251">
        <v>1658</v>
      </c>
      <c r="D31" s="100">
        <v>811</v>
      </c>
      <c r="E31" s="100">
        <v>847</v>
      </c>
      <c r="F31" s="100">
        <v>839</v>
      </c>
      <c r="G31" s="100">
        <v>819</v>
      </c>
      <c r="H31" s="254">
        <v>82.8</v>
      </c>
      <c r="I31" s="254">
        <v>79.099999999999994</v>
      </c>
      <c r="J31" s="254">
        <v>86.6</v>
      </c>
      <c r="K31" s="254">
        <v>85.7</v>
      </c>
      <c r="L31" s="254">
        <v>80</v>
      </c>
    </row>
    <row r="32" spans="1:12" ht="13.2">
      <c r="A32" s="250">
        <v>55114000</v>
      </c>
      <c r="B32" s="117" t="s">
        <v>18</v>
      </c>
      <c r="C32" s="100">
        <v>781</v>
      </c>
      <c r="D32" s="100">
        <v>440</v>
      </c>
      <c r="E32" s="100">
        <v>341</v>
      </c>
      <c r="F32" s="100">
        <v>323</v>
      </c>
      <c r="G32" s="100">
        <v>458</v>
      </c>
      <c r="H32" s="254">
        <v>178.2</v>
      </c>
      <c r="I32" s="254">
        <v>193.6</v>
      </c>
      <c r="J32" s="254">
        <v>161.6</v>
      </c>
      <c r="K32" s="254">
        <v>167</v>
      </c>
      <c r="L32" s="254">
        <v>187</v>
      </c>
    </row>
    <row r="33" spans="1:12" ht="13.2">
      <c r="A33" s="250">
        <v>55316000</v>
      </c>
      <c r="B33" s="117" t="s">
        <v>56</v>
      </c>
      <c r="C33" s="100">
        <v>351</v>
      </c>
      <c r="D33" s="100">
        <v>176</v>
      </c>
      <c r="E33" s="100">
        <v>175</v>
      </c>
      <c r="F33" s="100">
        <v>141</v>
      </c>
      <c r="G33" s="100">
        <v>210</v>
      </c>
      <c r="H33" s="254">
        <v>107.5</v>
      </c>
      <c r="I33" s="254">
        <v>103.3</v>
      </c>
      <c r="J33" s="254">
        <v>112.1</v>
      </c>
      <c r="K33" s="254">
        <v>93.7</v>
      </c>
      <c r="L33" s="254">
        <v>119.3</v>
      </c>
    </row>
    <row r="34" spans="1:12" ht="13.2">
      <c r="A34" s="250">
        <v>55766000</v>
      </c>
      <c r="B34" s="117" t="s">
        <v>273</v>
      </c>
      <c r="C34" s="251">
        <v>486</v>
      </c>
      <c r="D34" s="100">
        <v>237</v>
      </c>
      <c r="E34" s="100">
        <v>249</v>
      </c>
      <c r="F34" s="100">
        <v>227</v>
      </c>
      <c r="G34" s="100">
        <v>259</v>
      </c>
      <c r="H34" s="254">
        <v>64.599999999999994</v>
      </c>
      <c r="I34" s="254">
        <v>60.7</v>
      </c>
      <c r="J34" s="254">
        <v>68.8</v>
      </c>
      <c r="K34" s="254">
        <v>69.5</v>
      </c>
      <c r="L34" s="254">
        <v>60.9</v>
      </c>
    </row>
    <row r="35" spans="1:12" ht="13.2">
      <c r="A35" s="250">
        <v>55962000</v>
      </c>
      <c r="B35" s="117" t="s">
        <v>277</v>
      </c>
      <c r="C35" s="251">
        <v>1362</v>
      </c>
      <c r="D35" s="100">
        <v>757</v>
      </c>
      <c r="E35" s="100">
        <v>605</v>
      </c>
      <c r="F35" s="100">
        <v>661</v>
      </c>
      <c r="G35" s="100">
        <v>701</v>
      </c>
      <c r="H35" s="254">
        <v>163</v>
      </c>
      <c r="I35" s="254">
        <v>174.5</v>
      </c>
      <c r="J35" s="254">
        <v>150.5</v>
      </c>
      <c r="K35" s="254">
        <v>186.8</v>
      </c>
      <c r="L35" s="254">
        <v>145.5</v>
      </c>
    </row>
    <row r="36" spans="1:12" ht="13.2">
      <c r="A36" s="250">
        <v>55158000</v>
      </c>
      <c r="B36" s="117" t="s">
        <v>355</v>
      </c>
      <c r="C36" s="251">
        <v>1193</v>
      </c>
      <c r="D36" s="100">
        <v>665</v>
      </c>
      <c r="E36" s="100">
        <v>528</v>
      </c>
      <c r="F36" s="100">
        <v>667</v>
      </c>
      <c r="G36" s="100">
        <v>526</v>
      </c>
      <c r="H36" s="254">
        <v>126.9</v>
      </c>
      <c r="I36" s="254">
        <v>137.4</v>
      </c>
      <c r="J36" s="254">
        <v>115.7</v>
      </c>
      <c r="K36" s="254">
        <v>159.30000000000001</v>
      </c>
      <c r="L36" s="254">
        <v>100.9</v>
      </c>
    </row>
    <row r="37" spans="1:12" ht="13.2">
      <c r="A37" s="250">
        <v>55770000</v>
      </c>
      <c r="B37" s="117" t="s">
        <v>274</v>
      </c>
      <c r="C37" s="100">
        <v>407</v>
      </c>
      <c r="D37" s="100">
        <v>239</v>
      </c>
      <c r="E37" s="100">
        <v>168</v>
      </c>
      <c r="F37" s="100">
        <v>196</v>
      </c>
      <c r="G37" s="100">
        <v>211</v>
      </c>
      <c r="H37" s="254">
        <v>61.7</v>
      </c>
      <c r="I37" s="254">
        <v>69.8</v>
      </c>
      <c r="J37" s="254">
        <v>53</v>
      </c>
      <c r="K37" s="254">
        <v>69.900000000000006</v>
      </c>
      <c r="L37" s="254">
        <v>55.7</v>
      </c>
    </row>
    <row r="38" spans="1:12" ht="13.2">
      <c r="A38" s="250">
        <v>55116000</v>
      </c>
      <c r="B38" s="117" t="s">
        <v>19</v>
      </c>
      <c r="C38" s="100">
        <v>492</v>
      </c>
      <c r="D38" s="100">
        <v>284</v>
      </c>
      <c r="E38" s="100">
        <v>208</v>
      </c>
      <c r="F38" s="100">
        <v>318</v>
      </c>
      <c r="G38" s="100">
        <v>174</v>
      </c>
      <c r="H38" s="254">
        <v>96.8</v>
      </c>
      <c r="I38" s="254">
        <v>108.9</v>
      </c>
      <c r="J38" s="254">
        <v>84.1</v>
      </c>
      <c r="K38" s="254">
        <v>142.30000000000001</v>
      </c>
      <c r="L38" s="254">
        <v>61.1</v>
      </c>
    </row>
    <row r="39" spans="1:12" ht="13.2">
      <c r="A39" s="250">
        <v>55117000</v>
      </c>
      <c r="B39" s="117" t="s">
        <v>20</v>
      </c>
      <c r="C39" s="100">
        <v>132</v>
      </c>
      <c r="D39" s="100">
        <v>66</v>
      </c>
      <c r="E39" s="100">
        <v>66</v>
      </c>
      <c r="F39" s="100">
        <v>66</v>
      </c>
      <c r="G39" s="100">
        <v>66</v>
      </c>
      <c r="H39" s="254">
        <v>42.6</v>
      </c>
      <c r="I39" s="254">
        <v>41.2</v>
      </c>
      <c r="J39" s="254">
        <v>44.2</v>
      </c>
      <c r="K39" s="254">
        <v>46.7</v>
      </c>
      <c r="L39" s="254">
        <v>39.200000000000003</v>
      </c>
    </row>
    <row r="40" spans="1:12" ht="13.2">
      <c r="A40" s="250">
        <v>55515000</v>
      </c>
      <c r="B40" s="117" t="s">
        <v>97</v>
      </c>
      <c r="C40" s="100">
        <v>397</v>
      </c>
      <c r="D40" s="100">
        <v>209</v>
      </c>
      <c r="E40" s="100">
        <v>188</v>
      </c>
      <c r="F40" s="100">
        <v>212</v>
      </c>
      <c r="G40" s="100">
        <v>185</v>
      </c>
      <c r="H40" s="254">
        <v>66.8</v>
      </c>
      <c r="I40" s="254">
        <v>70.099999999999994</v>
      </c>
      <c r="J40" s="254">
        <v>63.4</v>
      </c>
      <c r="K40" s="254">
        <v>80.5</v>
      </c>
      <c r="L40" s="254">
        <v>55.9</v>
      </c>
    </row>
    <row r="41" spans="1:12" ht="13.2">
      <c r="A41" s="250">
        <v>55162000</v>
      </c>
      <c r="B41" s="117" t="s">
        <v>254</v>
      </c>
      <c r="C41" s="100">
        <v>838</v>
      </c>
      <c r="D41" s="100">
        <v>450</v>
      </c>
      <c r="E41" s="100">
        <v>388</v>
      </c>
      <c r="F41" s="100">
        <v>355</v>
      </c>
      <c r="G41" s="100">
        <v>483</v>
      </c>
      <c r="H41" s="254">
        <v>91.7</v>
      </c>
      <c r="I41" s="254">
        <v>94.6</v>
      </c>
      <c r="J41" s="254">
        <v>88.5</v>
      </c>
      <c r="K41" s="254">
        <v>86.5</v>
      </c>
      <c r="L41" s="254">
        <v>95.9</v>
      </c>
    </row>
    <row r="42" spans="1:12" ht="13.2">
      <c r="A42" s="250">
        <v>55374000</v>
      </c>
      <c r="B42" s="117" t="s">
        <v>262</v>
      </c>
      <c r="C42" s="100">
        <v>687</v>
      </c>
      <c r="D42" s="100">
        <v>345</v>
      </c>
      <c r="E42" s="100">
        <v>342</v>
      </c>
      <c r="F42" s="100">
        <v>319</v>
      </c>
      <c r="G42" s="100">
        <v>368</v>
      </c>
      <c r="H42" s="254">
        <v>118.5</v>
      </c>
      <c r="I42" s="254">
        <v>115.7</v>
      </c>
      <c r="J42" s="254">
        <v>121.6</v>
      </c>
      <c r="K42" s="254">
        <v>129.80000000000001</v>
      </c>
      <c r="L42" s="254">
        <v>110.2</v>
      </c>
    </row>
    <row r="43" spans="1:12" ht="13.2">
      <c r="A43" s="250">
        <v>55119000</v>
      </c>
      <c r="B43" s="117" t="s">
        <v>21</v>
      </c>
      <c r="C43" s="251">
        <v>405</v>
      </c>
      <c r="D43" s="100">
        <v>204</v>
      </c>
      <c r="E43" s="100">
        <v>201</v>
      </c>
      <c r="F43" s="100">
        <v>196</v>
      </c>
      <c r="G43" s="100">
        <v>209</v>
      </c>
      <c r="H43" s="254">
        <v>102.3</v>
      </c>
      <c r="I43" s="254">
        <v>100.1</v>
      </c>
      <c r="J43" s="254">
        <v>104.6</v>
      </c>
      <c r="K43" s="254">
        <v>111.8</v>
      </c>
      <c r="L43" s="254">
        <v>94.7</v>
      </c>
    </row>
    <row r="44" spans="1:12" ht="13.2">
      <c r="A44" s="250">
        <v>55966000</v>
      </c>
      <c r="B44" s="117" t="s">
        <v>278</v>
      </c>
      <c r="C44" s="100">
        <v>286</v>
      </c>
      <c r="D44" s="100">
        <v>171</v>
      </c>
      <c r="E44" s="100">
        <v>115</v>
      </c>
      <c r="F44" s="100">
        <v>155</v>
      </c>
      <c r="G44" s="100">
        <v>131</v>
      </c>
      <c r="H44" s="254">
        <v>99</v>
      </c>
      <c r="I44" s="254">
        <v>111.9</v>
      </c>
      <c r="J44" s="254">
        <v>84.4</v>
      </c>
      <c r="K44" s="254">
        <v>127.3</v>
      </c>
      <c r="L44" s="254">
        <v>78.3</v>
      </c>
    </row>
    <row r="45" spans="1:12" ht="13.2">
      <c r="A45" s="250">
        <v>55774000</v>
      </c>
      <c r="B45" s="117" t="s">
        <v>275</v>
      </c>
      <c r="C45" s="100">
        <v>731</v>
      </c>
      <c r="D45" s="100">
        <v>406</v>
      </c>
      <c r="E45" s="100">
        <v>325</v>
      </c>
      <c r="F45" s="100">
        <v>403</v>
      </c>
      <c r="G45" s="100">
        <v>328</v>
      </c>
      <c r="H45" s="254">
        <v>109.8</v>
      </c>
      <c r="I45" s="254">
        <v>117.1</v>
      </c>
      <c r="J45" s="254">
        <v>101.9</v>
      </c>
      <c r="K45" s="254">
        <v>138.1</v>
      </c>
      <c r="L45" s="254">
        <v>87.7</v>
      </c>
    </row>
    <row r="46" spans="1:12" ht="13.2">
      <c r="A46" s="250">
        <v>55562000</v>
      </c>
      <c r="B46" s="117" t="s">
        <v>357</v>
      </c>
      <c r="C46" s="251">
        <v>2168</v>
      </c>
      <c r="D46" s="251">
        <v>1248</v>
      </c>
      <c r="E46" s="100">
        <v>920</v>
      </c>
      <c r="F46" s="251">
        <v>1181</v>
      </c>
      <c r="G46" s="100">
        <v>987</v>
      </c>
      <c r="H46" s="254">
        <v>184.4</v>
      </c>
      <c r="I46" s="254">
        <v>204.2</v>
      </c>
      <c r="J46" s="254">
        <v>163</v>
      </c>
      <c r="K46" s="254">
        <v>235.2</v>
      </c>
      <c r="L46" s="254">
        <v>146.5</v>
      </c>
    </row>
    <row r="47" spans="1:12" ht="13.2">
      <c r="A47" s="250">
        <v>55120000</v>
      </c>
      <c r="B47" s="117" t="s">
        <v>22</v>
      </c>
      <c r="C47" s="100">
        <v>113</v>
      </c>
      <c r="D47" s="100">
        <v>64</v>
      </c>
      <c r="E47" s="100">
        <v>49</v>
      </c>
      <c r="F47" s="100">
        <v>65</v>
      </c>
      <c r="G47" s="100">
        <v>48</v>
      </c>
      <c r="H47" s="254">
        <v>52.8</v>
      </c>
      <c r="I47" s="254">
        <v>58.7</v>
      </c>
      <c r="J47" s="254">
        <v>46.8</v>
      </c>
      <c r="K47" s="254">
        <v>69.7</v>
      </c>
      <c r="L47" s="254">
        <v>39.799999999999997</v>
      </c>
    </row>
    <row r="48" spans="1:12" ht="13.2">
      <c r="A48" s="250">
        <v>55362000</v>
      </c>
      <c r="B48" s="117" t="s">
        <v>356</v>
      </c>
      <c r="C48" s="251">
        <v>1238</v>
      </c>
      <c r="D48" s="100">
        <v>647</v>
      </c>
      <c r="E48" s="100">
        <v>591</v>
      </c>
      <c r="F48" s="100">
        <v>586</v>
      </c>
      <c r="G48" s="100">
        <v>652</v>
      </c>
      <c r="H48" s="254">
        <v>129.80000000000001</v>
      </c>
      <c r="I48" s="254">
        <v>131.19999999999999</v>
      </c>
      <c r="J48" s="254">
        <v>128.4</v>
      </c>
      <c r="K48" s="254">
        <v>137.9</v>
      </c>
      <c r="L48" s="254">
        <v>123.3</v>
      </c>
    </row>
    <row r="49" spans="1:12" ht="13.2">
      <c r="A49" s="250">
        <v>55378000</v>
      </c>
      <c r="B49" s="117" t="s">
        <v>263</v>
      </c>
      <c r="C49" s="100">
        <v>514</v>
      </c>
      <c r="D49" s="100">
        <v>277</v>
      </c>
      <c r="E49" s="100">
        <v>237</v>
      </c>
      <c r="F49" s="100">
        <v>223</v>
      </c>
      <c r="G49" s="100">
        <v>291</v>
      </c>
      <c r="H49" s="254">
        <v>90</v>
      </c>
      <c r="I49" s="254">
        <v>93.4</v>
      </c>
      <c r="J49" s="254">
        <v>86.5</v>
      </c>
      <c r="K49" s="254">
        <v>91.1</v>
      </c>
      <c r="L49" s="254">
        <v>89.3</v>
      </c>
    </row>
    <row r="50" spans="1:12" ht="13.2">
      <c r="A50" s="250">
        <v>55382000</v>
      </c>
      <c r="B50" s="117" t="s">
        <v>264</v>
      </c>
      <c r="C50" s="251">
        <v>1030</v>
      </c>
      <c r="D50" s="100">
        <v>578</v>
      </c>
      <c r="E50" s="100">
        <v>452</v>
      </c>
      <c r="F50" s="100">
        <v>533</v>
      </c>
      <c r="G50" s="100">
        <v>497</v>
      </c>
      <c r="H50" s="254">
        <v>81.599999999999994</v>
      </c>
      <c r="I50" s="254">
        <v>87.9</v>
      </c>
      <c r="J50" s="254">
        <v>74.8</v>
      </c>
      <c r="K50" s="254">
        <v>96.5</v>
      </c>
      <c r="L50" s="254">
        <v>70</v>
      </c>
    </row>
    <row r="51" spans="1:12" ht="13.2">
      <c r="A51" s="250">
        <v>55970000</v>
      </c>
      <c r="B51" s="117" t="s">
        <v>279</v>
      </c>
      <c r="C51" s="251">
        <v>363</v>
      </c>
      <c r="D51" s="100">
        <v>179</v>
      </c>
      <c r="E51" s="100">
        <v>184</v>
      </c>
      <c r="F51" s="100">
        <v>161</v>
      </c>
      <c r="G51" s="100">
        <v>202</v>
      </c>
      <c r="H51" s="254">
        <v>65</v>
      </c>
      <c r="I51" s="254">
        <v>61.8</v>
      </c>
      <c r="J51" s="254">
        <v>68.3</v>
      </c>
      <c r="K51" s="254">
        <v>67.900000000000006</v>
      </c>
      <c r="L51" s="254">
        <v>62.8</v>
      </c>
    </row>
    <row r="52" spans="1:12" ht="13.2">
      <c r="A52" s="250">
        <v>55974000</v>
      </c>
      <c r="B52" s="117" t="s">
        <v>280</v>
      </c>
      <c r="C52" s="100">
        <v>762</v>
      </c>
      <c r="D52" s="100">
        <v>405</v>
      </c>
      <c r="E52" s="100">
        <v>357</v>
      </c>
      <c r="F52" s="100">
        <v>379</v>
      </c>
      <c r="G52" s="100">
        <v>383</v>
      </c>
      <c r="H52" s="254">
        <v>120.2</v>
      </c>
      <c r="I52" s="254">
        <v>120.7</v>
      </c>
      <c r="J52" s="254">
        <v>119.5</v>
      </c>
      <c r="K52" s="254">
        <v>141.6</v>
      </c>
      <c r="L52" s="254">
        <v>104.5</v>
      </c>
    </row>
    <row r="53" spans="1:12" ht="13.2">
      <c r="A53" s="250">
        <v>55122000</v>
      </c>
      <c r="B53" s="117" t="s">
        <v>23</v>
      </c>
      <c r="C53" s="100">
        <v>314</v>
      </c>
      <c r="D53" s="100">
        <v>171</v>
      </c>
      <c r="E53" s="100">
        <v>143</v>
      </c>
      <c r="F53" s="100">
        <v>131</v>
      </c>
      <c r="G53" s="100">
        <v>183</v>
      </c>
      <c r="H53" s="254">
        <v>98</v>
      </c>
      <c r="I53" s="254">
        <v>103</v>
      </c>
      <c r="J53" s="254">
        <v>92.6</v>
      </c>
      <c r="K53" s="254">
        <v>92.8</v>
      </c>
      <c r="L53" s="254">
        <v>102</v>
      </c>
    </row>
    <row r="54" spans="1:12" ht="13.2">
      <c r="A54" s="250">
        <v>55566000</v>
      </c>
      <c r="B54" s="117" t="s">
        <v>267</v>
      </c>
      <c r="C54" s="251">
        <v>1371</v>
      </c>
      <c r="D54" s="100">
        <v>769</v>
      </c>
      <c r="E54" s="100">
        <v>602</v>
      </c>
      <c r="F54" s="100">
        <v>736</v>
      </c>
      <c r="G54" s="100">
        <v>635</v>
      </c>
      <c r="H54" s="254">
        <v>139.19999999999999</v>
      </c>
      <c r="I54" s="254">
        <v>150.1</v>
      </c>
      <c r="J54" s="254">
        <v>127.5</v>
      </c>
      <c r="K54" s="254">
        <v>178.5</v>
      </c>
      <c r="L54" s="254">
        <v>110.9</v>
      </c>
    </row>
    <row r="55" spans="1:12" ht="13.2">
      <c r="A55" s="250">
        <v>55978000</v>
      </c>
      <c r="B55" s="117" t="s">
        <v>281</v>
      </c>
      <c r="C55" s="251">
        <v>1109</v>
      </c>
      <c r="D55" s="100">
        <v>608</v>
      </c>
      <c r="E55" s="100">
        <v>501</v>
      </c>
      <c r="F55" s="100">
        <v>483</v>
      </c>
      <c r="G55" s="100">
        <v>626</v>
      </c>
      <c r="H55" s="254">
        <v>143.1</v>
      </c>
      <c r="I55" s="254">
        <v>150.9</v>
      </c>
      <c r="J55" s="254">
        <v>134.69999999999999</v>
      </c>
      <c r="K55" s="254">
        <v>148.30000000000001</v>
      </c>
      <c r="L55" s="254">
        <v>139.4</v>
      </c>
    </row>
    <row r="56" spans="1:12" ht="13.2">
      <c r="A56" s="250">
        <v>55166000</v>
      </c>
      <c r="B56" s="117" t="s">
        <v>255</v>
      </c>
      <c r="C56" s="100">
        <v>643</v>
      </c>
      <c r="D56" s="100">
        <v>350</v>
      </c>
      <c r="E56" s="100">
        <v>293</v>
      </c>
      <c r="F56" s="100">
        <v>309</v>
      </c>
      <c r="G56" s="100">
        <v>334</v>
      </c>
      <c r="H56" s="254">
        <v>109.4</v>
      </c>
      <c r="I56" s="254">
        <v>116.5</v>
      </c>
      <c r="J56" s="254">
        <v>102</v>
      </c>
      <c r="K56" s="254">
        <v>126.5</v>
      </c>
      <c r="L56" s="254">
        <v>97.2</v>
      </c>
    </row>
    <row r="57" spans="1:12" ht="13.2">
      <c r="A57" s="250">
        <v>55570000</v>
      </c>
      <c r="B57" s="117" t="s">
        <v>268</v>
      </c>
      <c r="C57" s="100">
        <v>629</v>
      </c>
      <c r="D57" s="100">
        <v>358</v>
      </c>
      <c r="E57" s="100">
        <v>271</v>
      </c>
      <c r="F57" s="100">
        <v>337</v>
      </c>
      <c r="G57" s="100">
        <v>292</v>
      </c>
      <c r="H57" s="254">
        <v>104.3</v>
      </c>
      <c r="I57" s="254">
        <v>114.7</v>
      </c>
      <c r="J57" s="254">
        <v>93.1</v>
      </c>
      <c r="K57" s="254">
        <v>134.19999999999999</v>
      </c>
      <c r="L57" s="254">
        <v>83</v>
      </c>
    </row>
    <row r="58" spans="1:12" ht="13.2">
      <c r="A58" s="250">
        <v>55170000</v>
      </c>
      <c r="B58" s="117" t="s">
        <v>257</v>
      </c>
      <c r="C58" s="251">
        <v>1067</v>
      </c>
      <c r="D58" s="100">
        <v>577</v>
      </c>
      <c r="E58" s="100">
        <v>490</v>
      </c>
      <c r="F58" s="100">
        <v>526</v>
      </c>
      <c r="G58" s="100">
        <v>541</v>
      </c>
      <c r="H58" s="254">
        <v>122</v>
      </c>
      <c r="I58" s="254">
        <v>127</v>
      </c>
      <c r="J58" s="254">
        <v>116.5</v>
      </c>
      <c r="K58" s="254">
        <v>141.5</v>
      </c>
      <c r="L58" s="254">
        <v>107.5</v>
      </c>
    </row>
    <row r="59" spans="1:12" ht="13.2">
      <c r="A59" s="250">
        <v>55124000</v>
      </c>
      <c r="B59" s="117" t="s">
        <v>24</v>
      </c>
      <c r="C59" s="100">
        <v>588</v>
      </c>
      <c r="D59" s="100">
        <v>287</v>
      </c>
      <c r="E59" s="100">
        <v>301</v>
      </c>
      <c r="F59" s="100">
        <v>267</v>
      </c>
      <c r="G59" s="100">
        <v>321</v>
      </c>
      <c r="H59" s="254">
        <v>85</v>
      </c>
      <c r="I59" s="254">
        <v>81.099999999999994</v>
      </c>
      <c r="J59" s="254">
        <v>89</v>
      </c>
      <c r="K59" s="254">
        <v>85.4</v>
      </c>
      <c r="L59" s="254">
        <v>84.6</v>
      </c>
    </row>
    <row r="60" spans="1:12" s="42" customFormat="1" ht="13.2">
      <c r="A60" s="49"/>
      <c r="B60" s="9" t="s">
        <v>180</v>
      </c>
      <c r="C60" s="77">
        <v>36688</v>
      </c>
      <c r="D60" s="77">
        <v>19938.985146261635</v>
      </c>
      <c r="E60" s="77">
        <v>16749</v>
      </c>
      <c r="F60" s="77">
        <v>18294</v>
      </c>
      <c r="G60" s="241">
        <v>18394</v>
      </c>
      <c r="H60" s="111">
        <v>102.64673152836519</v>
      </c>
      <c r="I60" s="111">
        <v>107.75354305180281</v>
      </c>
      <c r="J60" s="111">
        <v>97.164736899459172</v>
      </c>
      <c r="K60" s="111">
        <v>116.55224910649054</v>
      </c>
      <c r="L60" s="305">
        <v>91.758792075240649</v>
      </c>
    </row>
    <row r="61" spans="1:12" s="42" customFormat="1" ht="13.2">
      <c r="A61" s="49"/>
      <c r="B61" s="16" t="s">
        <v>201</v>
      </c>
      <c r="C61" s="77">
        <v>18879</v>
      </c>
      <c r="D61" s="77">
        <v>10103</v>
      </c>
      <c r="E61" s="77">
        <v>8776</v>
      </c>
      <c r="F61" s="77">
        <v>9218</v>
      </c>
      <c r="G61" s="241">
        <v>9661</v>
      </c>
      <c r="H61" s="111">
        <v>99.8</v>
      </c>
      <c r="I61" s="111">
        <v>103.3</v>
      </c>
      <c r="J61" s="111">
        <v>96.1</v>
      </c>
      <c r="K61" s="111">
        <v>108.8</v>
      </c>
      <c r="L61" s="242">
        <v>92.6</v>
      </c>
    </row>
    <row r="62" spans="1:12" s="42" customFormat="1" ht="13.2">
      <c r="A62" s="49"/>
      <c r="B62" s="17" t="s">
        <v>202</v>
      </c>
      <c r="C62" s="77">
        <v>17809</v>
      </c>
      <c r="D62" s="77">
        <v>9836</v>
      </c>
      <c r="E62" s="77">
        <v>7973</v>
      </c>
      <c r="F62" s="77">
        <v>9076</v>
      </c>
      <c r="G62" s="241">
        <v>8733</v>
      </c>
      <c r="H62" s="111">
        <v>105.8</v>
      </c>
      <c r="I62" s="111">
        <v>112.7</v>
      </c>
      <c r="J62" s="111">
        <v>98.4</v>
      </c>
      <c r="K62" s="111">
        <v>125.7</v>
      </c>
      <c r="L62" s="242">
        <v>90.9</v>
      </c>
    </row>
    <row r="64" spans="1:12">
      <c r="B64" s="21"/>
      <c r="C64" s="4"/>
      <c r="D64" s="4"/>
      <c r="E64" s="4"/>
      <c r="F64" s="4"/>
      <c r="G64" s="4"/>
      <c r="H64" s="4"/>
      <c r="I64" s="4"/>
      <c r="J64" s="4"/>
    </row>
    <row r="65" spans="2:10">
      <c r="B65" s="21"/>
      <c r="C65" s="4"/>
      <c r="D65" s="4"/>
      <c r="E65" s="4"/>
      <c r="F65" s="24"/>
      <c r="G65" s="4"/>
      <c r="H65" s="4"/>
      <c r="I65" s="4"/>
      <c r="J65" s="4"/>
    </row>
    <row r="66" spans="2:10" ht="13.2">
      <c r="B66" s="21"/>
      <c r="C66" s="24"/>
      <c r="D66" s="4"/>
      <c r="E66" s="4"/>
      <c r="F66" s="4"/>
      <c r="G66" s="25"/>
      <c r="H66" s="4"/>
      <c r="I66" s="4"/>
      <c r="J66" s="4"/>
    </row>
    <row r="67" spans="2:10">
      <c r="B67" s="21"/>
      <c r="C67" s="4"/>
      <c r="D67" s="4"/>
      <c r="E67" s="4"/>
      <c r="F67" s="4"/>
      <c r="G67" s="4"/>
      <c r="H67" s="4"/>
      <c r="I67" s="4"/>
      <c r="J67" s="4"/>
    </row>
    <row r="68" spans="2:10">
      <c r="B68" s="21"/>
      <c r="C68" s="4"/>
      <c r="D68" s="4"/>
      <c r="E68" s="4"/>
      <c r="F68" s="4"/>
      <c r="G68" s="4"/>
      <c r="H68" s="4"/>
      <c r="I68" s="4"/>
      <c r="J68" s="4"/>
    </row>
  </sheetData>
  <mergeCells count="10">
    <mergeCell ref="A3:A5"/>
    <mergeCell ref="B3:B5"/>
    <mergeCell ref="H3:L3"/>
    <mergeCell ref="C4:C5"/>
    <mergeCell ref="D4:E4"/>
    <mergeCell ref="F4:G4"/>
    <mergeCell ref="H4:H5"/>
    <mergeCell ref="I4:J4"/>
    <mergeCell ref="K4:L4"/>
    <mergeCell ref="C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S210"/>
  <sheetViews>
    <sheetView zoomScale="80" zoomScaleNormal="80" workbookViewId="0">
      <pane ySplit="5" topLeftCell="A189" activePane="bottomLeft" state="frozen"/>
      <selection activeCell="G44" sqref="G44"/>
      <selection pane="bottomLeft" activeCell="A2" sqref="A2"/>
    </sheetView>
  </sheetViews>
  <sheetFormatPr baseColWidth="10" defaultColWidth="11.44140625" defaultRowHeight="10.199999999999999"/>
  <cols>
    <col min="1" max="3" width="11.44140625" style="1"/>
    <col min="4" max="4" width="9.5546875" style="3" customWidth="1"/>
    <col min="5" max="5" width="40.6640625" style="42" customWidth="1"/>
    <col min="6" max="13" width="12.6640625" style="1" customWidth="1"/>
    <col min="14" max="15" width="12.6640625" style="4" customWidth="1"/>
    <col min="16" max="16384" width="11.44140625" style="1"/>
  </cols>
  <sheetData>
    <row r="1" spans="1:19" ht="18" customHeight="1">
      <c r="A1" s="63" t="s">
        <v>365</v>
      </c>
      <c r="D1" s="5"/>
    </row>
    <row r="2" spans="1:19" s="29" customFormat="1" ht="12.75" customHeight="1">
      <c r="A2" s="50"/>
      <c r="D2" s="30"/>
      <c r="E2" s="42"/>
      <c r="N2" s="4"/>
      <c r="O2" s="4"/>
    </row>
    <row r="3" spans="1:19" ht="26.25" customHeight="1">
      <c r="A3" s="349" t="s">
        <v>297</v>
      </c>
      <c r="B3" s="349" t="s">
        <v>320</v>
      </c>
      <c r="C3" s="349" t="s">
        <v>298</v>
      </c>
      <c r="D3" s="376" t="s">
        <v>247</v>
      </c>
      <c r="E3" s="388" t="s">
        <v>0</v>
      </c>
      <c r="F3" s="391" t="s">
        <v>183</v>
      </c>
      <c r="G3" s="391"/>
      <c r="H3" s="391"/>
      <c r="I3" s="391"/>
      <c r="J3" s="400"/>
      <c r="K3" s="390" t="s">
        <v>349</v>
      </c>
      <c r="L3" s="391"/>
      <c r="M3" s="391"/>
      <c r="N3" s="391"/>
      <c r="O3" s="391"/>
    </row>
    <row r="4" spans="1:19" ht="16.5" customHeight="1">
      <c r="A4" s="350"/>
      <c r="B4" s="350"/>
      <c r="C4" s="350"/>
      <c r="D4" s="387"/>
      <c r="E4" s="389"/>
      <c r="F4" s="392" t="s">
        <v>1</v>
      </c>
      <c r="G4" s="394" t="s">
        <v>4</v>
      </c>
      <c r="H4" s="395"/>
      <c r="I4" s="396" t="s">
        <v>5</v>
      </c>
      <c r="J4" s="397"/>
      <c r="K4" s="398" t="s">
        <v>1</v>
      </c>
      <c r="L4" s="394" t="s">
        <v>4</v>
      </c>
      <c r="M4" s="395"/>
      <c r="N4" s="396" t="s">
        <v>5</v>
      </c>
      <c r="O4" s="396"/>
    </row>
    <row r="5" spans="1:19" s="2" customFormat="1" ht="68.25" customHeight="1">
      <c r="A5" s="351"/>
      <c r="B5" s="351"/>
      <c r="C5" s="351"/>
      <c r="D5" s="387"/>
      <c r="E5" s="389"/>
      <c r="F5" s="393"/>
      <c r="G5" s="88" t="s">
        <v>2</v>
      </c>
      <c r="H5" s="88" t="s">
        <v>3</v>
      </c>
      <c r="I5" s="88" t="s">
        <v>184</v>
      </c>
      <c r="J5" s="96" t="s">
        <v>321</v>
      </c>
      <c r="K5" s="399"/>
      <c r="L5" s="88" t="s">
        <v>2</v>
      </c>
      <c r="M5" s="88" t="s">
        <v>3</v>
      </c>
      <c r="N5" s="89" t="s">
        <v>203</v>
      </c>
      <c r="O5" s="88" t="s">
        <v>192</v>
      </c>
      <c r="Q5" s="14"/>
      <c r="R5" s="14"/>
      <c r="S5" s="14"/>
    </row>
    <row r="6" spans="1:19" s="4" customFormat="1" ht="13.2">
      <c r="A6" s="197">
        <v>1</v>
      </c>
      <c r="B6" s="197">
        <v>1</v>
      </c>
      <c r="C6" s="198">
        <v>1</v>
      </c>
      <c r="D6" s="186">
        <v>911000</v>
      </c>
      <c r="E6" s="69" t="s">
        <v>134</v>
      </c>
      <c r="F6" s="211">
        <v>268.00000000000011</v>
      </c>
      <c r="G6" s="211">
        <v>205</v>
      </c>
      <c r="H6" s="211">
        <v>63</v>
      </c>
      <c r="I6" s="212">
        <v>67.000000000000043</v>
      </c>
      <c r="J6" s="212">
        <v>201.00000000000009</v>
      </c>
      <c r="K6" s="213">
        <v>57.2</v>
      </c>
      <c r="L6" s="213">
        <v>83.6</v>
      </c>
      <c r="M6" s="213">
        <v>28.2</v>
      </c>
      <c r="N6" s="213">
        <v>60.7</v>
      </c>
      <c r="O6" s="213">
        <v>56.1</v>
      </c>
      <c r="P6" s="94"/>
      <c r="Q6" s="93"/>
      <c r="R6" s="93"/>
      <c r="S6" s="93"/>
    </row>
    <row r="7" spans="1:19" s="4" customFormat="1" ht="13.2">
      <c r="A7" s="197">
        <v>1</v>
      </c>
      <c r="B7" s="197">
        <v>1</v>
      </c>
      <c r="C7" s="198">
        <v>1</v>
      </c>
      <c r="D7" s="186">
        <v>913000</v>
      </c>
      <c r="E7" s="69" t="s">
        <v>135</v>
      </c>
      <c r="F7" s="211">
        <v>1646.9999999999986</v>
      </c>
      <c r="G7" s="211">
        <v>1057</v>
      </c>
      <c r="H7" s="211">
        <v>590</v>
      </c>
      <c r="I7" s="212">
        <v>522.99999999999966</v>
      </c>
      <c r="J7" s="212">
        <v>1123.9999999999991</v>
      </c>
      <c r="K7" s="213">
        <v>201.6</v>
      </c>
      <c r="L7" s="213">
        <v>249.9</v>
      </c>
      <c r="M7" s="213">
        <v>149.80000000000001</v>
      </c>
      <c r="N7" s="213">
        <v>263.10000000000002</v>
      </c>
      <c r="O7" s="213">
        <v>181.9</v>
      </c>
      <c r="P7" s="94"/>
      <c r="Q7" s="93"/>
      <c r="R7" s="93"/>
      <c r="S7" s="93"/>
    </row>
    <row r="8" spans="1:19" s="4" customFormat="1" ht="13.2">
      <c r="A8" s="197">
        <v>1</v>
      </c>
      <c r="B8" s="197">
        <v>1</v>
      </c>
      <c r="C8" s="198">
        <v>1</v>
      </c>
      <c r="D8" s="186">
        <v>112000</v>
      </c>
      <c r="E8" s="69" t="s">
        <v>16</v>
      </c>
      <c r="F8" s="211">
        <v>816.00000000000034</v>
      </c>
      <c r="G8" s="211">
        <v>604</v>
      </c>
      <c r="H8" s="211">
        <v>212</v>
      </c>
      <c r="I8" s="212">
        <v>207.00000000000014</v>
      </c>
      <c r="J8" s="212">
        <v>609.00000000000023</v>
      </c>
      <c r="K8" s="213">
        <v>114.7</v>
      </c>
      <c r="L8" s="213">
        <v>163.9</v>
      </c>
      <c r="M8" s="213">
        <v>61.8</v>
      </c>
      <c r="N8" s="213">
        <v>119.2</v>
      </c>
      <c r="O8" s="213">
        <v>113.2</v>
      </c>
      <c r="P8" s="94"/>
      <c r="Q8" s="93"/>
      <c r="R8" s="93"/>
      <c r="S8" s="93"/>
    </row>
    <row r="9" spans="1:19" s="4" customFormat="1" ht="13.2">
      <c r="A9" s="197">
        <v>1</v>
      </c>
      <c r="B9" s="197">
        <v>1</v>
      </c>
      <c r="C9" s="198">
        <v>1</v>
      </c>
      <c r="D9" s="186">
        <v>113000</v>
      </c>
      <c r="E9" s="69" t="s">
        <v>17</v>
      </c>
      <c r="F9" s="211">
        <v>484</v>
      </c>
      <c r="G9" s="211">
        <v>356</v>
      </c>
      <c r="H9" s="211">
        <v>128</v>
      </c>
      <c r="I9" s="212">
        <v>73</v>
      </c>
      <c r="J9" s="212">
        <v>411</v>
      </c>
      <c r="K9" s="213">
        <v>62.4</v>
      </c>
      <c r="L9" s="213">
        <v>88.7</v>
      </c>
      <c r="M9" s="213">
        <v>34.200000000000003</v>
      </c>
      <c r="N9" s="213">
        <v>37.299999999999997</v>
      </c>
      <c r="O9" s="213">
        <v>70.8</v>
      </c>
      <c r="P9" s="94"/>
      <c r="Q9" s="93"/>
      <c r="R9" s="93"/>
      <c r="S9" s="93"/>
    </row>
    <row r="10" spans="1:19" s="4" customFormat="1" ht="13.2">
      <c r="A10" s="197">
        <v>1</v>
      </c>
      <c r="B10" s="197">
        <v>1</v>
      </c>
      <c r="C10" s="198">
        <v>1</v>
      </c>
      <c r="D10" s="186">
        <v>513000</v>
      </c>
      <c r="E10" s="69" t="s">
        <v>96</v>
      </c>
      <c r="F10" s="211">
        <v>186</v>
      </c>
      <c r="G10" s="211">
        <v>132</v>
      </c>
      <c r="H10" s="211">
        <v>54</v>
      </c>
      <c r="I10" s="212">
        <v>36.000000000000007</v>
      </c>
      <c r="J10" s="212">
        <v>150</v>
      </c>
      <c r="K10" s="213">
        <v>48.3</v>
      </c>
      <c r="L10" s="213">
        <v>65.099999999999994</v>
      </c>
      <c r="M10" s="213">
        <v>29.7</v>
      </c>
      <c r="N10" s="213">
        <v>38</v>
      </c>
      <c r="O10" s="213">
        <v>51.7</v>
      </c>
      <c r="P10" s="94"/>
      <c r="Q10" s="93"/>
      <c r="R10" s="93"/>
      <c r="S10" s="93"/>
    </row>
    <row r="11" spans="1:19" s="4" customFormat="1" ht="13.2">
      <c r="A11" s="197">
        <v>1</v>
      </c>
      <c r="B11" s="197">
        <v>1</v>
      </c>
      <c r="C11" s="198">
        <v>1</v>
      </c>
      <c r="D11" s="186">
        <v>914000</v>
      </c>
      <c r="E11" s="69" t="s">
        <v>136</v>
      </c>
      <c r="F11" s="211">
        <v>386.99999999999994</v>
      </c>
      <c r="G11" s="211">
        <v>255</v>
      </c>
      <c r="H11" s="211">
        <v>132</v>
      </c>
      <c r="I11" s="212">
        <v>70.000000000000014</v>
      </c>
      <c r="J11" s="212">
        <v>316.99999999999994</v>
      </c>
      <c r="K11" s="213">
        <v>139.30000000000001</v>
      </c>
      <c r="L11" s="213">
        <v>179.4</v>
      </c>
      <c r="M11" s="213">
        <v>97.3</v>
      </c>
      <c r="N11" s="213">
        <v>105.5</v>
      </c>
      <c r="O11" s="213">
        <v>149.9</v>
      </c>
      <c r="P11" s="94"/>
      <c r="Q11" s="93"/>
      <c r="R11" s="93"/>
      <c r="S11" s="93"/>
    </row>
    <row r="12" spans="1:19" s="4" customFormat="1" ht="13.2">
      <c r="A12" s="197">
        <v>1</v>
      </c>
      <c r="B12" s="197">
        <v>1</v>
      </c>
      <c r="C12" s="198">
        <v>1</v>
      </c>
      <c r="D12" s="186">
        <v>915000</v>
      </c>
      <c r="E12" s="69" t="s">
        <v>137</v>
      </c>
      <c r="F12" s="211">
        <v>285</v>
      </c>
      <c r="G12" s="211">
        <v>211</v>
      </c>
      <c r="H12" s="211">
        <v>74</v>
      </c>
      <c r="I12" s="212">
        <v>74.000000000000014</v>
      </c>
      <c r="J12" s="212">
        <v>211.00000000000006</v>
      </c>
      <c r="K12" s="213">
        <v>100.6</v>
      </c>
      <c r="L12" s="213">
        <v>143.5</v>
      </c>
      <c r="M12" s="213">
        <v>54.3</v>
      </c>
      <c r="N12" s="213">
        <v>110.8</v>
      </c>
      <c r="O12" s="213">
        <v>97.5</v>
      </c>
      <c r="P12" s="94"/>
      <c r="Q12" s="93"/>
      <c r="R12" s="93"/>
      <c r="S12" s="93"/>
    </row>
    <row r="13" spans="1:19" s="4" customFormat="1" ht="13.2">
      <c r="A13" s="197">
        <v>1</v>
      </c>
      <c r="B13" s="197">
        <v>1</v>
      </c>
      <c r="C13" s="198">
        <v>1</v>
      </c>
      <c r="D13" s="186">
        <v>916000</v>
      </c>
      <c r="E13" s="69" t="s">
        <v>138</v>
      </c>
      <c r="F13" s="211">
        <v>185</v>
      </c>
      <c r="G13" s="211">
        <v>142</v>
      </c>
      <c r="H13" s="211">
        <v>43</v>
      </c>
      <c r="I13" s="212">
        <v>23.000000000000004</v>
      </c>
      <c r="J13" s="212">
        <v>162</v>
      </c>
      <c r="K13" s="213">
        <v>83.3</v>
      </c>
      <c r="L13" s="213">
        <v>125</v>
      </c>
      <c r="M13" s="213">
        <v>39.700000000000003</v>
      </c>
      <c r="N13" s="213">
        <v>45</v>
      </c>
      <c r="O13" s="213">
        <v>94.8</v>
      </c>
      <c r="P13" s="94"/>
      <c r="Q13" s="93"/>
      <c r="R13" s="93"/>
      <c r="S13" s="93"/>
    </row>
    <row r="14" spans="1:19" s="4" customFormat="1" ht="13.2">
      <c r="A14" s="197">
        <v>1</v>
      </c>
      <c r="B14" s="197">
        <v>1</v>
      </c>
      <c r="C14" s="198">
        <v>1</v>
      </c>
      <c r="D14" s="186">
        <v>114000</v>
      </c>
      <c r="E14" s="69" t="s">
        <v>18</v>
      </c>
      <c r="F14" s="211">
        <v>119.00000000000003</v>
      </c>
      <c r="G14" s="211">
        <v>82</v>
      </c>
      <c r="H14" s="211">
        <v>37</v>
      </c>
      <c r="I14" s="212">
        <v>15</v>
      </c>
      <c r="J14" s="212">
        <v>104.00000000000003</v>
      </c>
      <c r="K14" s="213">
        <v>36.799999999999997</v>
      </c>
      <c r="L14" s="213">
        <v>49</v>
      </c>
      <c r="M14" s="213">
        <v>23.8</v>
      </c>
      <c r="N14" s="213">
        <v>19.2</v>
      </c>
      <c r="O14" s="213">
        <v>42.5</v>
      </c>
      <c r="P14" s="94"/>
      <c r="Q14" s="93"/>
      <c r="R14" s="93"/>
      <c r="S14" s="93"/>
    </row>
    <row r="15" spans="1:19" s="4" customFormat="1" ht="13.2">
      <c r="A15" s="197">
        <v>1</v>
      </c>
      <c r="B15" s="197">
        <v>1</v>
      </c>
      <c r="C15" s="198">
        <v>1</v>
      </c>
      <c r="D15" s="186">
        <v>116000</v>
      </c>
      <c r="E15" s="69" t="s">
        <v>19</v>
      </c>
      <c r="F15" s="211">
        <v>186.00000000000003</v>
      </c>
      <c r="G15" s="211">
        <v>141</v>
      </c>
      <c r="H15" s="211">
        <v>45</v>
      </c>
      <c r="I15" s="212">
        <v>32.000000000000007</v>
      </c>
      <c r="J15" s="212">
        <v>154.00000000000003</v>
      </c>
      <c r="K15" s="213">
        <v>49.8</v>
      </c>
      <c r="L15" s="213">
        <v>73.599999999999994</v>
      </c>
      <c r="M15" s="213">
        <v>24.7</v>
      </c>
      <c r="N15" s="213">
        <v>36</v>
      </c>
      <c r="O15" s="213">
        <v>54.1</v>
      </c>
      <c r="P15" s="94"/>
      <c r="Q15" s="93"/>
      <c r="R15" s="93"/>
      <c r="S15" s="93"/>
    </row>
    <row r="16" spans="1:19" s="4" customFormat="1" ht="13.2">
      <c r="A16" s="197">
        <v>1</v>
      </c>
      <c r="B16" s="197">
        <v>1</v>
      </c>
      <c r="C16" s="198">
        <v>1</v>
      </c>
      <c r="D16" s="186">
        <v>117000</v>
      </c>
      <c r="E16" s="69" t="s">
        <v>20</v>
      </c>
      <c r="F16" s="211">
        <v>196</v>
      </c>
      <c r="G16" s="211">
        <v>145</v>
      </c>
      <c r="H16" s="211">
        <v>51</v>
      </c>
      <c r="I16" s="211">
        <v>42</v>
      </c>
      <c r="J16" s="211">
        <v>154</v>
      </c>
      <c r="K16" s="199">
        <v>87.4</v>
      </c>
      <c r="L16" s="199">
        <v>125.2</v>
      </c>
      <c r="M16" s="199">
        <v>47.1</v>
      </c>
      <c r="N16" s="199">
        <v>75.400000000000006</v>
      </c>
      <c r="O16" s="199">
        <v>91.4</v>
      </c>
      <c r="P16" s="94"/>
      <c r="Q16" s="93"/>
      <c r="R16" s="93"/>
      <c r="S16" s="93"/>
    </row>
    <row r="17" spans="1:19" s="4" customFormat="1" ht="13.2">
      <c r="A17" s="197">
        <v>1</v>
      </c>
      <c r="B17" s="197">
        <v>1</v>
      </c>
      <c r="C17" s="198">
        <v>1</v>
      </c>
      <c r="D17" s="186">
        <v>119000</v>
      </c>
      <c r="E17" s="69" t="s">
        <v>21</v>
      </c>
      <c r="F17" s="211">
        <v>224</v>
      </c>
      <c r="G17" s="211">
        <v>164</v>
      </c>
      <c r="H17" s="211">
        <v>60</v>
      </c>
      <c r="I17" s="212">
        <v>46</v>
      </c>
      <c r="J17" s="212">
        <v>178</v>
      </c>
      <c r="K17" s="213">
        <v>77.2</v>
      </c>
      <c r="L17" s="213">
        <v>110</v>
      </c>
      <c r="M17" s="213">
        <v>42.5</v>
      </c>
      <c r="N17" s="213">
        <v>66.2</v>
      </c>
      <c r="O17" s="213">
        <v>80.7</v>
      </c>
      <c r="P17" s="94"/>
      <c r="Q17" s="93"/>
      <c r="R17" s="93"/>
      <c r="S17" s="93"/>
    </row>
    <row r="18" spans="1:19" s="4" customFormat="1" ht="13.2">
      <c r="A18" s="197">
        <v>1</v>
      </c>
      <c r="B18" s="197">
        <v>1</v>
      </c>
      <c r="C18" s="198">
        <v>1</v>
      </c>
      <c r="D18" s="186">
        <v>124000</v>
      </c>
      <c r="E18" s="69" t="s">
        <v>24</v>
      </c>
      <c r="F18" s="211">
        <v>426</v>
      </c>
      <c r="G18" s="211">
        <v>265</v>
      </c>
      <c r="H18" s="211">
        <v>161</v>
      </c>
      <c r="I18" s="212">
        <v>82.000000000000014</v>
      </c>
      <c r="J18" s="212">
        <v>344</v>
      </c>
      <c r="K18" s="213">
        <v>84.6</v>
      </c>
      <c r="L18" s="213">
        <v>103.1</v>
      </c>
      <c r="M18" s="213">
        <v>65.3</v>
      </c>
      <c r="N18" s="213">
        <v>66</v>
      </c>
      <c r="O18" s="213">
        <v>90.6</v>
      </c>
      <c r="P18" s="94"/>
      <c r="Q18" s="93"/>
      <c r="R18" s="93"/>
      <c r="S18" s="93"/>
    </row>
    <row r="19" spans="1:19" s="4" customFormat="1" ht="13.2">
      <c r="A19" s="200"/>
      <c r="B19" s="200"/>
      <c r="C19" s="200"/>
      <c r="D19" s="190"/>
      <c r="E19" s="169" t="s">
        <v>210</v>
      </c>
      <c r="F19" s="170">
        <v>5408.9999999999991</v>
      </c>
      <c r="G19" s="170">
        <v>3759</v>
      </c>
      <c r="H19" s="170">
        <v>1650</v>
      </c>
      <c r="I19" s="170">
        <v>1289.9999999999998</v>
      </c>
      <c r="J19" s="170">
        <v>4118.9999999999991</v>
      </c>
      <c r="K19" s="201">
        <v>95.6</v>
      </c>
      <c r="L19" s="201">
        <v>128.5</v>
      </c>
      <c r="M19" s="201">
        <v>60.4</v>
      </c>
      <c r="N19" s="201">
        <v>93.9</v>
      </c>
      <c r="O19" s="201">
        <v>96.2</v>
      </c>
      <c r="P19" s="94"/>
      <c r="Q19" s="93"/>
      <c r="R19" s="93"/>
      <c r="S19" s="93"/>
    </row>
    <row r="20" spans="1:19" s="4" customFormat="1" ht="13.2">
      <c r="A20" s="197">
        <v>2</v>
      </c>
      <c r="B20" s="197">
        <v>2</v>
      </c>
      <c r="C20" s="198">
        <v>1</v>
      </c>
      <c r="D20" s="186">
        <v>334002</v>
      </c>
      <c r="E20" s="69" t="s">
        <v>250</v>
      </c>
      <c r="F20" s="211">
        <v>572.99999999999989</v>
      </c>
      <c r="G20" s="211">
        <v>355</v>
      </c>
      <c r="H20" s="211">
        <v>218</v>
      </c>
      <c r="I20" s="211">
        <v>113.00000000000001</v>
      </c>
      <c r="J20" s="211">
        <v>459.99999999999989</v>
      </c>
      <c r="K20" s="199">
        <v>163.9</v>
      </c>
      <c r="L20" s="199">
        <v>186.4</v>
      </c>
      <c r="M20" s="199">
        <v>137.1</v>
      </c>
      <c r="N20" s="199">
        <v>155.80000000000001</v>
      </c>
      <c r="O20" s="199">
        <v>166.1</v>
      </c>
      <c r="P20" s="94"/>
      <c r="Q20" s="93"/>
      <c r="R20" s="93"/>
      <c r="S20" s="93"/>
    </row>
    <row r="21" spans="1:19" s="4" customFormat="1" ht="13.2">
      <c r="A21" s="197">
        <v>2</v>
      </c>
      <c r="B21" s="197">
        <v>2</v>
      </c>
      <c r="C21" s="198">
        <v>1</v>
      </c>
      <c r="D21" s="186">
        <v>711000</v>
      </c>
      <c r="E21" s="69" t="s">
        <v>121</v>
      </c>
      <c r="F21" s="211">
        <v>797.00000000000023</v>
      </c>
      <c r="G21" s="211">
        <v>537</v>
      </c>
      <c r="H21" s="211">
        <v>260</v>
      </c>
      <c r="I21" s="211">
        <v>189.00000000000006</v>
      </c>
      <c r="J21" s="211">
        <v>608.00000000000023</v>
      </c>
      <c r="K21" s="199">
        <v>160</v>
      </c>
      <c r="L21" s="199">
        <v>211.5</v>
      </c>
      <c r="M21" s="199">
        <v>106.4</v>
      </c>
      <c r="N21" s="199">
        <v>157</v>
      </c>
      <c r="O21" s="199">
        <v>160.9</v>
      </c>
      <c r="P21" s="94"/>
      <c r="Q21" s="93"/>
      <c r="R21" s="93"/>
      <c r="S21" s="93"/>
    </row>
    <row r="22" spans="1:19" s="21" customFormat="1" ht="13.2">
      <c r="A22" s="197">
        <v>2</v>
      </c>
      <c r="B22" s="197">
        <v>2</v>
      </c>
      <c r="C22" s="198">
        <v>1</v>
      </c>
      <c r="D22" s="186">
        <v>314000</v>
      </c>
      <c r="E22" s="69" t="s">
        <v>54</v>
      </c>
      <c r="F22" s="211">
        <v>249</v>
      </c>
      <c r="G22" s="211">
        <v>192</v>
      </c>
      <c r="H22" s="211">
        <v>57</v>
      </c>
      <c r="I22" s="211">
        <v>56</v>
      </c>
      <c r="J22" s="211">
        <v>193</v>
      </c>
      <c r="K22" s="199">
        <v>52.6</v>
      </c>
      <c r="L22" s="199">
        <v>78.900000000000006</v>
      </c>
      <c r="M22" s="199">
        <v>24.8</v>
      </c>
      <c r="N22" s="199">
        <v>46.3</v>
      </c>
      <c r="O22" s="199">
        <v>54.7</v>
      </c>
      <c r="P22" s="95"/>
      <c r="Q22" s="44"/>
      <c r="R22" s="44"/>
      <c r="S22" s="44"/>
    </row>
    <row r="23" spans="1:19" s="21" customFormat="1" ht="13.2">
      <c r="A23" s="197">
        <v>2</v>
      </c>
      <c r="B23" s="197">
        <v>2</v>
      </c>
      <c r="C23" s="198">
        <v>1</v>
      </c>
      <c r="D23" s="186">
        <v>512000</v>
      </c>
      <c r="E23" s="69" t="s">
        <v>95</v>
      </c>
      <c r="F23" s="211">
        <v>197</v>
      </c>
      <c r="G23" s="211">
        <v>142</v>
      </c>
      <c r="H23" s="211">
        <v>55</v>
      </c>
      <c r="I23" s="211">
        <v>37.000000000000014</v>
      </c>
      <c r="J23" s="211">
        <v>160</v>
      </c>
      <c r="K23" s="199">
        <v>119.2</v>
      </c>
      <c r="L23" s="199">
        <v>165.8</v>
      </c>
      <c r="M23" s="199">
        <v>69</v>
      </c>
      <c r="N23" s="199">
        <v>98</v>
      </c>
      <c r="O23" s="199">
        <v>125.4</v>
      </c>
      <c r="P23" s="95"/>
      <c r="Q23" s="44"/>
      <c r="R23" s="44"/>
      <c r="S23" s="44"/>
    </row>
    <row r="24" spans="1:19" s="21" customFormat="1" ht="13.2">
      <c r="A24" s="197">
        <v>2</v>
      </c>
      <c r="B24" s="197">
        <v>2</v>
      </c>
      <c r="C24" s="198">
        <v>1</v>
      </c>
      <c r="D24" s="186">
        <v>111000</v>
      </c>
      <c r="E24" s="69" t="s">
        <v>15</v>
      </c>
      <c r="F24" s="211">
        <v>341.00000000000006</v>
      </c>
      <c r="G24" s="211">
        <v>240</v>
      </c>
      <c r="H24" s="211">
        <v>101</v>
      </c>
      <c r="I24" s="211">
        <v>41.000000000000007</v>
      </c>
      <c r="J24" s="211">
        <v>300.00000000000006</v>
      </c>
      <c r="K24" s="199">
        <v>44.5</v>
      </c>
      <c r="L24" s="199">
        <v>61.1</v>
      </c>
      <c r="M24" s="199">
        <v>27</v>
      </c>
      <c r="N24" s="199">
        <v>19.3</v>
      </c>
      <c r="O24" s="199">
        <v>54.1</v>
      </c>
      <c r="P24" s="95"/>
      <c r="Q24" s="44"/>
      <c r="R24" s="44"/>
      <c r="S24" s="44"/>
    </row>
    <row r="25" spans="1:19" s="21" customFormat="1" ht="13.2">
      <c r="A25" s="197">
        <v>2</v>
      </c>
      <c r="B25" s="197">
        <v>2</v>
      </c>
      <c r="C25" s="198">
        <v>1</v>
      </c>
      <c r="D25" s="186">
        <v>315000</v>
      </c>
      <c r="E25" s="69" t="s">
        <v>55</v>
      </c>
      <c r="F25" s="211">
        <v>2743.0000000000036</v>
      </c>
      <c r="G25" s="211">
        <v>1735</v>
      </c>
      <c r="H25" s="211">
        <v>1008</v>
      </c>
      <c r="I25" s="212">
        <v>313.00000000000023</v>
      </c>
      <c r="J25" s="212">
        <v>2430.0000000000027</v>
      </c>
      <c r="K25" s="213">
        <v>197</v>
      </c>
      <c r="L25" s="213">
        <v>243.7</v>
      </c>
      <c r="M25" s="213">
        <v>148.19999999999999</v>
      </c>
      <c r="N25" s="213">
        <v>85</v>
      </c>
      <c r="O25" s="213">
        <v>237.3</v>
      </c>
      <c r="P25" s="95"/>
      <c r="Q25" s="44"/>
      <c r="R25" s="44"/>
      <c r="S25" s="44"/>
    </row>
    <row r="26" spans="1:19" s="21" customFormat="1" ht="13.2">
      <c r="A26" s="197">
        <v>2</v>
      </c>
      <c r="B26" s="197">
        <v>2</v>
      </c>
      <c r="C26" s="198">
        <v>1</v>
      </c>
      <c r="D26" s="186">
        <v>316000</v>
      </c>
      <c r="E26" s="69" t="s">
        <v>56</v>
      </c>
      <c r="F26" s="211">
        <v>193.00000000000006</v>
      </c>
      <c r="G26" s="211">
        <v>144</v>
      </c>
      <c r="H26" s="211">
        <v>49</v>
      </c>
      <c r="I26" s="211">
        <v>60.000000000000021</v>
      </c>
      <c r="J26" s="211">
        <v>133.00000000000003</v>
      </c>
      <c r="K26" s="199">
        <v>81.8</v>
      </c>
      <c r="L26" s="199">
        <v>116.5</v>
      </c>
      <c r="M26" s="199">
        <v>43.7</v>
      </c>
      <c r="N26" s="199">
        <v>100.2</v>
      </c>
      <c r="O26" s="199">
        <v>75.599999999999994</v>
      </c>
      <c r="P26" s="95"/>
      <c r="Q26" s="44"/>
      <c r="R26" s="44"/>
      <c r="S26" s="44"/>
    </row>
    <row r="27" spans="1:19" s="21" customFormat="1" ht="13.2">
      <c r="A27" s="197">
        <v>2</v>
      </c>
      <c r="B27" s="197">
        <v>3</v>
      </c>
      <c r="C27" s="198">
        <v>1</v>
      </c>
      <c r="D27" s="186">
        <v>515000</v>
      </c>
      <c r="E27" s="69" t="s">
        <v>97</v>
      </c>
      <c r="F27" s="211">
        <v>305</v>
      </c>
      <c r="G27" s="211">
        <v>210</v>
      </c>
      <c r="H27" s="211">
        <v>95</v>
      </c>
      <c r="I27" s="212">
        <v>76</v>
      </c>
      <c r="J27" s="212">
        <v>229</v>
      </c>
      <c r="K27" s="213">
        <v>70.8</v>
      </c>
      <c r="L27" s="213">
        <v>98.2</v>
      </c>
      <c r="M27" s="213">
        <v>43.8</v>
      </c>
      <c r="N27" s="213">
        <v>76.400000000000006</v>
      </c>
      <c r="O27" s="213">
        <v>69.099999999999994</v>
      </c>
      <c r="P27" s="95"/>
      <c r="Q27" s="44"/>
      <c r="R27" s="44"/>
      <c r="S27" s="44"/>
    </row>
    <row r="28" spans="1:19" s="21" customFormat="1" ht="13.2">
      <c r="A28" s="197">
        <v>2</v>
      </c>
      <c r="B28" s="197">
        <v>2</v>
      </c>
      <c r="C28" s="198">
        <v>1</v>
      </c>
      <c r="D28" s="186">
        <v>120000</v>
      </c>
      <c r="E28" s="69" t="s">
        <v>22</v>
      </c>
      <c r="F28" s="211">
        <v>83</v>
      </c>
      <c r="G28" s="211">
        <v>52</v>
      </c>
      <c r="H28" s="211">
        <v>31</v>
      </c>
      <c r="I28" s="212">
        <v>13.000000000000002</v>
      </c>
      <c r="J28" s="212">
        <v>70</v>
      </c>
      <c r="K28" s="213">
        <v>52.4</v>
      </c>
      <c r="L28" s="213">
        <v>64.7</v>
      </c>
      <c r="M28" s="213">
        <v>39.799999999999997</v>
      </c>
      <c r="N28" s="213">
        <v>34.5</v>
      </c>
      <c r="O28" s="213">
        <v>58</v>
      </c>
      <c r="P28" s="95"/>
      <c r="Q28" s="44"/>
      <c r="R28" s="44"/>
      <c r="S28" s="44"/>
    </row>
    <row r="29" spans="1:19" s="21" customFormat="1" ht="13.2">
      <c r="A29" s="197">
        <v>2</v>
      </c>
      <c r="B29" s="197">
        <v>2</v>
      </c>
      <c r="C29" s="198">
        <v>1</v>
      </c>
      <c r="D29" s="186">
        <v>122000</v>
      </c>
      <c r="E29" s="69" t="s">
        <v>23</v>
      </c>
      <c r="F29" s="211">
        <v>247</v>
      </c>
      <c r="G29" s="211">
        <v>171</v>
      </c>
      <c r="H29" s="211">
        <v>76</v>
      </c>
      <c r="I29" s="212">
        <v>26</v>
      </c>
      <c r="J29" s="212">
        <v>221</v>
      </c>
      <c r="K29" s="213">
        <v>104.6</v>
      </c>
      <c r="L29" s="213">
        <v>139.4</v>
      </c>
      <c r="M29" s="213">
        <v>66.900000000000006</v>
      </c>
      <c r="N29" s="213">
        <v>45.7</v>
      </c>
      <c r="O29" s="213">
        <v>123.2</v>
      </c>
      <c r="P29" s="95"/>
      <c r="Q29" s="44"/>
      <c r="R29" s="44"/>
      <c r="S29" s="44"/>
    </row>
    <row r="30" spans="1:19" s="21" customFormat="1" ht="13.2">
      <c r="A30" s="200"/>
      <c r="B30" s="200"/>
      <c r="C30" s="200"/>
      <c r="D30" s="190"/>
      <c r="E30" s="169" t="s">
        <v>217</v>
      </c>
      <c r="F30" s="170">
        <v>5728.0000000000036</v>
      </c>
      <c r="G30" s="170">
        <v>3778</v>
      </c>
      <c r="H30" s="170">
        <v>1950</v>
      </c>
      <c r="I30" s="170">
        <v>924.00000000000023</v>
      </c>
      <c r="J30" s="170">
        <v>4804.0000000000027</v>
      </c>
      <c r="K30" s="201">
        <v>121.7</v>
      </c>
      <c r="L30" s="201">
        <v>156.19999999999999</v>
      </c>
      <c r="M30" s="201">
        <v>85.2</v>
      </c>
      <c r="N30" s="201">
        <v>77.900000000000006</v>
      </c>
      <c r="O30" s="201">
        <v>136.5</v>
      </c>
      <c r="P30" s="95"/>
      <c r="Q30" s="44"/>
      <c r="R30" s="44"/>
      <c r="S30" s="44"/>
    </row>
    <row r="31" spans="1:19" s="21" customFormat="1" ht="13.2">
      <c r="A31" s="197">
        <v>3</v>
      </c>
      <c r="B31" s="197">
        <v>4</v>
      </c>
      <c r="C31" s="198">
        <v>2</v>
      </c>
      <c r="D31" s="186">
        <v>334000</v>
      </c>
      <c r="E31" s="192" t="s">
        <v>258</v>
      </c>
      <c r="F31" s="211">
        <v>59</v>
      </c>
      <c r="G31" s="211">
        <v>41</v>
      </c>
      <c r="H31" s="211">
        <v>18</v>
      </c>
      <c r="I31" s="211">
        <v>7</v>
      </c>
      <c r="J31" s="211">
        <v>52</v>
      </c>
      <c r="K31" s="213">
        <v>58.1</v>
      </c>
      <c r="L31" s="213">
        <v>77</v>
      </c>
      <c r="M31" s="213">
        <v>37.299999999999997</v>
      </c>
      <c r="N31" s="213">
        <v>30.1</v>
      </c>
      <c r="O31" s="213">
        <v>66.400000000000006</v>
      </c>
      <c r="P31" s="95"/>
      <c r="Q31" s="44"/>
      <c r="R31" s="44"/>
      <c r="S31" s="44"/>
    </row>
    <row r="32" spans="1:19" s="21" customFormat="1" ht="13.2">
      <c r="A32" s="197">
        <v>3</v>
      </c>
      <c r="B32" s="197">
        <v>4</v>
      </c>
      <c r="C32" s="198">
        <v>2</v>
      </c>
      <c r="D32" s="186">
        <v>554000</v>
      </c>
      <c r="E32" s="69" t="s">
        <v>265</v>
      </c>
      <c r="F32" s="211">
        <v>73.000000000000014</v>
      </c>
      <c r="G32" s="211">
        <v>56</v>
      </c>
      <c r="H32" s="211">
        <v>17</v>
      </c>
      <c r="I32" s="212">
        <v>13.000000000000004</v>
      </c>
      <c r="J32" s="212">
        <v>60.000000000000007</v>
      </c>
      <c r="K32" s="199">
        <v>24.8</v>
      </c>
      <c r="L32" s="199">
        <v>36.4</v>
      </c>
      <c r="M32" s="199">
        <v>12.1</v>
      </c>
      <c r="N32" s="199">
        <v>19.2</v>
      </c>
      <c r="O32" s="199">
        <v>26.5</v>
      </c>
      <c r="P32" s="95"/>
      <c r="Q32" s="44"/>
      <c r="R32" s="44"/>
      <c r="S32" s="44"/>
    </row>
    <row r="33" spans="1:19" s="21" customFormat="1" ht="13.2">
      <c r="A33" s="197">
        <v>3</v>
      </c>
      <c r="B33" s="197">
        <v>4</v>
      </c>
      <c r="C33" s="198">
        <v>2</v>
      </c>
      <c r="D33" s="186">
        <v>558000</v>
      </c>
      <c r="E33" s="69" t="s">
        <v>266</v>
      </c>
      <c r="F33" s="211">
        <v>101.00000000000003</v>
      </c>
      <c r="G33" s="211">
        <v>84</v>
      </c>
      <c r="H33" s="211">
        <v>17</v>
      </c>
      <c r="I33" s="212">
        <v>34.000000000000014</v>
      </c>
      <c r="J33" s="212">
        <v>67.000000000000014</v>
      </c>
      <c r="K33" s="213">
        <v>44.7</v>
      </c>
      <c r="L33" s="213">
        <v>71.5</v>
      </c>
      <c r="M33" s="213">
        <v>15.7</v>
      </c>
      <c r="N33" s="213">
        <v>67.599999999999994</v>
      </c>
      <c r="O33" s="213">
        <v>38.200000000000003</v>
      </c>
      <c r="P33" s="95"/>
      <c r="Q33" s="44"/>
      <c r="R33" s="44"/>
      <c r="S33" s="44"/>
    </row>
    <row r="34" spans="1:19" s="21" customFormat="1" ht="13.2">
      <c r="A34" s="197">
        <v>3</v>
      </c>
      <c r="B34" s="197">
        <v>4</v>
      </c>
      <c r="C34" s="198">
        <v>2</v>
      </c>
      <c r="D34" s="186">
        <v>358000</v>
      </c>
      <c r="E34" s="69" t="s">
        <v>259</v>
      </c>
      <c r="F34" s="211">
        <v>267</v>
      </c>
      <c r="G34" s="211">
        <v>172</v>
      </c>
      <c r="H34" s="211">
        <v>95</v>
      </c>
      <c r="I34" s="212">
        <v>35.000000000000007</v>
      </c>
      <c r="J34" s="212">
        <v>232</v>
      </c>
      <c r="K34" s="213">
        <v>102.1</v>
      </c>
      <c r="L34" s="213">
        <v>124.9</v>
      </c>
      <c r="M34" s="213">
        <v>76.7</v>
      </c>
      <c r="N34" s="213">
        <v>59.5</v>
      </c>
      <c r="O34" s="213">
        <v>114.4</v>
      </c>
      <c r="P34" s="95"/>
      <c r="Q34" s="44"/>
      <c r="R34" s="44"/>
      <c r="S34" s="44"/>
    </row>
    <row r="35" spans="1:19" s="21" customFormat="1" ht="13.2">
      <c r="A35" s="197">
        <v>3</v>
      </c>
      <c r="B35" s="197">
        <v>4</v>
      </c>
      <c r="C35" s="198">
        <v>2</v>
      </c>
      <c r="D35" s="186">
        <v>366000</v>
      </c>
      <c r="E35" s="69" t="s">
        <v>260</v>
      </c>
      <c r="F35" s="211">
        <v>168.00000000000006</v>
      </c>
      <c r="G35" s="211">
        <v>97</v>
      </c>
      <c r="H35" s="211">
        <v>71</v>
      </c>
      <c r="I35" s="212">
        <v>27.000000000000014</v>
      </c>
      <c r="J35" s="212">
        <v>141.00000000000006</v>
      </c>
      <c r="K35" s="213">
        <v>57.4</v>
      </c>
      <c r="L35" s="213">
        <v>63.9</v>
      </c>
      <c r="M35" s="213">
        <v>50.3</v>
      </c>
      <c r="N35" s="213">
        <v>40.1</v>
      </c>
      <c r="O35" s="213">
        <v>62.5</v>
      </c>
      <c r="P35" s="95"/>
      <c r="Q35" s="44"/>
      <c r="R35" s="44"/>
      <c r="S35" s="44"/>
    </row>
    <row r="36" spans="1:19" s="21" customFormat="1" ht="13.2">
      <c r="A36" s="197">
        <v>3</v>
      </c>
      <c r="B36" s="197">
        <v>4</v>
      </c>
      <c r="C36" s="198">
        <v>2</v>
      </c>
      <c r="D36" s="186">
        <v>754000</v>
      </c>
      <c r="E36" s="69" t="s">
        <v>269</v>
      </c>
      <c r="F36" s="211">
        <v>220</v>
      </c>
      <c r="G36" s="211">
        <v>174</v>
      </c>
      <c r="H36" s="211">
        <v>46</v>
      </c>
      <c r="I36" s="212">
        <v>55.000000000000007</v>
      </c>
      <c r="J36" s="212">
        <v>165.00000000000003</v>
      </c>
      <c r="K36" s="213">
        <v>68.599999999999994</v>
      </c>
      <c r="L36" s="213">
        <v>104</v>
      </c>
      <c r="M36" s="213">
        <v>30</v>
      </c>
      <c r="N36" s="213">
        <v>74.099999999999994</v>
      </c>
      <c r="O36" s="213">
        <v>66.900000000000006</v>
      </c>
      <c r="P36" s="95"/>
      <c r="Q36" s="44"/>
      <c r="R36" s="44"/>
      <c r="S36" s="44"/>
    </row>
    <row r="37" spans="1:19" s="21" customFormat="1" ht="13.2">
      <c r="A37" s="197">
        <v>3</v>
      </c>
      <c r="B37" s="197">
        <v>3</v>
      </c>
      <c r="C37" s="198">
        <v>2</v>
      </c>
      <c r="D37" s="186">
        <v>370000</v>
      </c>
      <c r="E37" s="69" t="s">
        <v>261</v>
      </c>
      <c r="F37" s="211">
        <v>63</v>
      </c>
      <c r="G37" s="211">
        <v>53</v>
      </c>
      <c r="H37" s="211">
        <v>10</v>
      </c>
      <c r="I37" s="212">
        <v>12</v>
      </c>
      <c r="J37" s="212">
        <v>51</v>
      </c>
      <c r="K37" s="213">
        <v>39.9</v>
      </c>
      <c r="L37" s="213">
        <v>64.099999999999994</v>
      </c>
      <c r="M37" s="213">
        <v>13.3</v>
      </c>
      <c r="N37" s="213">
        <v>34.5</v>
      </c>
      <c r="O37" s="213">
        <v>41.5</v>
      </c>
      <c r="P37" s="95"/>
      <c r="Q37" s="44"/>
      <c r="R37" s="44"/>
      <c r="S37" s="44"/>
    </row>
    <row r="38" spans="1:19" s="21" customFormat="1" ht="13.2">
      <c r="A38" s="197">
        <v>3</v>
      </c>
      <c r="B38" s="197">
        <v>4</v>
      </c>
      <c r="C38" s="198">
        <v>2</v>
      </c>
      <c r="D38" s="186">
        <v>758000</v>
      </c>
      <c r="E38" s="69" t="s">
        <v>271</v>
      </c>
      <c r="F38" s="211">
        <v>132</v>
      </c>
      <c r="G38" s="211">
        <v>91</v>
      </c>
      <c r="H38" s="211">
        <v>41</v>
      </c>
      <c r="I38" s="212">
        <v>36.000000000000014</v>
      </c>
      <c r="J38" s="212">
        <v>96</v>
      </c>
      <c r="K38" s="213">
        <v>86</v>
      </c>
      <c r="L38" s="213">
        <v>114</v>
      </c>
      <c r="M38" s="213">
        <v>55.7</v>
      </c>
      <c r="N38" s="213">
        <v>101.6</v>
      </c>
      <c r="O38" s="213">
        <v>81.400000000000006</v>
      </c>
      <c r="P38" s="95"/>
      <c r="Q38" s="44"/>
      <c r="R38" s="44"/>
      <c r="S38" s="44"/>
    </row>
    <row r="39" spans="1:19" s="21" customFormat="1" ht="13.2">
      <c r="A39" s="197">
        <v>3</v>
      </c>
      <c r="B39" s="197">
        <v>4</v>
      </c>
      <c r="C39" s="198">
        <v>2</v>
      </c>
      <c r="D39" s="186">
        <v>958000</v>
      </c>
      <c r="E39" s="69" t="s">
        <v>276</v>
      </c>
      <c r="F39" s="211">
        <v>56</v>
      </c>
      <c r="G39" s="211">
        <v>47</v>
      </c>
      <c r="H39" s="211">
        <v>9</v>
      </c>
      <c r="I39" s="212">
        <v>0</v>
      </c>
      <c r="J39" s="212">
        <v>56</v>
      </c>
      <c r="K39" s="213">
        <v>26</v>
      </c>
      <c r="L39" s="213">
        <v>41.3</v>
      </c>
      <c r="M39" s="213">
        <v>8.9</v>
      </c>
      <c r="N39" s="213">
        <v>0</v>
      </c>
      <c r="O39" s="213">
        <v>33.4</v>
      </c>
      <c r="P39" s="95"/>
      <c r="Q39" s="44"/>
      <c r="R39" s="44"/>
      <c r="S39" s="44"/>
    </row>
    <row r="40" spans="1:19" s="21" customFormat="1" ht="13.2">
      <c r="A40" s="197">
        <v>3</v>
      </c>
      <c r="B40" s="197">
        <v>4</v>
      </c>
      <c r="C40" s="198">
        <v>2</v>
      </c>
      <c r="D40" s="186">
        <v>762000</v>
      </c>
      <c r="E40" s="69" t="s">
        <v>272</v>
      </c>
      <c r="F40" s="211">
        <v>154</v>
      </c>
      <c r="G40" s="211">
        <v>103</v>
      </c>
      <c r="H40" s="211">
        <v>51</v>
      </c>
      <c r="I40" s="212">
        <v>33</v>
      </c>
      <c r="J40" s="212">
        <v>121</v>
      </c>
      <c r="K40" s="213">
        <v>66.900000000000006</v>
      </c>
      <c r="L40" s="213">
        <v>85.4</v>
      </c>
      <c r="M40" s="213">
        <v>46.5</v>
      </c>
      <c r="N40" s="213">
        <v>64.3</v>
      </c>
      <c r="O40" s="213">
        <v>67.599999999999994</v>
      </c>
      <c r="P40" s="95"/>
      <c r="Q40" s="44"/>
      <c r="R40" s="44"/>
      <c r="S40" s="44"/>
    </row>
    <row r="41" spans="1:19" s="21" customFormat="1" ht="13.2">
      <c r="A41" s="197">
        <v>3</v>
      </c>
      <c r="B41" s="197">
        <v>4</v>
      </c>
      <c r="C41" s="198">
        <v>2</v>
      </c>
      <c r="D41" s="186">
        <v>154000</v>
      </c>
      <c r="E41" s="69" t="s">
        <v>253</v>
      </c>
      <c r="F41" s="211">
        <v>282.00000000000011</v>
      </c>
      <c r="G41" s="211">
        <v>229</v>
      </c>
      <c r="H41" s="211">
        <v>53</v>
      </c>
      <c r="I41" s="212">
        <v>65.000000000000014</v>
      </c>
      <c r="J41" s="212">
        <v>217.00000000000006</v>
      </c>
      <c r="K41" s="213">
        <v>134.9</v>
      </c>
      <c r="L41" s="213">
        <v>208.8</v>
      </c>
      <c r="M41" s="213">
        <v>53.4</v>
      </c>
      <c r="N41" s="213">
        <v>132.80000000000001</v>
      </c>
      <c r="O41" s="213">
        <v>135.6</v>
      </c>
      <c r="P41" s="95"/>
      <c r="Q41" s="44"/>
      <c r="R41" s="44"/>
      <c r="S41" s="44"/>
    </row>
    <row r="42" spans="1:19" s="21" customFormat="1" ht="13.2">
      <c r="A42" s="197">
        <v>3</v>
      </c>
      <c r="B42" s="197">
        <v>4</v>
      </c>
      <c r="C42" s="198">
        <v>2</v>
      </c>
      <c r="D42" s="186">
        <v>766000</v>
      </c>
      <c r="E42" s="69" t="s">
        <v>273</v>
      </c>
      <c r="F42" s="211">
        <v>76.000000000000014</v>
      </c>
      <c r="G42" s="211">
        <v>50</v>
      </c>
      <c r="H42" s="211">
        <v>26</v>
      </c>
      <c r="I42" s="212">
        <v>14</v>
      </c>
      <c r="J42" s="212">
        <v>62.000000000000014</v>
      </c>
      <c r="K42" s="213">
        <v>31.7</v>
      </c>
      <c r="L42" s="213">
        <v>39.9</v>
      </c>
      <c r="M42" s="213">
        <v>22.8</v>
      </c>
      <c r="N42" s="213">
        <v>25.6</v>
      </c>
      <c r="O42" s="213">
        <v>33.6</v>
      </c>
      <c r="P42" s="95"/>
      <c r="Q42" s="44"/>
      <c r="R42" s="44"/>
      <c r="S42" s="44"/>
    </row>
    <row r="43" spans="1:19" s="21" customFormat="1" ht="13.2">
      <c r="A43" s="197">
        <v>3</v>
      </c>
      <c r="B43" s="197">
        <v>4</v>
      </c>
      <c r="C43" s="198">
        <v>2</v>
      </c>
      <c r="D43" s="186">
        <v>962000</v>
      </c>
      <c r="E43" s="69" t="s">
        <v>277</v>
      </c>
      <c r="F43" s="211">
        <v>34</v>
      </c>
      <c r="G43" s="211">
        <v>28</v>
      </c>
      <c r="H43" s="211">
        <v>6</v>
      </c>
      <c r="I43" s="212">
        <v>9.0000000000000018</v>
      </c>
      <c r="J43" s="212">
        <v>25</v>
      </c>
      <c r="K43" s="213">
        <v>21.2</v>
      </c>
      <c r="L43" s="213">
        <v>33.299999999999997</v>
      </c>
      <c r="M43" s="213">
        <v>7.8</v>
      </c>
      <c r="N43" s="213">
        <v>24.8</v>
      </c>
      <c r="O43" s="213">
        <v>20.100000000000001</v>
      </c>
      <c r="P43" s="95"/>
      <c r="Q43" s="44"/>
      <c r="R43" s="44"/>
      <c r="S43" s="44"/>
    </row>
    <row r="44" spans="1:19" s="21" customFormat="1" ht="13.2">
      <c r="A44" s="197">
        <v>3</v>
      </c>
      <c r="B44" s="197">
        <v>4</v>
      </c>
      <c r="C44" s="198">
        <v>2</v>
      </c>
      <c r="D44" s="186">
        <v>770000</v>
      </c>
      <c r="E44" s="69" t="s">
        <v>274</v>
      </c>
      <c r="F44" s="211">
        <v>62.000000000000007</v>
      </c>
      <c r="G44" s="211">
        <v>48</v>
      </c>
      <c r="H44" s="211">
        <v>14</v>
      </c>
      <c r="I44" s="212">
        <v>9</v>
      </c>
      <c r="J44" s="212">
        <v>53.000000000000007</v>
      </c>
      <c r="K44" s="213">
        <v>25.7</v>
      </c>
      <c r="L44" s="213">
        <v>38.4</v>
      </c>
      <c r="M44" s="213">
        <v>12</v>
      </c>
      <c r="N44" s="213">
        <v>16.3</v>
      </c>
      <c r="O44" s="213">
        <v>28.4</v>
      </c>
      <c r="P44" s="95"/>
      <c r="Q44" s="44"/>
      <c r="R44" s="44"/>
      <c r="S44" s="44"/>
    </row>
    <row r="45" spans="1:19" s="21" customFormat="1" ht="13.2">
      <c r="A45" s="197">
        <v>3</v>
      </c>
      <c r="B45" s="197">
        <v>4</v>
      </c>
      <c r="C45" s="198">
        <v>2</v>
      </c>
      <c r="D45" s="186">
        <v>162000</v>
      </c>
      <c r="E45" s="69" t="s">
        <v>254</v>
      </c>
      <c r="F45" s="211">
        <v>71</v>
      </c>
      <c r="G45" s="211">
        <v>56</v>
      </c>
      <c r="H45" s="211">
        <v>15</v>
      </c>
      <c r="I45" s="212">
        <v>10.000000000000002</v>
      </c>
      <c r="J45" s="212">
        <v>61</v>
      </c>
      <c r="K45" s="213">
        <v>71.2</v>
      </c>
      <c r="L45" s="213">
        <v>106.4</v>
      </c>
      <c r="M45" s="213">
        <v>31.8</v>
      </c>
      <c r="N45" s="213">
        <v>41.3</v>
      </c>
      <c r="O45" s="213">
        <v>80.8</v>
      </c>
      <c r="P45" s="95"/>
      <c r="Q45" s="44"/>
      <c r="R45" s="44"/>
      <c r="S45" s="44"/>
    </row>
    <row r="46" spans="1:19" s="21" customFormat="1" ht="13.2">
      <c r="A46" s="197">
        <v>3</v>
      </c>
      <c r="B46" s="197">
        <v>4</v>
      </c>
      <c r="C46" s="198">
        <v>2</v>
      </c>
      <c r="D46" s="186">
        <v>374000</v>
      </c>
      <c r="E46" s="69" t="s">
        <v>262</v>
      </c>
      <c r="F46" s="211">
        <v>285.00000000000006</v>
      </c>
      <c r="G46" s="211">
        <v>190</v>
      </c>
      <c r="H46" s="211">
        <v>95</v>
      </c>
      <c r="I46" s="212">
        <v>53.000000000000007</v>
      </c>
      <c r="J46" s="212">
        <v>232.00000000000006</v>
      </c>
      <c r="K46" s="213">
        <v>113.9</v>
      </c>
      <c r="L46" s="213">
        <v>148.80000000000001</v>
      </c>
      <c r="M46" s="213">
        <v>77.5</v>
      </c>
      <c r="N46" s="213">
        <v>92.3</v>
      </c>
      <c r="O46" s="213">
        <v>120.3</v>
      </c>
      <c r="P46" s="95"/>
      <c r="Q46" s="44"/>
      <c r="R46" s="44"/>
      <c r="S46" s="44"/>
    </row>
    <row r="47" spans="1:19" s="21" customFormat="1" ht="13.2">
      <c r="A47" s="197">
        <v>3</v>
      </c>
      <c r="B47" s="197">
        <v>4</v>
      </c>
      <c r="C47" s="198">
        <v>2</v>
      </c>
      <c r="D47" s="186">
        <v>966000</v>
      </c>
      <c r="E47" s="69" t="s">
        <v>278</v>
      </c>
      <c r="F47" s="211">
        <v>82</v>
      </c>
      <c r="G47" s="211">
        <v>63</v>
      </c>
      <c r="H47" s="211">
        <v>19</v>
      </c>
      <c r="I47" s="212">
        <v>24</v>
      </c>
      <c r="J47" s="212">
        <v>58</v>
      </c>
      <c r="K47" s="213">
        <v>37.9</v>
      </c>
      <c r="L47" s="213">
        <v>55</v>
      </c>
      <c r="M47" s="213">
        <v>18.7</v>
      </c>
      <c r="N47" s="213">
        <v>49.1</v>
      </c>
      <c r="O47" s="213">
        <v>34.700000000000003</v>
      </c>
      <c r="P47" s="95"/>
      <c r="Q47" s="44"/>
      <c r="R47" s="44"/>
      <c r="S47" s="44"/>
    </row>
    <row r="48" spans="1:19" s="21" customFormat="1" ht="13.2">
      <c r="A48" s="197">
        <v>3</v>
      </c>
      <c r="B48" s="197">
        <v>4</v>
      </c>
      <c r="C48" s="198">
        <v>2</v>
      </c>
      <c r="D48" s="186">
        <v>774000</v>
      </c>
      <c r="E48" s="69" t="s">
        <v>275</v>
      </c>
      <c r="F48" s="211">
        <v>186.00000000000009</v>
      </c>
      <c r="G48" s="211">
        <v>142</v>
      </c>
      <c r="H48" s="211">
        <v>44</v>
      </c>
      <c r="I48" s="212">
        <v>47.000000000000007</v>
      </c>
      <c r="J48" s="212">
        <v>139.00000000000006</v>
      </c>
      <c r="K48" s="213">
        <v>70.099999999999994</v>
      </c>
      <c r="L48" s="213">
        <v>101.9</v>
      </c>
      <c r="M48" s="213">
        <v>34.9</v>
      </c>
      <c r="N48" s="213">
        <v>75.7</v>
      </c>
      <c r="O48" s="213">
        <v>68.400000000000006</v>
      </c>
      <c r="P48" s="95"/>
      <c r="Q48" s="44"/>
      <c r="R48" s="44"/>
      <c r="S48" s="44"/>
    </row>
    <row r="49" spans="1:19" s="21" customFormat="1" ht="13.2">
      <c r="A49" s="197">
        <v>3</v>
      </c>
      <c r="B49" s="197">
        <v>4</v>
      </c>
      <c r="C49" s="198">
        <v>2</v>
      </c>
      <c r="D49" s="186">
        <v>378000</v>
      </c>
      <c r="E49" s="69" t="s">
        <v>263</v>
      </c>
      <c r="F49" s="211">
        <v>15</v>
      </c>
      <c r="G49" s="211">
        <v>9</v>
      </c>
      <c r="H49" s="211">
        <v>6</v>
      </c>
      <c r="I49" s="212">
        <v>3</v>
      </c>
      <c r="J49" s="212">
        <v>12</v>
      </c>
      <c r="K49" s="213">
        <v>17.8</v>
      </c>
      <c r="L49" s="213">
        <v>20.7</v>
      </c>
      <c r="M49" s="213">
        <v>14.7</v>
      </c>
      <c r="N49" s="213">
        <v>15.6</v>
      </c>
      <c r="O49" s="213">
        <v>18.399999999999999</v>
      </c>
      <c r="P49" s="95"/>
      <c r="Q49" s="44"/>
      <c r="R49" s="44"/>
      <c r="S49" s="44"/>
    </row>
    <row r="50" spans="1:19" s="21" customFormat="1" ht="13.2">
      <c r="A50" s="197">
        <v>3</v>
      </c>
      <c r="B50" s="197">
        <v>4</v>
      </c>
      <c r="C50" s="198">
        <v>2</v>
      </c>
      <c r="D50" s="186">
        <v>382000</v>
      </c>
      <c r="E50" s="69" t="s">
        <v>264</v>
      </c>
      <c r="F50" s="211">
        <v>64</v>
      </c>
      <c r="G50" s="211">
        <v>54</v>
      </c>
      <c r="H50" s="211">
        <v>10</v>
      </c>
      <c r="I50" s="212">
        <v>13</v>
      </c>
      <c r="J50" s="212">
        <v>51</v>
      </c>
      <c r="K50" s="213">
        <v>27.5</v>
      </c>
      <c r="L50" s="213">
        <v>45</v>
      </c>
      <c r="M50" s="213">
        <v>8.9</v>
      </c>
      <c r="N50" s="213">
        <v>23.4</v>
      </c>
      <c r="O50" s="213">
        <v>28.9</v>
      </c>
      <c r="P50" s="95"/>
      <c r="Q50" s="44"/>
      <c r="R50" s="44"/>
      <c r="S50" s="44"/>
    </row>
    <row r="51" spans="1:19" s="21" customFormat="1" ht="13.2">
      <c r="A51" s="197">
        <v>3</v>
      </c>
      <c r="B51" s="197">
        <v>4</v>
      </c>
      <c r="C51" s="198">
        <v>2</v>
      </c>
      <c r="D51" s="186">
        <v>970000</v>
      </c>
      <c r="E51" s="69" t="s">
        <v>279</v>
      </c>
      <c r="F51" s="211">
        <v>118</v>
      </c>
      <c r="G51" s="211">
        <v>89</v>
      </c>
      <c r="H51" s="211">
        <v>29</v>
      </c>
      <c r="I51" s="212">
        <v>35</v>
      </c>
      <c r="J51" s="212">
        <v>83</v>
      </c>
      <c r="K51" s="213">
        <v>43.8</v>
      </c>
      <c r="L51" s="213">
        <v>62.6</v>
      </c>
      <c r="M51" s="213">
        <v>22.7</v>
      </c>
      <c r="N51" s="213">
        <v>57.3</v>
      </c>
      <c r="O51" s="213">
        <v>39.799999999999997</v>
      </c>
      <c r="P51" s="95"/>
      <c r="Q51" s="44"/>
      <c r="R51" s="44"/>
      <c r="S51" s="44"/>
    </row>
    <row r="52" spans="1:19" s="21" customFormat="1" ht="13.2">
      <c r="A52" s="197">
        <v>3</v>
      </c>
      <c r="B52" s="197">
        <v>4</v>
      </c>
      <c r="C52" s="198">
        <v>2</v>
      </c>
      <c r="D52" s="186">
        <v>974000</v>
      </c>
      <c r="E52" s="69" t="s">
        <v>280</v>
      </c>
      <c r="F52" s="214">
        <v>157.00000000000006</v>
      </c>
      <c r="G52" s="211">
        <v>119</v>
      </c>
      <c r="H52" s="211">
        <v>38</v>
      </c>
      <c r="I52" s="212">
        <v>41.000000000000007</v>
      </c>
      <c r="J52" s="212">
        <v>116.00000000000003</v>
      </c>
      <c r="K52" s="213">
        <v>58.8</v>
      </c>
      <c r="L52" s="213">
        <v>83.3</v>
      </c>
      <c r="M52" s="213">
        <v>30.6</v>
      </c>
      <c r="N52" s="213">
        <v>68.2</v>
      </c>
      <c r="O52" s="213">
        <v>56.1</v>
      </c>
      <c r="P52" s="95"/>
      <c r="Q52" s="44"/>
      <c r="R52" s="44"/>
      <c r="S52" s="44"/>
    </row>
    <row r="53" spans="1:19" s="21" customFormat="1" ht="13.2">
      <c r="A53" s="197">
        <v>3</v>
      </c>
      <c r="B53" s="197">
        <v>4</v>
      </c>
      <c r="C53" s="198">
        <v>2</v>
      </c>
      <c r="D53" s="186">
        <v>566000</v>
      </c>
      <c r="E53" s="69" t="s">
        <v>267</v>
      </c>
      <c r="F53" s="211">
        <v>134.00000000000003</v>
      </c>
      <c r="G53" s="211">
        <v>103</v>
      </c>
      <c r="H53" s="211">
        <v>31</v>
      </c>
      <c r="I53" s="212">
        <v>21.000000000000004</v>
      </c>
      <c r="J53" s="212">
        <v>113.00000000000003</v>
      </c>
      <c r="K53" s="213">
        <v>31.6</v>
      </c>
      <c r="L53" s="213">
        <v>46.2</v>
      </c>
      <c r="M53" s="213">
        <v>15.4</v>
      </c>
      <c r="N53" s="213">
        <v>21.9</v>
      </c>
      <c r="O53" s="213">
        <v>34.4</v>
      </c>
      <c r="P53" s="95"/>
      <c r="Q53" s="44"/>
      <c r="R53" s="44"/>
      <c r="S53" s="44"/>
    </row>
    <row r="54" spans="1:19" s="21" customFormat="1" ht="13.2">
      <c r="A54" s="197">
        <v>3</v>
      </c>
      <c r="B54" s="197">
        <v>3</v>
      </c>
      <c r="C54" s="198">
        <v>2</v>
      </c>
      <c r="D54" s="186">
        <v>978000</v>
      </c>
      <c r="E54" s="117" t="s">
        <v>281</v>
      </c>
      <c r="F54" s="211">
        <v>66</v>
      </c>
      <c r="G54" s="211">
        <v>61</v>
      </c>
      <c r="H54" s="211">
        <v>5</v>
      </c>
      <c r="I54" s="212">
        <v>25</v>
      </c>
      <c r="J54" s="212">
        <v>41</v>
      </c>
      <c r="K54" s="213">
        <v>77.2</v>
      </c>
      <c r="L54" s="213">
        <v>137.9</v>
      </c>
      <c r="M54" s="213">
        <v>12.1</v>
      </c>
      <c r="N54" s="213">
        <v>131.5</v>
      </c>
      <c r="O54" s="213">
        <v>61.7</v>
      </c>
      <c r="P54" s="95"/>
      <c r="Q54" s="44"/>
      <c r="R54" s="44"/>
      <c r="S54" s="44"/>
    </row>
    <row r="55" spans="1:19" s="21" customFormat="1" ht="13.2">
      <c r="A55" s="197">
        <v>3</v>
      </c>
      <c r="B55" s="197">
        <v>4</v>
      </c>
      <c r="C55" s="198">
        <v>2</v>
      </c>
      <c r="D55" s="186">
        <v>166000</v>
      </c>
      <c r="E55" s="69" t="s">
        <v>255</v>
      </c>
      <c r="F55" s="211">
        <v>113</v>
      </c>
      <c r="G55" s="211">
        <v>89</v>
      </c>
      <c r="H55" s="211">
        <v>24</v>
      </c>
      <c r="I55" s="212">
        <v>32</v>
      </c>
      <c r="J55" s="212">
        <v>81</v>
      </c>
      <c r="K55" s="213">
        <v>80</v>
      </c>
      <c r="L55" s="213">
        <v>122.1</v>
      </c>
      <c r="M55" s="213">
        <v>35.1</v>
      </c>
      <c r="N55" s="213">
        <v>99.6</v>
      </c>
      <c r="O55" s="213">
        <v>74.3</v>
      </c>
      <c r="P55" s="95"/>
      <c r="Q55" s="44"/>
      <c r="R55" s="44"/>
      <c r="S55" s="44"/>
    </row>
    <row r="56" spans="1:19" s="21" customFormat="1" ht="13.2">
      <c r="A56" s="197">
        <v>3</v>
      </c>
      <c r="B56" s="197">
        <v>4</v>
      </c>
      <c r="C56" s="198">
        <v>2</v>
      </c>
      <c r="D56" s="186">
        <v>570000</v>
      </c>
      <c r="E56" s="69" t="s">
        <v>268</v>
      </c>
      <c r="F56" s="211">
        <v>108</v>
      </c>
      <c r="G56" s="211">
        <v>81</v>
      </c>
      <c r="H56" s="211">
        <v>27</v>
      </c>
      <c r="I56" s="212">
        <v>14.000000000000005</v>
      </c>
      <c r="J56" s="212">
        <v>94</v>
      </c>
      <c r="K56" s="213">
        <v>40.5</v>
      </c>
      <c r="L56" s="213">
        <v>58.6</v>
      </c>
      <c r="M56" s="213">
        <v>21</v>
      </c>
      <c r="N56" s="213">
        <v>23.2</v>
      </c>
      <c r="O56" s="213">
        <v>45.5</v>
      </c>
      <c r="P56" s="95"/>
      <c r="Q56" s="44"/>
      <c r="R56" s="44"/>
      <c r="S56" s="44"/>
    </row>
    <row r="57" spans="1:19" s="21" customFormat="1" ht="13.2">
      <c r="A57" s="197">
        <v>3</v>
      </c>
      <c r="B57" s="197">
        <v>4</v>
      </c>
      <c r="C57" s="198">
        <v>2</v>
      </c>
      <c r="D57" s="186">
        <v>170000</v>
      </c>
      <c r="E57" s="69" t="s">
        <v>257</v>
      </c>
      <c r="F57" s="211">
        <v>237.00000000000006</v>
      </c>
      <c r="G57" s="211">
        <v>171</v>
      </c>
      <c r="H57" s="211">
        <v>66</v>
      </c>
      <c r="I57" s="212">
        <v>35.000000000000014</v>
      </c>
      <c r="J57" s="212">
        <v>202.00000000000006</v>
      </c>
      <c r="K57" s="213">
        <v>131.30000000000001</v>
      </c>
      <c r="L57" s="213">
        <v>182.5</v>
      </c>
      <c r="M57" s="213">
        <v>76</v>
      </c>
      <c r="N57" s="213">
        <v>87.6</v>
      </c>
      <c r="O57" s="213">
        <v>143.69999999999999</v>
      </c>
      <c r="P57" s="95"/>
      <c r="Q57" s="44"/>
      <c r="R57" s="44"/>
      <c r="S57" s="44"/>
    </row>
    <row r="58" spans="1:19" s="21" customFormat="1" ht="13.2">
      <c r="A58" s="200"/>
      <c r="B58" s="200"/>
      <c r="C58" s="200"/>
      <c r="D58" s="190"/>
      <c r="E58" s="169" t="s">
        <v>211</v>
      </c>
      <c r="F58" s="170">
        <v>3383</v>
      </c>
      <c r="G58" s="170">
        <v>2500</v>
      </c>
      <c r="H58" s="170">
        <v>883</v>
      </c>
      <c r="I58" s="170">
        <v>702</v>
      </c>
      <c r="J58" s="170">
        <v>2681</v>
      </c>
      <c r="K58" s="201">
        <v>57.5</v>
      </c>
      <c r="L58" s="201">
        <v>81.2</v>
      </c>
      <c r="M58" s="201">
        <v>31.4</v>
      </c>
      <c r="N58" s="201">
        <v>52.3</v>
      </c>
      <c r="O58" s="201">
        <v>59</v>
      </c>
      <c r="P58" s="95"/>
      <c r="Q58" s="44"/>
      <c r="R58" s="44"/>
      <c r="S58" s="44"/>
    </row>
    <row r="59" spans="1:19" s="21" customFormat="1" ht="13.2">
      <c r="A59" s="197">
        <v>4</v>
      </c>
      <c r="B59" s="197">
        <v>2</v>
      </c>
      <c r="C59" s="198">
        <v>3</v>
      </c>
      <c r="D59" s="186">
        <v>334004</v>
      </c>
      <c r="E59" s="69" t="s">
        <v>57</v>
      </c>
      <c r="F59" s="211">
        <v>68.000000000000014</v>
      </c>
      <c r="G59" s="211">
        <v>43</v>
      </c>
      <c r="H59" s="211">
        <v>25</v>
      </c>
      <c r="I59" s="212">
        <v>16</v>
      </c>
      <c r="J59" s="212">
        <v>52.000000000000014</v>
      </c>
      <c r="K59" s="215">
        <v>92.8</v>
      </c>
      <c r="L59" s="215">
        <v>111.8</v>
      </c>
      <c r="M59" s="215">
        <v>71.8</v>
      </c>
      <c r="N59" s="215">
        <v>97.3</v>
      </c>
      <c r="O59" s="215">
        <v>91.5</v>
      </c>
      <c r="P59" s="95"/>
      <c r="Q59" s="44"/>
      <c r="R59" s="44"/>
      <c r="S59" s="44"/>
    </row>
    <row r="60" spans="1:19" s="21" customFormat="1" ht="13.2">
      <c r="A60" s="197">
        <v>4</v>
      </c>
      <c r="B60" s="197">
        <v>2</v>
      </c>
      <c r="C60" s="198">
        <v>3</v>
      </c>
      <c r="D60" s="186">
        <v>962004</v>
      </c>
      <c r="E60" s="69" t="s">
        <v>150</v>
      </c>
      <c r="F60" s="211">
        <v>12</v>
      </c>
      <c r="G60" s="211">
        <v>10</v>
      </c>
      <c r="H60" s="211">
        <v>2</v>
      </c>
      <c r="I60" s="211">
        <v>4</v>
      </c>
      <c r="J60" s="211">
        <v>8</v>
      </c>
      <c r="K60" s="215">
        <v>48.9</v>
      </c>
      <c r="L60" s="215">
        <v>78.599999999999994</v>
      </c>
      <c r="M60" s="215">
        <v>16.899999999999999</v>
      </c>
      <c r="N60" s="215">
        <v>77.2</v>
      </c>
      <c r="O60" s="215">
        <v>41.3</v>
      </c>
      <c r="P60" s="95"/>
      <c r="Q60" s="44"/>
      <c r="R60" s="44"/>
      <c r="S60" s="44"/>
    </row>
    <row r="61" spans="1:19" s="21" customFormat="1" ht="13.2">
      <c r="A61" s="197">
        <v>4</v>
      </c>
      <c r="B61" s="197">
        <v>1</v>
      </c>
      <c r="C61" s="198">
        <v>3</v>
      </c>
      <c r="D61" s="186">
        <v>978004</v>
      </c>
      <c r="E61" s="69" t="s">
        <v>161</v>
      </c>
      <c r="F61" s="211">
        <v>18</v>
      </c>
      <c r="G61" s="211">
        <v>16</v>
      </c>
      <c r="H61" s="211">
        <v>2</v>
      </c>
      <c r="I61" s="212">
        <v>4</v>
      </c>
      <c r="J61" s="212">
        <v>14.000000000000004</v>
      </c>
      <c r="K61" s="215">
        <v>24.2</v>
      </c>
      <c r="L61" s="215">
        <v>41</v>
      </c>
      <c r="M61" s="215">
        <v>5.6</v>
      </c>
      <c r="N61" s="215">
        <v>23.7</v>
      </c>
      <c r="O61" s="215">
        <v>24.3</v>
      </c>
      <c r="P61" s="95"/>
      <c r="Q61" s="44"/>
      <c r="R61" s="44"/>
      <c r="S61" s="44"/>
    </row>
    <row r="62" spans="1:19" s="21" customFormat="1" ht="13.2">
      <c r="A62" s="197">
        <v>4</v>
      </c>
      <c r="B62" s="197">
        <v>2</v>
      </c>
      <c r="C62" s="198">
        <v>3</v>
      </c>
      <c r="D62" s="186">
        <v>562008</v>
      </c>
      <c r="E62" s="69" t="s">
        <v>105</v>
      </c>
      <c r="F62" s="211">
        <v>52</v>
      </c>
      <c r="G62" s="211">
        <v>38</v>
      </c>
      <c r="H62" s="211">
        <v>14</v>
      </c>
      <c r="I62" s="212">
        <v>15.000000000000002</v>
      </c>
      <c r="J62" s="212">
        <v>37</v>
      </c>
      <c r="K62" s="215">
        <v>107.3</v>
      </c>
      <c r="L62" s="215">
        <v>152.19999999999999</v>
      </c>
      <c r="M62" s="215">
        <v>59.6</v>
      </c>
      <c r="N62" s="215">
        <v>130.5</v>
      </c>
      <c r="O62" s="215">
        <v>100.1</v>
      </c>
      <c r="P62" s="95"/>
      <c r="Q62" s="44"/>
      <c r="R62" s="44"/>
      <c r="S62" s="44"/>
    </row>
    <row r="63" spans="1:19" s="21" customFormat="1" ht="13.2">
      <c r="A63" s="197">
        <v>4</v>
      </c>
      <c r="B63" s="197">
        <v>2</v>
      </c>
      <c r="C63" s="198">
        <v>3</v>
      </c>
      <c r="D63" s="186">
        <v>158004</v>
      </c>
      <c r="E63" s="69" t="s">
        <v>30</v>
      </c>
      <c r="F63" s="211">
        <v>16</v>
      </c>
      <c r="G63" s="211">
        <v>12</v>
      </c>
      <c r="H63" s="211">
        <v>4</v>
      </c>
      <c r="I63" s="212">
        <v>5</v>
      </c>
      <c r="J63" s="212">
        <v>11</v>
      </c>
      <c r="K63" s="215">
        <v>25.5</v>
      </c>
      <c r="L63" s="215">
        <v>37.799999999999997</v>
      </c>
      <c r="M63" s="215">
        <v>12.9</v>
      </c>
      <c r="N63" s="215">
        <v>31.9</v>
      </c>
      <c r="O63" s="215">
        <v>23.4</v>
      </c>
      <c r="P63" s="95"/>
      <c r="Q63" s="44"/>
      <c r="R63" s="44"/>
      <c r="S63" s="44"/>
    </row>
    <row r="64" spans="1:19" s="21" customFormat="1" ht="13.2">
      <c r="A64" s="197">
        <v>4</v>
      </c>
      <c r="B64" s="197">
        <v>2</v>
      </c>
      <c r="C64" s="198">
        <v>3</v>
      </c>
      <c r="D64" s="186">
        <v>954012</v>
      </c>
      <c r="E64" s="69" t="s">
        <v>140</v>
      </c>
      <c r="F64" s="211">
        <v>41</v>
      </c>
      <c r="G64" s="211">
        <v>34</v>
      </c>
      <c r="H64" s="211">
        <v>7</v>
      </c>
      <c r="I64" s="212">
        <v>14</v>
      </c>
      <c r="J64" s="212">
        <v>27.000000000000007</v>
      </c>
      <c r="K64" s="215">
        <v>94.2</v>
      </c>
      <c r="L64" s="215">
        <v>151.9</v>
      </c>
      <c r="M64" s="215">
        <v>33.1</v>
      </c>
      <c r="N64" s="215">
        <v>145.1</v>
      </c>
      <c r="O64" s="215">
        <v>79.7</v>
      </c>
      <c r="P64" s="95"/>
      <c r="Q64" s="44"/>
      <c r="R64" s="44"/>
      <c r="S64" s="44"/>
    </row>
    <row r="65" spans="1:19" s="21" customFormat="1" ht="13.2">
      <c r="A65" s="197">
        <v>4</v>
      </c>
      <c r="B65" s="197">
        <v>2</v>
      </c>
      <c r="C65" s="202">
        <v>3</v>
      </c>
      <c r="D65" s="186">
        <v>370016</v>
      </c>
      <c r="E65" s="69" t="s">
        <v>73</v>
      </c>
      <c r="F65" s="211">
        <v>63.000000000000014</v>
      </c>
      <c r="G65" s="211">
        <v>43</v>
      </c>
      <c r="H65" s="211">
        <v>20</v>
      </c>
      <c r="I65" s="212">
        <v>8.0000000000000018</v>
      </c>
      <c r="J65" s="212">
        <v>55.000000000000014</v>
      </c>
      <c r="K65" s="215">
        <v>100.9</v>
      </c>
      <c r="L65" s="215">
        <v>133.30000000000001</v>
      </c>
      <c r="M65" s="215">
        <v>66.400000000000006</v>
      </c>
      <c r="N65" s="215">
        <v>56.4</v>
      </c>
      <c r="O65" s="215">
        <v>114.1</v>
      </c>
      <c r="P65" s="95"/>
      <c r="Q65" s="44"/>
      <c r="R65" s="44"/>
      <c r="S65" s="44"/>
    </row>
    <row r="66" spans="1:19" s="21" customFormat="1" ht="13.2">
      <c r="A66" s="197">
        <v>4</v>
      </c>
      <c r="B66" s="197">
        <v>2</v>
      </c>
      <c r="C66" s="198">
        <v>3</v>
      </c>
      <c r="D66" s="186">
        <v>962016</v>
      </c>
      <c r="E66" s="69" t="s">
        <v>151</v>
      </c>
      <c r="F66" s="211">
        <v>5</v>
      </c>
      <c r="G66" s="211">
        <v>4</v>
      </c>
      <c r="H66" s="211">
        <v>1</v>
      </c>
      <c r="I66" s="212">
        <v>1</v>
      </c>
      <c r="J66" s="212">
        <v>4</v>
      </c>
      <c r="K66" s="215">
        <v>10.1</v>
      </c>
      <c r="L66" s="215">
        <v>15.4</v>
      </c>
      <c r="M66" s="215">
        <v>4.2</v>
      </c>
      <c r="N66" s="215">
        <v>8.4</v>
      </c>
      <c r="O66" s="215">
        <v>10.6</v>
      </c>
      <c r="P66" s="95"/>
      <c r="Q66" s="44"/>
      <c r="R66" s="44"/>
      <c r="S66" s="44"/>
    </row>
    <row r="67" spans="1:19" s="21" customFormat="1" ht="13.2">
      <c r="A67" s="197">
        <v>4</v>
      </c>
      <c r="B67" s="197">
        <v>2</v>
      </c>
      <c r="C67" s="198">
        <v>3</v>
      </c>
      <c r="D67" s="186">
        <v>370020</v>
      </c>
      <c r="E67" s="69" t="s">
        <v>74</v>
      </c>
      <c r="F67" s="211">
        <v>31</v>
      </c>
      <c r="G67" s="211">
        <v>20</v>
      </c>
      <c r="H67" s="211">
        <v>11</v>
      </c>
      <c r="I67" s="212">
        <v>12.000000000000002</v>
      </c>
      <c r="J67" s="212">
        <v>19</v>
      </c>
      <c r="K67" s="215">
        <v>47.7</v>
      </c>
      <c r="L67" s="215">
        <v>58.4</v>
      </c>
      <c r="M67" s="215">
        <v>35.799999999999997</v>
      </c>
      <c r="N67" s="215">
        <v>78.7</v>
      </c>
      <c r="O67" s="215">
        <v>38.200000000000003</v>
      </c>
      <c r="P67" s="95"/>
      <c r="Q67" s="44"/>
      <c r="R67" s="44"/>
      <c r="S67" s="44"/>
    </row>
    <row r="68" spans="1:19" s="21" customFormat="1" ht="13.2">
      <c r="A68" s="197">
        <v>4</v>
      </c>
      <c r="B68" s="197">
        <v>2</v>
      </c>
      <c r="C68" s="202">
        <v>3</v>
      </c>
      <c r="D68" s="186">
        <v>978020</v>
      </c>
      <c r="E68" s="69" t="s">
        <v>162</v>
      </c>
      <c r="F68" s="211">
        <v>72.000000000000014</v>
      </c>
      <c r="G68" s="211">
        <v>55</v>
      </c>
      <c r="H68" s="211">
        <v>17</v>
      </c>
      <c r="I68" s="212">
        <v>11.000000000000004</v>
      </c>
      <c r="J68" s="212">
        <v>61.000000000000021</v>
      </c>
      <c r="K68" s="215">
        <v>117.2</v>
      </c>
      <c r="L68" s="215">
        <v>168.3</v>
      </c>
      <c r="M68" s="215">
        <v>59.1</v>
      </c>
      <c r="N68" s="215">
        <v>76.2</v>
      </c>
      <c r="O68" s="215">
        <v>129.80000000000001</v>
      </c>
      <c r="P68" s="95"/>
      <c r="Q68" s="44"/>
      <c r="R68" s="44"/>
      <c r="S68" s="44"/>
    </row>
    <row r="69" spans="1:19" s="21" customFormat="1" ht="13.2">
      <c r="A69" s="197">
        <v>4</v>
      </c>
      <c r="B69" s="197">
        <v>2</v>
      </c>
      <c r="C69" s="198">
        <v>3</v>
      </c>
      <c r="D69" s="186">
        <v>170020</v>
      </c>
      <c r="E69" s="69" t="s">
        <v>49</v>
      </c>
      <c r="F69" s="211">
        <v>45.000000000000007</v>
      </c>
      <c r="G69" s="211">
        <v>40</v>
      </c>
      <c r="H69" s="211">
        <v>5</v>
      </c>
      <c r="I69" s="212">
        <v>12</v>
      </c>
      <c r="J69" s="212">
        <v>33.000000000000007</v>
      </c>
      <c r="K69" s="215">
        <v>81.3</v>
      </c>
      <c r="L69" s="215">
        <v>137.80000000000001</v>
      </c>
      <c r="M69" s="215">
        <v>19</v>
      </c>
      <c r="N69" s="215">
        <v>91.2</v>
      </c>
      <c r="O69" s="215">
        <v>78.2</v>
      </c>
      <c r="P69" s="95"/>
      <c r="Q69" s="44"/>
      <c r="R69" s="44"/>
      <c r="S69" s="44"/>
    </row>
    <row r="70" spans="1:19" s="21" customFormat="1" ht="13.2">
      <c r="A70" s="197">
        <v>4</v>
      </c>
      <c r="B70" s="197">
        <v>2</v>
      </c>
      <c r="C70" s="198">
        <v>3</v>
      </c>
      <c r="D70" s="186">
        <v>154036</v>
      </c>
      <c r="E70" s="69" t="s">
        <v>29</v>
      </c>
      <c r="F70" s="211">
        <v>33</v>
      </c>
      <c r="G70" s="211">
        <v>29</v>
      </c>
      <c r="H70" s="211">
        <v>4</v>
      </c>
      <c r="I70" s="212">
        <v>7.0000000000000018</v>
      </c>
      <c r="J70" s="212">
        <v>26</v>
      </c>
      <c r="K70" s="215">
        <v>44.6</v>
      </c>
      <c r="L70" s="215">
        <v>76.900000000000006</v>
      </c>
      <c r="M70" s="215">
        <v>11</v>
      </c>
      <c r="N70" s="215">
        <v>40.299999999999997</v>
      </c>
      <c r="O70" s="215">
        <v>46</v>
      </c>
      <c r="P70" s="95"/>
      <c r="Q70" s="44"/>
      <c r="R70" s="44"/>
      <c r="S70" s="44"/>
    </row>
    <row r="71" spans="1:19" s="21" customFormat="1" ht="13.2">
      <c r="A71" s="197">
        <v>4</v>
      </c>
      <c r="B71" s="197">
        <v>1</v>
      </c>
      <c r="C71" s="198">
        <v>3</v>
      </c>
      <c r="D71" s="186">
        <v>158026</v>
      </c>
      <c r="E71" s="69" t="s">
        <v>36</v>
      </c>
      <c r="F71" s="211">
        <v>31</v>
      </c>
      <c r="G71" s="211">
        <v>23</v>
      </c>
      <c r="H71" s="211">
        <v>8</v>
      </c>
      <c r="I71" s="212">
        <v>4</v>
      </c>
      <c r="J71" s="212">
        <v>27</v>
      </c>
      <c r="K71" s="215">
        <v>50.4</v>
      </c>
      <c r="L71" s="215">
        <v>74.900000000000006</v>
      </c>
      <c r="M71" s="215">
        <v>26</v>
      </c>
      <c r="N71" s="215">
        <v>25.9</v>
      </c>
      <c r="O71" s="215">
        <v>58.7</v>
      </c>
      <c r="P71" s="95"/>
      <c r="Q71" s="44"/>
      <c r="R71" s="44"/>
      <c r="S71" s="44"/>
    </row>
    <row r="72" spans="1:19" s="21" customFormat="1" ht="13.2">
      <c r="A72" s="197">
        <v>4</v>
      </c>
      <c r="B72" s="197">
        <v>1</v>
      </c>
      <c r="C72" s="198">
        <v>3</v>
      </c>
      <c r="D72" s="186">
        <v>562028</v>
      </c>
      <c r="E72" s="69" t="s">
        <v>111</v>
      </c>
      <c r="F72" s="211">
        <v>69</v>
      </c>
      <c r="G72" s="211">
        <v>52</v>
      </c>
      <c r="H72" s="211">
        <v>17</v>
      </c>
      <c r="I72" s="212">
        <v>21</v>
      </c>
      <c r="J72" s="212">
        <v>48</v>
      </c>
      <c r="K72" s="215">
        <v>149.80000000000001</v>
      </c>
      <c r="L72" s="215">
        <v>215.9</v>
      </c>
      <c r="M72" s="215">
        <v>77.3</v>
      </c>
      <c r="N72" s="215">
        <v>211.9</v>
      </c>
      <c r="O72" s="215">
        <v>132.80000000000001</v>
      </c>
      <c r="P72" s="95"/>
      <c r="Q72" s="44"/>
      <c r="R72" s="44"/>
      <c r="S72" s="44"/>
    </row>
    <row r="73" spans="1:19" s="21" customFormat="1" ht="13.2">
      <c r="A73" s="197">
        <v>4</v>
      </c>
      <c r="B73" s="197">
        <v>2</v>
      </c>
      <c r="C73" s="198">
        <v>3</v>
      </c>
      <c r="D73" s="186">
        <v>954024</v>
      </c>
      <c r="E73" s="69" t="s">
        <v>143</v>
      </c>
      <c r="F73" s="211">
        <v>79.000000000000014</v>
      </c>
      <c r="G73" s="211">
        <v>54</v>
      </c>
      <c r="H73" s="211">
        <v>25</v>
      </c>
      <c r="I73" s="212">
        <v>32</v>
      </c>
      <c r="J73" s="212">
        <v>47.000000000000007</v>
      </c>
      <c r="K73" s="215">
        <v>203.3</v>
      </c>
      <c r="L73" s="215">
        <v>263.39999999999998</v>
      </c>
      <c r="M73" s="215">
        <v>136.19999999999999</v>
      </c>
      <c r="N73" s="215">
        <v>335.1</v>
      </c>
      <c r="O73" s="215">
        <v>160.4</v>
      </c>
      <c r="P73" s="95"/>
      <c r="Q73" s="44"/>
      <c r="R73" s="44"/>
      <c r="S73" s="44"/>
    </row>
    <row r="74" spans="1:19" s="21" customFormat="1" ht="13.2">
      <c r="A74" s="197">
        <v>4</v>
      </c>
      <c r="B74" s="197">
        <v>2</v>
      </c>
      <c r="C74" s="198">
        <v>3</v>
      </c>
      <c r="D74" s="186">
        <v>978032</v>
      </c>
      <c r="E74" s="69" t="s">
        <v>165</v>
      </c>
      <c r="F74" s="211">
        <v>29</v>
      </c>
      <c r="G74" s="211">
        <v>25</v>
      </c>
      <c r="H74" s="211">
        <v>4</v>
      </c>
      <c r="I74" s="212">
        <v>6</v>
      </c>
      <c r="J74" s="212">
        <v>23</v>
      </c>
      <c r="K74" s="215">
        <v>69.099999999999994</v>
      </c>
      <c r="L74" s="215">
        <v>112.6</v>
      </c>
      <c r="M74" s="215">
        <v>20.2</v>
      </c>
      <c r="N74" s="215">
        <v>63.8</v>
      </c>
      <c r="O74" s="215">
        <v>70.599999999999994</v>
      </c>
      <c r="P74" s="95"/>
      <c r="Q74" s="44"/>
      <c r="R74" s="44"/>
      <c r="S74" s="44"/>
    </row>
    <row r="75" spans="1:19" s="21" customFormat="1" ht="13.2">
      <c r="A75" s="197">
        <v>4</v>
      </c>
      <c r="B75" s="197">
        <v>2</v>
      </c>
      <c r="C75" s="198">
        <v>3</v>
      </c>
      <c r="D75" s="186">
        <v>382060</v>
      </c>
      <c r="E75" s="69" t="s">
        <v>93</v>
      </c>
      <c r="F75" s="211">
        <v>16</v>
      </c>
      <c r="G75" s="211">
        <v>14</v>
      </c>
      <c r="H75" s="211">
        <v>2</v>
      </c>
      <c r="I75" s="212">
        <v>4</v>
      </c>
      <c r="J75" s="212">
        <v>12</v>
      </c>
      <c r="K75" s="215">
        <v>26.3</v>
      </c>
      <c r="L75" s="215">
        <v>43.2</v>
      </c>
      <c r="M75" s="215">
        <v>7</v>
      </c>
      <c r="N75" s="215">
        <v>26.1</v>
      </c>
      <c r="O75" s="215">
        <v>26.4</v>
      </c>
      <c r="P75" s="95"/>
      <c r="Q75" s="44"/>
      <c r="R75" s="44"/>
      <c r="S75" s="44"/>
    </row>
    <row r="76" spans="1:19" s="21" customFormat="1" ht="13.2">
      <c r="A76" s="197">
        <v>4</v>
      </c>
      <c r="B76" s="197">
        <v>2</v>
      </c>
      <c r="C76" s="198">
        <v>3</v>
      </c>
      <c r="D76" s="186">
        <v>962060</v>
      </c>
      <c r="E76" s="69" t="s">
        <v>156</v>
      </c>
      <c r="F76" s="211">
        <v>10</v>
      </c>
      <c r="G76" s="211">
        <v>9</v>
      </c>
      <c r="H76" s="211">
        <v>1</v>
      </c>
      <c r="I76" s="212">
        <v>2</v>
      </c>
      <c r="J76" s="212">
        <v>8.0000000000000018</v>
      </c>
      <c r="K76" s="215">
        <v>34.799999999999997</v>
      </c>
      <c r="L76" s="215">
        <v>61</v>
      </c>
      <c r="M76" s="215">
        <v>7.2</v>
      </c>
      <c r="N76" s="215">
        <v>29.5</v>
      </c>
      <c r="O76" s="215">
        <v>36.5</v>
      </c>
      <c r="P76" s="95"/>
      <c r="Q76" s="44"/>
      <c r="R76" s="44"/>
      <c r="S76" s="44"/>
    </row>
    <row r="77" spans="1:19" s="21" customFormat="1" ht="13.2">
      <c r="A77" s="197">
        <v>4</v>
      </c>
      <c r="B77" s="197">
        <v>2</v>
      </c>
      <c r="C77" s="198">
        <v>3</v>
      </c>
      <c r="D77" s="186">
        <v>362040</v>
      </c>
      <c r="E77" s="69" t="s">
        <v>70</v>
      </c>
      <c r="F77" s="211">
        <v>28</v>
      </c>
      <c r="G77" s="211">
        <v>23</v>
      </c>
      <c r="H77" s="211">
        <v>5</v>
      </c>
      <c r="I77" s="212">
        <v>6</v>
      </c>
      <c r="J77" s="212">
        <v>22</v>
      </c>
      <c r="K77" s="215">
        <v>50.8</v>
      </c>
      <c r="L77" s="215">
        <v>81.900000000000006</v>
      </c>
      <c r="M77" s="215">
        <v>18.5</v>
      </c>
      <c r="N77" s="215">
        <v>47.7</v>
      </c>
      <c r="O77" s="215">
        <v>51.7</v>
      </c>
      <c r="P77" s="95"/>
      <c r="Q77" s="44"/>
      <c r="R77" s="44"/>
      <c r="S77" s="44"/>
    </row>
    <row r="78" spans="1:19" s="21" customFormat="1" ht="13.2">
      <c r="A78" s="200"/>
      <c r="B78" s="200"/>
      <c r="C78" s="200"/>
      <c r="D78" s="190"/>
      <c r="E78" s="169" t="s">
        <v>212</v>
      </c>
      <c r="F78" s="170">
        <v>718</v>
      </c>
      <c r="G78" s="170">
        <v>544</v>
      </c>
      <c r="H78" s="170">
        <v>174</v>
      </c>
      <c r="I78" s="170">
        <v>184</v>
      </c>
      <c r="J78" s="170">
        <v>534.00000000000011</v>
      </c>
      <c r="K78" s="201">
        <v>69.8</v>
      </c>
      <c r="L78" s="201">
        <v>101.9</v>
      </c>
      <c r="M78" s="201">
        <v>35.200000000000003</v>
      </c>
      <c r="N78" s="201">
        <v>76.5</v>
      </c>
      <c r="O78" s="201">
        <v>67.8</v>
      </c>
      <c r="P78" s="95"/>
      <c r="Q78" s="44"/>
      <c r="R78" s="44"/>
      <c r="S78" s="44"/>
    </row>
    <row r="79" spans="1:19" s="21" customFormat="1" ht="13.2">
      <c r="A79" s="197">
        <v>5</v>
      </c>
      <c r="B79" s="197">
        <v>3</v>
      </c>
      <c r="C79" s="198">
        <v>3</v>
      </c>
      <c r="D79" s="186">
        <v>770004</v>
      </c>
      <c r="E79" s="69" t="s">
        <v>130</v>
      </c>
      <c r="F79" s="211">
        <v>24</v>
      </c>
      <c r="G79" s="211">
        <v>20</v>
      </c>
      <c r="H79" s="211">
        <v>4</v>
      </c>
      <c r="I79" s="212">
        <v>6</v>
      </c>
      <c r="J79" s="212">
        <v>18</v>
      </c>
      <c r="K79" s="215">
        <v>33.1</v>
      </c>
      <c r="L79" s="215">
        <v>52.2</v>
      </c>
      <c r="M79" s="215">
        <v>11.7</v>
      </c>
      <c r="N79" s="215">
        <v>34.700000000000003</v>
      </c>
      <c r="O79" s="215">
        <v>32.6</v>
      </c>
      <c r="P79" s="95"/>
      <c r="Q79" s="44"/>
      <c r="R79" s="44"/>
      <c r="S79" s="44"/>
    </row>
    <row r="80" spans="1:19" s="21" customFormat="1" ht="13.2">
      <c r="A80" s="197">
        <v>5</v>
      </c>
      <c r="B80" s="197">
        <v>3</v>
      </c>
      <c r="C80" s="198">
        <v>3</v>
      </c>
      <c r="D80" s="186">
        <v>570008</v>
      </c>
      <c r="E80" s="69" t="s">
        <v>119</v>
      </c>
      <c r="F80" s="211">
        <v>34</v>
      </c>
      <c r="G80" s="211">
        <v>26</v>
      </c>
      <c r="H80" s="211">
        <v>8</v>
      </c>
      <c r="I80" s="212">
        <v>13.000000000000002</v>
      </c>
      <c r="J80" s="212">
        <v>21.000000000000004</v>
      </c>
      <c r="K80" s="215">
        <v>60.1</v>
      </c>
      <c r="L80" s="215">
        <v>88.8</v>
      </c>
      <c r="M80" s="215">
        <v>29.3</v>
      </c>
      <c r="N80" s="215">
        <v>99.1</v>
      </c>
      <c r="O80" s="215">
        <v>48.3</v>
      </c>
      <c r="P80" s="95"/>
      <c r="Q80" s="44"/>
      <c r="R80" s="44"/>
      <c r="S80" s="44"/>
    </row>
    <row r="81" spans="1:19" s="21" customFormat="1" ht="13.2">
      <c r="A81" s="197">
        <v>5</v>
      </c>
      <c r="B81" s="197">
        <v>3</v>
      </c>
      <c r="C81" s="198">
        <v>3</v>
      </c>
      <c r="D81" s="186">
        <v>362004</v>
      </c>
      <c r="E81" s="69" t="s">
        <v>239</v>
      </c>
      <c r="F81" s="211">
        <v>22</v>
      </c>
      <c r="G81" s="211">
        <v>16</v>
      </c>
      <c r="H81" s="211">
        <v>6</v>
      </c>
      <c r="I81" s="212">
        <v>0</v>
      </c>
      <c r="J81" s="212">
        <v>22</v>
      </c>
      <c r="K81" s="215">
        <v>64.900000000000006</v>
      </c>
      <c r="L81" s="215">
        <v>89.1</v>
      </c>
      <c r="M81" s="215">
        <v>37.6</v>
      </c>
      <c r="N81" s="215">
        <v>0</v>
      </c>
      <c r="O81" s="215">
        <v>83.5</v>
      </c>
      <c r="P81" s="95"/>
      <c r="Q81" s="44"/>
      <c r="R81" s="44"/>
      <c r="S81" s="44"/>
    </row>
    <row r="82" spans="1:19" s="21" customFormat="1" ht="13.2">
      <c r="A82" s="197">
        <v>5</v>
      </c>
      <c r="B82" s="197">
        <v>3</v>
      </c>
      <c r="C82" s="198">
        <v>3</v>
      </c>
      <c r="D82" s="186">
        <v>362012</v>
      </c>
      <c r="E82" s="69" t="s">
        <v>64</v>
      </c>
      <c r="F82" s="211">
        <v>45</v>
      </c>
      <c r="G82" s="211">
        <v>35</v>
      </c>
      <c r="H82" s="211">
        <v>10</v>
      </c>
      <c r="I82" s="212">
        <v>6.0000000000000018</v>
      </c>
      <c r="J82" s="212">
        <v>39</v>
      </c>
      <c r="K82" s="215">
        <v>68.8</v>
      </c>
      <c r="L82" s="215">
        <v>103.9</v>
      </c>
      <c r="M82" s="215">
        <v>31.5</v>
      </c>
      <c r="N82" s="215">
        <v>38.5</v>
      </c>
      <c r="O82" s="215">
        <v>78.2</v>
      </c>
      <c r="P82" s="95"/>
      <c r="Q82" s="44"/>
      <c r="R82" s="44"/>
      <c r="S82" s="44"/>
    </row>
    <row r="83" spans="1:19" s="21" customFormat="1" ht="13.2">
      <c r="A83" s="197">
        <v>5</v>
      </c>
      <c r="B83" s="197">
        <v>3</v>
      </c>
      <c r="C83" s="203">
        <v>3</v>
      </c>
      <c r="D83" s="186">
        <v>362016</v>
      </c>
      <c r="E83" s="69" t="s">
        <v>240</v>
      </c>
      <c r="F83" s="211">
        <v>26</v>
      </c>
      <c r="G83" s="211">
        <v>16</v>
      </c>
      <c r="H83" s="211">
        <v>10</v>
      </c>
      <c r="I83" s="212">
        <v>5</v>
      </c>
      <c r="J83" s="212">
        <v>21</v>
      </c>
      <c r="K83" s="215">
        <v>79.3</v>
      </c>
      <c r="L83" s="215">
        <v>96.7</v>
      </c>
      <c r="M83" s="215">
        <v>61.6</v>
      </c>
      <c r="N83" s="215">
        <v>67.8</v>
      </c>
      <c r="O83" s="215">
        <v>82.6</v>
      </c>
      <c r="P83" s="95"/>
      <c r="Q83" s="44"/>
      <c r="R83" s="44"/>
      <c r="S83" s="44"/>
    </row>
    <row r="84" spans="1:19" s="21" customFormat="1" ht="13.2">
      <c r="A84" s="197">
        <v>5</v>
      </c>
      <c r="B84" s="197">
        <v>3</v>
      </c>
      <c r="C84" s="198">
        <v>3</v>
      </c>
      <c r="D84" s="186">
        <v>154008</v>
      </c>
      <c r="E84" s="69" t="s">
        <v>25</v>
      </c>
      <c r="F84" s="211">
        <v>78</v>
      </c>
      <c r="G84" s="211">
        <v>68</v>
      </c>
      <c r="H84" s="211">
        <v>10</v>
      </c>
      <c r="I84" s="212">
        <v>23</v>
      </c>
      <c r="J84" s="212">
        <v>55</v>
      </c>
      <c r="K84" s="215">
        <v>166.8</v>
      </c>
      <c r="L84" s="215">
        <v>276.60000000000002</v>
      </c>
      <c r="M84" s="215">
        <v>45.1</v>
      </c>
      <c r="N84" s="215">
        <v>207.8</v>
      </c>
      <c r="O84" s="215">
        <v>154.1</v>
      </c>
      <c r="P84" s="95"/>
      <c r="Q84" s="44"/>
      <c r="R84" s="44"/>
      <c r="S84" s="44"/>
    </row>
    <row r="85" spans="1:19" s="21" customFormat="1" ht="13.2">
      <c r="A85" s="197">
        <v>5</v>
      </c>
      <c r="B85" s="197">
        <v>3</v>
      </c>
      <c r="C85" s="198">
        <v>3</v>
      </c>
      <c r="D85" s="186">
        <v>954008</v>
      </c>
      <c r="E85" s="69" t="s">
        <v>139</v>
      </c>
      <c r="F85" s="211">
        <v>139.00000000000003</v>
      </c>
      <c r="G85" s="211">
        <v>100</v>
      </c>
      <c r="H85" s="211">
        <v>39</v>
      </c>
      <c r="I85" s="212">
        <v>37.000000000000014</v>
      </c>
      <c r="J85" s="212">
        <v>102.00000000000003</v>
      </c>
      <c r="K85" s="215">
        <v>247.4</v>
      </c>
      <c r="L85" s="215">
        <v>342.6</v>
      </c>
      <c r="M85" s="215">
        <v>144.5</v>
      </c>
      <c r="N85" s="215">
        <v>287.5</v>
      </c>
      <c r="O85" s="215">
        <v>235.5</v>
      </c>
      <c r="P85" s="95"/>
      <c r="Q85" s="44"/>
      <c r="R85" s="44"/>
      <c r="S85" s="44"/>
    </row>
    <row r="86" spans="1:19" s="21" customFormat="1" ht="13.2">
      <c r="A86" s="197">
        <v>5</v>
      </c>
      <c r="B86" s="197">
        <v>3</v>
      </c>
      <c r="C86" s="198">
        <v>3</v>
      </c>
      <c r="D86" s="186">
        <v>362020</v>
      </c>
      <c r="E86" s="69" t="s">
        <v>65</v>
      </c>
      <c r="F86" s="211">
        <v>66</v>
      </c>
      <c r="G86" s="211">
        <v>53</v>
      </c>
      <c r="H86" s="211">
        <v>13</v>
      </c>
      <c r="I86" s="212">
        <v>8</v>
      </c>
      <c r="J86" s="212">
        <v>58.000000000000014</v>
      </c>
      <c r="K86" s="215">
        <v>89.7</v>
      </c>
      <c r="L86" s="215">
        <v>137.80000000000001</v>
      </c>
      <c r="M86" s="215">
        <v>37</v>
      </c>
      <c r="N86" s="215">
        <v>45.7</v>
      </c>
      <c r="O86" s="215">
        <v>103.4</v>
      </c>
      <c r="P86" s="95"/>
      <c r="Q86" s="44"/>
      <c r="R86" s="44"/>
      <c r="S86" s="44"/>
    </row>
    <row r="87" spans="1:19" s="21" customFormat="1" ht="13.2">
      <c r="A87" s="197">
        <v>5</v>
      </c>
      <c r="B87" s="197">
        <v>3</v>
      </c>
      <c r="C87" s="198">
        <v>3</v>
      </c>
      <c r="D87" s="186">
        <v>370012</v>
      </c>
      <c r="E87" s="69" t="s">
        <v>72</v>
      </c>
      <c r="F87" s="211">
        <v>35</v>
      </c>
      <c r="G87" s="211">
        <v>22</v>
      </c>
      <c r="H87" s="211">
        <v>13</v>
      </c>
      <c r="I87" s="212">
        <v>5.0000000000000009</v>
      </c>
      <c r="J87" s="212">
        <v>30</v>
      </c>
      <c r="K87" s="215">
        <v>79.599999999999994</v>
      </c>
      <c r="L87" s="215">
        <v>90.2</v>
      </c>
      <c r="M87" s="215">
        <v>66.400000000000006</v>
      </c>
      <c r="N87" s="215">
        <v>53.5</v>
      </c>
      <c r="O87" s="215">
        <v>86.6</v>
      </c>
      <c r="P87" s="95"/>
      <c r="Q87" s="44"/>
      <c r="R87" s="44"/>
      <c r="S87" s="44"/>
    </row>
    <row r="88" spans="1:19" s="21" customFormat="1" ht="13.2">
      <c r="A88" s="197">
        <v>5</v>
      </c>
      <c r="B88" s="197">
        <v>3</v>
      </c>
      <c r="C88" s="198">
        <v>3</v>
      </c>
      <c r="D88" s="186">
        <v>154012</v>
      </c>
      <c r="E88" s="69" t="s">
        <v>26</v>
      </c>
      <c r="F88" s="211">
        <v>59</v>
      </c>
      <c r="G88" s="211">
        <v>36</v>
      </c>
      <c r="H88" s="211">
        <v>23</v>
      </c>
      <c r="I88" s="212">
        <v>17</v>
      </c>
      <c r="J88" s="212">
        <v>42</v>
      </c>
      <c r="K88" s="215">
        <v>120.3</v>
      </c>
      <c r="L88" s="215">
        <v>142.19999999999999</v>
      </c>
      <c r="M88" s="215">
        <v>96.9</v>
      </c>
      <c r="N88" s="215">
        <v>151.5</v>
      </c>
      <c r="O88" s="215">
        <v>111</v>
      </c>
      <c r="P88" s="95"/>
      <c r="Q88" s="44"/>
      <c r="R88" s="44"/>
      <c r="S88" s="44"/>
    </row>
    <row r="89" spans="1:19" s="21" customFormat="1" ht="13.2">
      <c r="A89" s="197">
        <v>5</v>
      </c>
      <c r="B89" s="197">
        <v>3</v>
      </c>
      <c r="C89" s="198">
        <v>3</v>
      </c>
      <c r="D89" s="186">
        <v>154016</v>
      </c>
      <c r="E89" s="69" t="s">
        <v>27</v>
      </c>
      <c r="F89" s="211">
        <v>27</v>
      </c>
      <c r="G89" s="211">
        <v>20</v>
      </c>
      <c r="H89" s="211">
        <v>7</v>
      </c>
      <c r="I89" s="212">
        <v>4</v>
      </c>
      <c r="J89" s="212">
        <v>23</v>
      </c>
      <c r="K89" s="215">
        <v>51.1</v>
      </c>
      <c r="L89" s="215">
        <v>73.2</v>
      </c>
      <c r="M89" s="215">
        <v>27.5</v>
      </c>
      <c r="N89" s="215">
        <v>34.200000000000003</v>
      </c>
      <c r="O89" s="215">
        <v>56</v>
      </c>
      <c r="P89" s="95"/>
      <c r="Q89" s="44"/>
      <c r="R89" s="44"/>
      <c r="S89" s="44"/>
    </row>
    <row r="90" spans="1:19" s="21" customFormat="1" ht="13.2">
      <c r="A90" s="197">
        <v>5</v>
      </c>
      <c r="B90" s="197">
        <v>3</v>
      </c>
      <c r="C90" s="198">
        <v>3</v>
      </c>
      <c r="D90" s="186">
        <v>566012</v>
      </c>
      <c r="E90" s="69" t="s">
        <v>115</v>
      </c>
      <c r="F90" s="211">
        <v>16</v>
      </c>
      <c r="G90" s="211">
        <v>14</v>
      </c>
      <c r="H90" s="211">
        <v>2</v>
      </c>
      <c r="I90" s="212">
        <v>3</v>
      </c>
      <c r="J90" s="212">
        <v>13</v>
      </c>
      <c r="K90" s="215">
        <v>27.6</v>
      </c>
      <c r="L90" s="215">
        <v>47.2</v>
      </c>
      <c r="M90" s="215">
        <v>7.1</v>
      </c>
      <c r="N90" s="215">
        <v>21.3</v>
      </c>
      <c r="O90" s="215">
        <v>29.6</v>
      </c>
      <c r="P90" s="95"/>
      <c r="Q90" s="44"/>
      <c r="R90" s="44"/>
      <c r="S90" s="44"/>
    </row>
    <row r="91" spans="1:19" s="21" customFormat="1" ht="13.2">
      <c r="A91" s="197">
        <v>5</v>
      </c>
      <c r="B91" s="197">
        <v>3</v>
      </c>
      <c r="C91" s="198">
        <v>3</v>
      </c>
      <c r="D91" s="186">
        <v>554020</v>
      </c>
      <c r="E91" s="69" t="s">
        <v>101</v>
      </c>
      <c r="F91" s="211">
        <v>42</v>
      </c>
      <c r="G91" s="211">
        <v>30</v>
      </c>
      <c r="H91" s="211">
        <v>12</v>
      </c>
      <c r="I91" s="212">
        <v>7.0000000000000009</v>
      </c>
      <c r="J91" s="212">
        <v>35</v>
      </c>
      <c r="K91" s="215">
        <v>52</v>
      </c>
      <c r="L91" s="215">
        <v>72.2</v>
      </c>
      <c r="M91" s="215">
        <v>30.7</v>
      </c>
      <c r="N91" s="215">
        <v>36.299999999999997</v>
      </c>
      <c r="O91" s="215">
        <v>56.9</v>
      </c>
      <c r="P91" s="95"/>
      <c r="Q91" s="44"/>
      <c r="R91" s="44"/>
      <c r="S91" s="44"/>
    </row>
    <row r="92" spans="1:19" s="21" customFormat="1" ht="13.2">
      <c r="A92" s="197">
        <v>5</v>
      </c>
      <c r="B92" s="197">
        <v>3</v>
      </c>
      <c r="C92" s="198">
        <v>3</v>
      </c>
      <c r="D92" s="186">
        <v>374012</v>
      </c>
      <c r="E92" s="69" t="s">
        <v>75</v>
      </c>
      <c r="F92" s="211">
        <v>40</v>
      </c>
      <c r="G92" s="211">
        <v>17</v>
      </c>
      <c r="H92" s="211">
        <v>23</v>
      </c>
      <c r="I92" s="212">
        <v>2</v>
      </c>
      <c r="J92" s="212">
        <v>38</v>
      </c>
      <c r="K92" s="215">
        <v>52.4</v>
      </c>
      <c r="L92" s="215">
        <v>42.9</v>
      </c>
      <c r="M92" s="215">
        <v>62.7</v>
      </c>
      <c r="N92" s="215">
        <v>11.1</v>
      </c>
      <c r="O92" s="215">
        <v>65.099999999999994</v>
      </c>
      <c r="P92" s="95"/>
      <c r="Q92" s="44"/>
      <c r="R92" s="44"/>
      <c r="S92" s="44"/>
    </row>
    <row r="93" spans="1:19" s="21" customFormat="1" ht="13.2">
      <c r="A93" s="197">
        <v>5</v>
      </c>
      <c r="B93" s="197">
        <v>3</v>
      </c>
      <c r="C93" s="198">
        <v>3</v>
      </c>
      <c r="D93" s="186">
        <v>158008</v>
      </c>
      <c r="E93" s="69" t="s">
        <v>31</v>
      </c>
      <c r="F93" s="211">
        <v>52</v>
      </c>
      <c r="G93" s="211">
        <v>36</v>
      </c>
      <c r="H93" s="211">
        <v>16</v>
      </c>
      <c r="I93" s="212">
        <v>10</v>
      </c>
      <c r="J93" s="212">
        <v>42</v>
      </c>
      <c r="K93" s="215">
        <v>119</v>
      </c>
      <c r="L93" s="215">
        <v>165.1</v>
      </c>
      <c r="M93" s="215">
        <v>73.099999999999994</v>
      </c>
      <c r="N93" s="215">
        <v>89.7</v>
      </c>
      <c r="O93" s="215">
        <v>129</v>
      </c>
      <c r="P93" s="95"/>
      <c r="Q93" s="44"/>
      <c r="R93" s="44"/>
      <c r="S93" s="44"/>
    </row>
    <row r="94" spans="1:19" s="21" customFormat="1" ht="13.2">
      <c r="A94" s="197">
        <v>5</v>
      </c>
      <c r="B94" s="197">
        <v>3</v>
      </c>
      <c r="C94" s="198">
        <v>3</v>
      </c>
      <c r="D94" s="186">
        <v>158012</v>
      </c>
      <c r="E94" s="69" t="s">
        <v>32</v>
      </c>
      <c r="F94" s="211">
        <v>25</v>
      </c>
      <c r="G94" s="211">
        <v>20</v>
      </c>
      <c r="H94" s="211">
        <v>5</v>
      </c>
      <c r="I94" s="212">
        <v>8.0000000000000018</v>
      </c>
      <c r="J94" s="212">
        <v>17</v>
      </c>
      <c r="K94" s="215">
        <v>68.8</v>
      </c>
      <c r="L94" s="215">
        <v>105.1</v>
      </c>
      <c r="M94" s="215">
        <v>28.9</v>
      </c>
      <c r="N94" s="215">
        <v>86.8</v>
      </c>
      <c r="O94" s="215">
        <v>62.7</v>
      </c>
      <c r="P94" s="95"/>
      <c r="Q94" s="44"/>
      <c r="R94" s="44"/>
      <c r="S94" s="44"/>
    </row>
    <row r="95" spans="1:19" s="21" customFormat="1" ht="13.2">
      <c r="A95" s="197">
        <v>5</v>
      </c>
      <c r="B95" s="197">
        <v>3</v>
      </c>
      <c r="C95" s="198">
        <v>3</v>
      </c>
      <c r="D95" s="186">
        <v>334016</v>
      </c>
      <c r="E95" s="69" t="s">
        <v>59</v>
      </c>
      <c r="F95" s="211">
        <v>82.000000000000014</v>
      </c>
      <c r="G95" s="211">
        <v>60</v>
      </c>
      <c r="H95" s="211">
        <v>22</v>
      </c>
      <c r="I95" s="212">
        <v>5</v>
      </c>
      <c r="J95" s="212">
        <v>77.000000000000014</v>
      </c>
      <c r="K95" s="215">
        <v>123.2</v>
      </c>
      <c r="L95" s="215">
        <v>172.6</v>
      </c>
      <c r="M95" s="215">
        <v>69.2</v>
      </c>
      <c r="N95" s="215">
        <v>32.4</v>
      </c>
      <c r="O95" s="215">
        <v>150.6</v>
      </c>
      <c r="P95" s="95"/>
      <c r="Q95" s="44"/>
      <c r="R95" s="44"/>
      <c r="S95" s="44"/>
    </row>
    <row r="96" spans="1:19" s="21" customFormat="1" ht="13.2">
      <c r="A96" s="197">
        <v>5</v>
      </c>
      <c r="B96" s="197">
        <v>3</v>
      </c>
      <c r="C96" s="198">
        <v>3</v>
      </c>
      <c r="D96" s="186">
        <v>166012</v>
      </c>
      <c r="E96" s="69" t="s">
        <v>45</v>
      </c>
      <c r="F96" s="211">
        <v>36</v>
      </c>
      <c r="G96" s="211">
        <v>30</v>
      </c>
      <c r="H96" s="211">
        <v>6</v>
      </c>
      <c r="I96" s="212">
        <v>7</v>
      </c>
      <c r="J96" s="212">
        <v>29</v>
      </c>
      <c r="K96" s="215">
        <v>69</v>
      </c>
      <c r="L96" s="215">
        <v>111.4</v>
      </c>
      <c r="M96" s="215">
        <v>23.8</v>
      </c>
      <c r="N96" s="215">
        <v>58</v>
      </c>
      <c r="O96" s="215">
        <v>72.3</v>
      </c>
      <c r="P96" s="95"/>
      <c r="Q96" s="44"/>
      <c r="R96" s="44"/>
      <c r="S96" s="44"/>
    </row>
    <row r="97" spans="1:19" s="21" customFormat="1" ht="13.2">
      <c r="A97" s="197">
        <v>5</v>
      </c>
      <c r="B97" s="197">
        <v>3</v>
      </c>
      <c r="C97" s="198">
        <v>3</v>
      </c>
      <c r="D97" s="186">
        <v>766040</v>
      </c>
      <c r="E97" s="69" t="s">
        <v>128</v>
      </c>
      <c r="F97" s="211">
        <v>21.000000000000004</v>
      </c>
      <c r="G97" s="211">
        <v>16</v>
      </c>
      <c r="H97" s="211">
        <v>5</v>
      </c>
      <c r="I97" s="212">
        <v>8.0000000000000018</v>
      </c>
      <c r="J97" s="212">
        <v>13</v>
      </c>
      <c r="K97" s="215">
        <v>35.1</v>
      </c>
      <c r="L97" s="215">
        <v>51.9</v>
      </c>
      <c r="M97" s="215">
        <v>17.2</v>
      </c>
      <c r="N97" s="215">
        <v>50.9</v>
      </c>
      <c r="O97" s="215">
        <v>29.5</v>
      </c>
      <c r="P97" s="95"/>
      <c r="Q97" s="44"/>
      <c r="R97" s="44"/>
      <c r="S97" s="44"/>
    </row>
    <row r="98" spans="1:19" s="21" customFormat="1" ht="13.2">
      <c r="A98" s="197">
        <v>5</v>
      </c>
      <c r="B98" s="197">
        <v>3</v>
      </c>
      <c r="C98" s="198">
        <v>3</v>
      </c>
      <c r="D98" s="186">
        <v>766044</v>
      </c>
      <c r="E98" s="69" t="s">
        <v>129</v>
      </c>
      <c r="F98" s="211">
        <v>37.000000000000007</v>
      </c>
      <c r="G98" s="211">
        <v>29</v>
      </c>
      <c r="H98" s="211">
        <v>8</v>
      </c>
      <c r="I98" s="212">
        <v>11</v>
      </c>
      <c r="J98" s="212">
        <v>26.000000000000007</v>
      </c>
      <c r="K98" s="215">
        <v>58.5</v>
      </c>
      <c r="L98" s="215">
        <v>87.9</v>
      </c>
      <c r="M98" s="215">
        <v>26.4</v>
      </c>
      <c r="N98" s="215">
        <v>74.7</v>
      </c>
      <c r="O98" s="215">
        <v>53.5</v>
      </c>
      <c r="P98" s="95"/>
      <c r="Q98" s="44"/>
      <c r="R98" s="44"/>
      <c r="S98" s="44"/>
    </row>
    <row r="99" spans="1:19" s="21" customFormat="1" ht="13.2">
      <c r="A99" s="197">
        <v>5</v>
      </c>
      <c r="B99" s="197">
        <v>3</v>
      </c>
      <c r="C99" s="198">
        <v>3</v>
      </c>
      <c r="D99" s="186">
        <v>758024</v>
      </c>
      <c r="E99" s="69" t="s">
        <v>125</v>
      </c>
      <c r="F99" s="211">
        <v>76</v>
      </c>
      <c r="G99" s="211">
        <v>42</v>
      </c>
      <c r="H99" s="211">
        <v>34</v>
      </c>
      <c r="I99" s="212">
        <v>31</v>
      </c>
      <c r="J99" s="212">
        <v>45</v>
      </c>
      <c r="K99" s="215">
        <v>125.1</v>
      </c>
      <c r="L99" s="215">
        <v>132.19999999999999</v>
      </c>
      <c r="M99" s="215">
        <v>117.4</v>
      </c>
      <c r="N99" s="215">
        <v>219.4</v>
      </c>
      <c r="O99" s="215">
        <v>96.5</v>
      </c>
      <c r="P99" s="95"/>
      <c r="Q99" s="44"/>
      <c r="R99" s="44"/>
      <c r="S99" s="44"/>
    </row>
    <row r="100" spans="1:19" s="21" customFormat="1" ht="13.2">
      <c r="A100" s="197">
        <v>5</v>
      </c>
      <c r="B100" s="197">
        <v>3</v>
      </c>
      <c r="C100" s="198">
        <v>3</v>
      </c>
      <c r="D100" s="186">
        <v>382032</v>
      </c>
      <c r="E100" s="69" t="s">
        <v>89</v>
      </c>
      <c r="F100" s="211">
        <v>21</v>
      </c>
      <c r="G100" s="211">
        <v>14</v>
      </c>
      <c r="H100" s="211">
        <v>7</v>
      </c>
      <c r="I100" s="212">
        <v>3.0000000000000004</v>
      </c>
      <c r="J100" s="212">
        <v>18</v>
      </c>
      <c r="K100" s="215">
        <v>58.6</v>
      </c>
      <c r="L100" s="215">
        <v>75.3</v>
      </c>
      <c r="M100" s="215">
        <v>40.6</v>
      </c>
      <c r="N100" s="215">
        <v>34.5</v>
      </c>
      <c r="O100" s="215">
        <v>66.3</v>
      </c>
      <c r="P100" s="95"/>
      <c r="Q100" s="44"/>
      <c r="R100" s="44"/>
      <c r="S100" s="44"/>
    </row>
    <row r="101" spans="1:19" s="21" customFormat="1" ht="13.2">
      <c r="A101" s="197">
        <v>5</v>
      </c>
      <c r="B101" s="197">
        <v>3</v>
      </c>
      <c r="C101" s="198">
        <v>3</v>
      </c>
      <c r="D101" s="186">
        <v>158024</v>
      </c>
      <c r="E101" s="69" t="s">
        <v>35</v>
      </c>
      <c r="F101" s="211">
        <v>34</v>
      </c>
      <c r="G101" s="211">
        <v>27</v>
      </c>
      <c r="H101" s="211">
        <v>7</v>
      </c>
      <c r="I101" s="212">
        <v>6</v>
      </c>
      <c r="J101" s="212">
        <v>28</v>
      </c>
      <c r="K101" s="215">
        <v>58.5</v>
      </c>
      <c r="L101" s="215">
        <v>90.5</v>
      </c>
      <c r="M101" s="215">
        <v>24.8</v>
      </c>
      <c r="N101" s="215">
        <v>40.4</v>
      </c>
      <c r="O101" s="215">
        <v>64.7</v>
      </c>
      <c r="P101" s="95"/>
      <c r="Q101" s="44"/>
      <c r="R101" s="44"/>
      <c r="S101" s="44"/>
    </row>
    <row r="102" spans="1:19" s="21" customFormat="1" ht="13.2">
      <c r="A102" s="197">
        <v>5</v>
      </c>
      <c r="B102" s="197">
        <v>3</v>
      </c>
      <c r="C102" s="198">
        <v>3</v>
      </c>
      <c r="D102" s="186">
        <v>166016</v>
      </c>
      <c r="E102" s="69" t="s">
        <v>256</v>
      </c>
      <c r="F102" s="211">
        <v>61</v>
      </c>
      <c r="G102" s="211">
        <v>49</v>
      </c>
      <c r="H102" s="211">
        <v>12</v>
      </c>
      <c r="I102" s="212">
        <v>18</v>
      </c>
      <c r="J102" s="212">
        <v>43</v>
      </c>
      <c r="K102" s="215">
        <v>99.1</v>
      </c>
      <c r="L102" s="215">
        <v>152.9</v>
      </c>
      <c r="M102" s="215">
        <v>40.700000000000003</v>
      </c>
      <c r="N102" s="215">
        <v>129.4</v>
      </c>
      <c r="O102" s="215">
        <v>90.3</v>
      </c>
      <c r="P102" s="95"/>
      <c r="Q102" s="44"/>
      <c r="R102" s="44"/>
      <c r="S102" s="44"/>
    </row>
    <row r="103" spans="1:19" s="21" customFormat="1" ht="13.2">
      <c r="A103" s="197">
        <v>5</v>
      </c>
      <c r="B103" s="197">
        <v>3</v>
      </c>
      <c r="C103" s="198">
        <v>3</v>
      </c>
      <c r="D103" s="186">
        <v>978028</v>
      </c>
      <c r="E103" s="69" t="s">
        <v>164</v>
      </c>
      <c r="F103" s="211">
        <v>95</v>
      </c>
      <c r="G103" s="211">
        <v>74</v>
      </c>
      <c r="H103" s="211">
        <v>21</v>
      </c>
      <c r="I103" s="212">
        <v>22</v>
      </c>
      <c r="J103" s="212">
        <v>73</v>
      </c>
      <c r="K103" s="215">
        <v>147.19999999999999</v>
      </c>
      <c r="L103" s="215">
        <v>221.6</v>
      </c>
      <c r="M103" s="215">
        <v>67.5</v>
      </c>
      <c r="N103" s="215">
        <v>152.80000000000001</v>
      </c>
      <c r="O103" s="215">
        <v>145.69999999999999</v>
      </c>
      <c r="P103" s="95"/>
      <c r="Q103" s="44"/>
      <c r="R103" s="44"/>
      <c r="S103" s="44"/>
    </row>
    <row r="104" spans="1:19" s="21" customFormat="1" ht="13.2">
      <c r="A104" s="197">
        <v>5</v>
      </c>
      <c r="B104" s="197">
        <v>3</v>
      </c>
      <c r="C104" s="198">
        <v>3</v>
      </c>
      <c r="D104" s="186">
        <v>974040</v>
      </c>
      <c r="E104" s="69" t="s">
        <v>159</v>
      </c>
      <c r="F104" s="211">
        <v>45</v>
      </c>
      <c r="G104" s="211">
        <v>34</v>
      </c>
      <c r="H104" s="211">
        <v>11</v>
      </c>
      <c r="I104" s="212">
        <v>8</v>
      </c>
      <c r="J104" s="212">
        <v>37</v>
      </c>
      <c r="K104" s="215">
        <v>61.2</v>
      </c>
      <c r="L104" s="215">
        <v>91.4</v>
      </c>
      <c r="M104" s="215">
        <v>30.3</v>
      </c>
      <c r="N104" s="215">
        <v>45.1</v>
      </c>
      <c r="O104" s="215">
        <v>66.400000000000006</v>
      </c>
      <c r="P104" s="95"/>
      <c r="Q104" s="44"/>
      <c r="R104" s="44"/>
      <c r="S104" s="44"/>
    </row>
    <row r="105" spans="1:19" s="21" customFormat="1" ht="13.2">
      <c r="A105" s="197">
        <v>5</v>
      </c>
      <c r="B105" s="197">
        <v>3</v>
      </c>
      <c r="C105" s="198">
        <v>3</v>
      </c>
      <c r="D105" s="186">
        <v>170044</v>
      </c>
      <c r="E105" s="69" t="s">
        <v>52</v>
      </c>
      <c r="F105" s="211">
        <v>63</v>
      </c>
      <c r="G105" s="211">
        <v>49</v>
      </c>
      <c r="H105" s="211">
        <v>14</v>
      </c>
      <c r="I105" s="212">
        <v>12</v>
      </c>
      <c r="J105" s="212">
        <v>51</v>
      </c>
      <c r="K105" s="215">
        <v>120.3</v>
      </c>
      <c r="L105" s="215">
        <v>178.5</v>
      </c>
      <c r="M105" s="215">
        <v>56.1</v>
      </c>
      <c r="N105" s="215">
        <v>103.6</v>
      </c>
      <c r="O105" s="215">
        <v>125</v>
      </c>
      <c r="P105" s="95"/>
      <c r="Q105" s="44"/>
      <c r="R105" s="44"/>
      <c r="S105" s="44"/>
    </row>
    <row r="106" spans="1:19" s="21" customFormat="1" ht="13.2">
      <c r="A106" s="197">
        <v>5</v>
      </c>
      <c r="B106" s="197">
        <v>3</v>
      </c>
      <c r="C106" s="198">
        <v>3</v>
      </c>
      <c r="D106" s="186">
        <v>562036</v>
      </c>
      <c r="E106" s="69" t="s">
        <v>113</v>
      </c>
      <c r="F106" s="211">
        <v>22</v>
      </c>
      <c r="G106" s="211">
        <v>16</v>
      </c>
      <c r="H106" s="211">
        <v>6</v>
      </c>
      <c r="I106" s="212">
        <v>4</v>
      </c>
      <c r="J106" s="212">
        <v>18</v>
      </c>
      <c r="K106" s="215">
        <v>55.9</v>
      </c>
      <c r="L106" s="215">
        <v>75.900000000000006</v>
      </c>
      <c r="M106" s="215">
        <v>32.799999999999997</v>
      </c>
      <c r="N106" s="215">
        <v>45.1</v>
      </c>
      <c r="O106" s="215">
        <v>59</v>
      </c>
      <c r="P106" s="95"/>
      <c r="Q106" s="44"/>
      <c r="R106" s="44"/>
      <c r="S106" s="44"/>
    </row>
    <row r="107" spans="1:19" s="21" customFormat="1" ht="13.2">
      <c r="A107" s="197">
        <v>5</v>
      </c>
      <c r="B107" s="197">
        <v>3</v>
      </c>
      <c r="C107" s="198">
        <v>3</v>
      </c>
      <c r="D107" s="186">
        <v>978040</v>
      </c>
      <c r="E107" s="69" t="s">
        <v>167</v>
      </c>
      <c r="F107" s="211">
        <v>47</v>
      </c>
      <c r="G107" s="211">
        <v>33</v>
      </c>
      <c r="H107" s="211">
        <v>14</v>
      </c>
      <c r="I107" s="212">
        <v>9</v>
      </c>
      <c r="J107" s="212">
        <v>38</v>
      </c>
      <c r="K107" s="215">
        <v>107</v>
      </c>
      <c r="L107" s="215">
        <v>142.69999999999999</v>
      </c>
      <c r="M107" s="215">
        <v>67.3</v>
      </c>
      <c r="N107" s="215">
        <v>91.7</v>
      </c>
      <c r="O107" s="215">
        <v>111.4</v>
      </c>
      <c r="P107" s="95"/>
      <c r="Q107" s="44"/>
      <c r="R107" s="44"/>
      <c r="S107" s="44"/>
    </row>
    <row r="108" spans="1:19" s="21" customFormat="1" ht="13.2">
      <c r="A108" s="197">
        <v>5</v>
      </c>
      <c r="B108" s="197">
        <v>3</v>
      </c>
      <c r="C108" s="198">
        <v>3</v>
      </c>
      <c r="D108" s="186">
        <v>158036</v>
      </c>
      <c r="E108" s="69" t="s">
        <v>39</v>
      </c>
      <c r="F108" s="211">
        <v>10</v>
      </c>
      <c r="G108" s="211">
        <v>7</v>
      </c>
      <c r="H108" s="211">
        <v>3</v>
      </c>
      <c r="I108" s="212">
        <v>2</v>
      </c>
      <c r="J108" s="212">
        <v>8</v>
      </c>
      <c r="K108" s="215">
        <v>33.700000000000003</v>
      </c>
      <c r="L108" s="215">
        <v>45.2</v>
      </c>
      <c r="M108" s="215">
        <v>21.2</v>
      </c>
      <c r="N108" s="215">
        <v>28.4</v>
      </c>
      <c r="O108" s="215">
        <v>35.4</v>
      </c>
      <c r="P108" s="95"/>
      <c r="Q108" s="44"/>
      <c r="R108" s="44"/>
      <c r="S108" s="44"/>
    </row>
    <row r="109" spans="1:19" s="21" customFormat="1" ht="13.2">
      <c r="A109" s="197">
        <v>5</v>
      </c>
      <c r="B109" s="197">
        <v>3</v>
      </c>
      <c r="C109" s="198">
        <v>3</v>
      </c>
      <c r="D109" s="186">
        <v>334036</v>
      </c>
      <c r="E109" s="69" t="s">
        <v>61</v>
      </c>
      <c r="F109" s="211">
        <v>125</v>
      </c>
      <c r="G109" s="211">
        <v>81</v>
      </c>
      <c r="H109" s="211">
        <v>44</v>
      </c>
      <c r="I109" s="212">
        <v>20.000000000000004</v>
      </c>
      <c r="J109" s="212">
        <v>105</v>
      </c>
      <c r="K109" s="215">
        <v>217.8</v>
      </c>
      <c r="L109" s="215">
        <v>270.5</v>
      </c>
      <c r="M109" s="215">
        <v>160.30000000000001</v>
      </c>
      <c r="N109" s="215">
        <v>150.80000000000001</v>
      </c>
      <c r="O109" s="215">
        <v>237.9</v>
      </c>
      <c r="P109" s="95"/>
      <c r="Q109" s="44"/>
      <c r="R109" s="44"/>
      <c r="S109" s="44"/>
    </row>
    <row r="110" spans="1:19" s="21" customFormat="1" ht="13.2">
      <c r="A110" s="200"/>
      <c r="B110" s="200"/>
      <c r="C110" s="200"/>
      <c r="D110" s="208"/>
      <c r="E110" s="194" t="s">
        <v>213</v>
      </c>
      <c r="F110" s="170">
        <v>1505</v>
      </c>
      <c r="G110" s="170">
        <v>1090</v>
      </c>
      <c r="H110" s="170">
        <v>415</v>
      </c>
      <c r="I110" s="170">
        <v>320</v>
      </c>
      <c r="J110" s="170">
        <v>1185</v>
      </c>
      <c r="K110" s="201">
        <v>88.7</v>
      </c>
      <c r="L110" s="201">
        <v>123.6</v>
      </c>
      <c r="M110" s="201">
        <v>50.9</v>
      </c>
      <c r="N110" s="201">
        <v>80.3</v>
      </c>
      <c r="O110" s="201">
        <v>91.2</v>
      </c>
      <c r="P110" s="95"/>
      <c r="Q110" s="44"/>
      <c r="R110" s="44"/>
      <c r="S110" s="44"/>
    </row>
    <row r="111" spans="1:19" s="21" customFormat="1" ht="13.2">
      <c r="A111" s="197">
        <v>6</v>
      </c>
      <c r="B111" s="197">
        <v>4</v>
      </c>
      <c r="C111" s="198">
        <v>3</v>
      </c>
      <c r="D111" s="186">
        <v>554004</v>
      </c>
      <c r="E111" s="69" t="s">
        <v>98</v>
      </c>
      <c r="F111" s="211">
        <v>17</v>
      </c>
      <c r="G111" s="211">
        <v>14</v>
      </c>
      <c r="H111" s="211">
        <v>3</v>
      </c>
      <c r="I111" s="212">
        <v>9</v>
      </c>
      <c r="J111" s="212">
        <v>8</v>
      </c>
      <c r="K111" s="215">
        <v>23.5</v>
      </c>
      <c r="L111" s="215">
        <v>37.200000000000003</v>
      </c>
      <c r="M111" s="215">
        <v>8.6</v>
      </c>
      <c r="N111" s="215">
        <v>53.7</v>
      </c>
      <c r="O111" s="215">
        <v>14.4</v>
      </c>
      <c r="P111" s="95"/>
      <c r="Q111" s="44"/>
      <c r="R111" s="44"/>
      <c r="S111" s="44"/>
    </row>
    <row r="112" spans="1:19" s="21" customFormat="1" ht="13.2">
      <c r="A112" s="197">
        <v>6</v>
      </c>
      <c r="B112" s="197">
        <v>4</v>
      </c>
      <c r="C112" s="198">
        <v>3</v>
      </c>
      <c r="D112" s="186">
        <v>382008</v>
      </c>
      <c r="E112" s="69" t="s">
        <v>84</v>
      </c>
      <c r="F112" s="211">
        <v>18</v>
      </c>
      <c r="G112" s="211">
        <v>15</v>
      </c>
      <c r="H112" s="211">
        <v>3</v>
      </c>
      <c r="I112" s="212">
        <v>2</v>
      </c>
      <c r="J112" s="212">
        <v>16</v>
      </c>
      <c r="K112" s="215">
        <v>45.1</v>
      </c>
      <c r="L112" s="215">
        <v>70.599999999999994</v>
      </c>
      <c r="M112" s="215">
        <v>16.100000000000001</v>
      </c>
      <c r="N112" s="215">
        <v>22.2</v>
      </c>
      <c r="O112" s="215">
        <v>51.7</v>
      </c>
      <c r="P112" s="95"/>
      <c r="Q112" s="44"/>
      <c r="R112" s="44"/>
      <c r="S112" s="44"/>
    </row>
    <row r="113" spans="1:19" s="21" customFormat="1" ht="13.2">
      <c r="A113" s="197">
        <v>6</v>
      </c>
      <c r="B113" s="197">
        <v>4</v>
      </c>
      <c r="C113" s="203">
        <v>3</v>
      </c>
      <c r="D113" s="186">
        <v>554012</v>
      </c>
      <c r="E113" s="69" t="s">
        <v>100</v>
      </c>
      <c r="F113" s="211">
        <v>37</v>
      </c>
      <c r="G113" s="211">
        <v>29</v>
      </c>
      <c r="H113" s="211">
        <v>8</v>
      </c>
      <c r="I113" s="212">
        <v>5</v>
      </c>
      <c r="J113" s="212">
        <v>32</v>
      </c>
      <c r="K113" s="215">
        <v>52.8</v>
      </c>
      <c r="L113" s="215">
        <v>79.900000000000006</v>
      </c>
      <c r="M113" s="215">
        <v>23.7</v>
      </c>
      <c r="N113" s="215">
        <v>33</v>
      </c>
      <c r="O113" s="215">
        <v>58.3</v>
      </c>
      <c r="P113" s="95"/>
      <c r="Q113" s="44"/>
      <c r="R113" s="44"/>
      <c r="S113" s="44"/>
    </row>
    <row r="114" spans="1:19" s="21" customFormat="1" ht="13.2">
      <c r="A114" s="197">
        <v>6</v>
      </c>
      <c r="B114" s="197">
        <v>4</v>
      </c>
      <c r="C114" s="198">
        <v>3</v>
      </c>
      <c r="D114" s="186">
        <v>382012</v>
      </c>
      <c r="E114" s="69" t="s">
        <v>85</v>
      </c>
      <c r="F114" s="211">
        <v>48</v>
      </c>
      <c r="G114" s="211">
        <v>40</v>
      </c>
      <c r="H114" s="211">
        <v>8</v>
      </c>
      <c r="I114" s="212">
        <v>12</v>
      </c>
      <c r="J114" s="212">
        <v>36</v>
      </c>
      <c r="K114" s="215">
        <v>65.599999999999994</v>
      </c>
      <c r="L114" s="215">
        <v>103.8</v>
      </c>
      <c r="M114" s="215">
        <v>23.1</v>
      </c>
      <c r="N114" s="215">
        <v>70.2</v>
      </c>
      <c r="O114" s="215">
        <v>64.2</v>
      </c>
      <c r="P114" s="95"/>
      <c r="Q114" s="44"/>
      <c r="R114" s="44"/>
      <c r="S114" s="44"/>
    </row>
    <row r="115" spans="1:19" s="21" customFormat="1" ht="13.2">
      <c r="A115" s="197">
        <v>6</v>
      </c>
      <c r="B115" s="197">
        <v>4</v>
      </c>
      <c r="C115" s="198">
        <v>3</v>
      </c>
      <c r="D115" s="186">
        <v>758004</v>
      </c>
      <c r="E115" s="69" t="s">
        <v>123</v>
      </c>
      <c r="F115" s="211">
        <v>18</v>
      </c>
      <c r="G115" s="211">
        <v>17</v>
      </c>
      <c r="H115" s="211">
        <v>1</v>
      </c>
      <c r="I115" s="212">
        <v>4</v>
      </c>
      <c r="J115" s="212">
        <v>14</v>
      </c>
      <c r="K115" s="215">
        <v>25.7</v>
      </c>
      <c r="L115" s="215">
        <v>47.1</v>
      </c>
      <c r="M115" s="215">
        <v>2.9</v>
      </c>
      <c r="N115" s="215">
        <v>25.1</v>
      </c>
      <c r="O115" s="215">
        <v>25.8</v>
      </c>
      <c r="P115" s="95"/>
      <c r="Q115" s="44"/>
      <c r="R115" s="44"/>
      <c r="S115" s="44"/>
    </row>
    <row r="116" spans="1:19" s="21" customFormat="1" ht="13.2">
      <c r="A116" s="197">
        <v>6</v>
      </c>
      <c r="B116" s="197">
        <v>4</v>
      </c>
      <c r="C116" s="198">
        <v>3</v>
      </c>
      <c r="D116" s="186">
        <v>558012</v>
      </c>
      <c r="E116" s="69" t="s">
        <v>102</v>
      </c>
      <c r="F116" s="211">
        <v>25</v>
      </c>
      <c r="G116" s="211">
        <v>20</v>
      </c>
      <c r="H116" s="211">
        <v>5</v>
      </c>
      <c r="I116" s="212">
        <v>5.0000000000000009</v>
      </c>
      <c r="J116" s="212">
        <v>20</v>
      </c>
      <c r="K116" s="215">
        <v>43.7</v>
      </c>
      <c r="L116" s="215">
        <v>67.5</v>
      </c>
      <c r="M116" s="215">
        <v>18.100000000000001</v>
      </c>
      <c r="N116" s="215">
        <v>39.700000000000003</v>
      </c>
      <c r="O116" s="215">
        <v>44.9</v>
      </c>
      <c r="P116" s="95"/>
      <c r="Q116" s="44"/>
      <c r="R116" s="44"/>
      <c r="S116" s="44"/>
    </row>
    <row r="117" spans="1:19" s="21" customFormat="1" ht="13.2">
      <c r="A117" s="197">
        <v>6</v>
      </c>
      <c r="B117" s="197">
        <v>4</v>
      </c>
      <c r="C117" s="198">
        <v>3</v>
      </c>
      <c r="D117" s="186">
        <v>558016</v>
      </c>
      <c r="E117" s="69" t="s">
        <v>103</v>
      </c>
      <c r="F117" s="211">
        <v>34</v>
      </c>
      <c r="G117" s="211">
        <v>25</v>
      </c>
      <c r="H117" s="211">
        <v>9</v>
      </c>
      <c r="I117" s="212">
        <v>12</v>
      </c>
      <c r="J117" s="212">
        <v>22</v>
      </c>
      <c r="K117" s="215">
        <v>45.7</v>
      </c>
      <c r="L117" s="215">
        <v>65.400000000000006</v>
      </c>
      <c r="M117" s="215">
        <v>24.9</v>
      </c>
      <c r="N117" s="215">
        <v>71.8</v>
      </c>
      <c r="O117" s="215">
        <v>38.1</v>
      </c>
      <c r="P117" s="95"/>
      <c r="Q117" s="44"/>
      <c r="R117" s="44"/>
      <c r="S117" s="44"/>
    </row>
    <row r="118" spans="1:19" s="21" customFormat="1" ht="13.2">
      <c r="A118" s="197">
        <v>6</v>
      </c>
      <c r="B118" s="197">
        <v>4</v>
      </c>
      <c r="C118" s="198">
        <v>3</v>
      </c>
      <c r="D118" s="186">
        <v>566008</v>
      </c>
      <c r="E118" s="69" t="s">
        <v>114</v>
      </c>
      <c r="F118" s="211">
        <v>43</v>
      </c>
      <c r="G118" s="211">
        <v>34</v>
      </c>
      <c r="H118" s="211">
        <v>9</v>
      </c>
      <c r="I118" s="212">
        <v>10.000000000000002</v>
      </c>
      <c r="J118" s="212">
        <v>33</v>
      </c>
      <c r="K118" s="215">
        <v>71.400000000000006</v>
      </c>
      <c r="L118" s="215">
        <v>112.3</v>
      </c>
      <c r="M118" s="215">
        <v>30</v>
      </c>
      <c r="N118" s="215">
        <v>77.7</v>
      </c>
      <c r="O118" s="215">
        <v>69.7</v>
      </c>
      <c r="P118" s="95"/>
      <c r="Q118" s="44"/>
      <c r="R118" s="44"/>
      <c r="S118" s="44"/>
    </row>
    <row r="119" spans="1:19" s="21" customFormat="1" ht="13.2">
      <c r="A119" s="197">
        <v>6</v>
      </c>
      <c r="B119" s="197">
        <v>4</v>
      </c>
      <c r="C119" s="198">
        <v>3</v>
      </c>
      <c r="D119" s="186">
        <v>370004</v>
      </c>
      <c r="E119" s="69" t="s">
        <v>71</v>
      </c>
      <c r="F119" s="211">
        <v>52</v>
      </c>
      <c r="G119" s="211">
        <v>41</v>
      </c>
      <c r="H119" s="211">
        <v>11</v>
      </c>
      <c r="I119" s="212">
        <v>10</v>
      </c>
      <c r="J119" s="212">
        <v>42</v>
      </c>
      <c r="K119" s="215">
        <v>82.6</v>
      </c>
      <c r="L119" s="215">
        <v>128</v>
      </c>
      <c r="M119" s="215">
        <v>35.5</v>
      </c>
      <c r="N119" s="215">
        <v>65.099999999999994</v>
      </c>
      <c r="O119" s="215">
        <v>88.2</v>
      </c>
      <c r="P119" s="95"/>
      <c r="Q119" s="44"/>
      <c r="R119" s="44"/>
      <c r="S119" s="44"/>
    </row>
    <row r="120" spans="1:19" s="21" customFormat="1" ht="13.2">
      <c r="A120" s="197">
        <v>6</v>
      </c>
      <c r="B120" s="197">
        <v>4</v>
      </c>
      <c r="C120" s="198">
        <v>3</v>
      </c>
      <c r="D120" s="186">
        <v>562016</v>
      </c>
      <c r="E120" s="69" t="s">
        <v>108</v>
      </c>
      <c r="F120" s="211">
        <v>74</v>
      </c>
      <c r="G120" s="211">
        <v>43</v>
      </c>
      <c r="H120" s="211">
        <v>31</v>
      </c>
      <c r="I120" s="212">
        <v>27</v>
      </c>
      <c r="J120" s="212">
        <v>47</v>
      </c>
      <c r="K120" s="215">
        <v>128.9</v>
      </c>
      <c r="L120" s="215">
        <v>144</v>
      </c>
      <c r="M120" s="215">
        <v>112.5</v>
      </c>
      <c r="N120" s="215">
        <v>208.8</v>
      </c>
      <c r="O120" s="215">
        <v>105.7</v>
      </c>
      <c r="P120" s="95"/>
      <c r="Q120" s="44"/>
      <c r="R120" s="44"/>
      <c r="S120" s="44"/>
    </row>
    <row r="121" spans="1:19" s="21" customFormat="1" ht="13.2">
      <c r="A121" s="197">
        <v>6</v>
      </c>
      <c r="B121" s="197">
        <v>4</v>
      </c>
      <c r="C121" s="198">
        <v>3</v>
      </c>
      <c r="D121" s="186">
        <v>382020</v>
      </c>
      <c r="E121" s="69" t="s">
        <v>86</v>
      </c>
      <c r="F121" s="211">
        <v>29</v>
      </c>
      <c r="G121" s="211">
        <v>19</v>
      </c>
      <c r="H121" s="211">
        <v>10</v>
      </c>
      <c r="I121" s="212">
        <v>7</v>
      </c>
      <c r="J121" s="212">
        <v>22</v>
      </c>
      <c r="K121" s="215">
        <v>37.200000000000003</v>
      </c>
      <c r="L121" s="215">
        <v>47.4</v>
      </c>
      <c r="M121" s="215">
        <v>26.5</v>
      </c>
      <c r="N121" s="215">
        <v>37.299999999999997</v>
      </c>
      <c r="O121" s="215">
        <v>37.200000000000003</v>
      </c>
      <c r="P121" s="95"/>
      <c r="Q121" s="44"/>
      <c r="R121" s="44"/>
      <c r="S121" s="44"/>
    </row>
    <row r="122" spans="1:19" s="21" customFormat="1" ht="13.2">
      <c r="A122" s="197">
        <v>6</v>
      </c>
      <c r="B122" s="197">
        <v>4</v>
      </c>
      <c r="C122" s="198">
        <v>3</v>
      </c>
      <c r="D122" s="186">
        <v>954020</v>
      </c>
      <c r="E122" s="69" t="s">
        <v>142</v>
      </c>
      <c r="F122" s="211">
        <v>31</v>
      </c>
      <c r="G122" s="211">
        <v>21</v>
      </c>
      <c r="H122" s="211">
        <v>10</v>
      </c>
      <c r="I122" s="212">
        <v>5</v>
      </c>
      <c r="J122" s="212">
        <v>26</v>
      </c>
      <c r="K122" s="215">
        <v>103.7</v>
      </c>
      <c r="L122" s="215">
        <v>135.9</v>
      </c>
      <c r="M122" s="215">
        <v>69.3</v>
      </c>
      <c r="N122" s="215">
        <v>74.400000000000006</v>
      </c>
      <c r="O122" s="215">
        <v>112.2</v>
      </c>
      <c r="P122" s="95"/>
      <c r="Q122" s="44"/>
      <c r="R122" s="44"/>
      <c r="S122" s="44"/>
    </row>
    <row r="123" spans="1:19" s="21" customFormat="1" ht="13.2">
      <c r="A123" s="197">
        <v>6</v>
      </c>
      <c r="B123" s="197">
        <v>4</v>
      </c>
      <c r="C123" s="198">
        <v>3</v>
      </c>
      <c r="D123" s="186">
        <v>162016</v>
      </c>
      <c r="E123" s="69" t="s">
        <v>42</v>
      </c>
      <c r="F123" s="211">
        <v>12</v>
      </c>
      <c r="G123" s="211">
        <v>9</v>
      </c>
      <c r="H123" s="211">
        <v>3</v>
      </c>
      <c r="I123" s="212">
        <v>4</v>
      </c>
      <c r="J123" s="212">
        <v>8</v>
      </c>
      <c r="K123" s="215">
        <v>19.5</v>
      </c>
      <c r="L123" s="215">
        <v>28.1</v>
      </c>
      <c r="M123" s="215">
        <v>10.199999999999999</v>
      </c>
      <c r="N123" s="215">
        <v>26.1</v>
      </c>
      <c r="O123" s="215">
        <v>17.399999999999999</v>
      </c>
      <c r="P123" s="95"/>
      <c r="Q123" s="44"/>
      <c r="R123" s="44"/>
      <c r="S123" s="44"/>
    </row>
    <row r="124" spans="1:19" s="21" customFormat="1" ht="13.2">
      <c r="A124" s="197">
        <v>6</v>
      </c>
      <c r="B124" s="197">
        <v>4</v>
      </c>
      <c r="C124" s="198">
        <v>3</v>
      </c>
      <c r="D124" s="186">
        <v>154032</v>
      </c>
      <c r="E124" s="69" t="s">
        <v>28</v>
      </c>
      <c r="F124" s="211">
        <v>45</v>
      </c>
      <c r="G124" s="211">
        <v>33</v>
      </c>
      <c r="H124" s="211">
        <v>12</v>
      </c>
      <c r="I124" s="212">
        <v>9.0000000000000018</v>
      </c>
      <c r="J124" s="212">
        <v>36</v>
      </c>
      <c r="K124" s="215">
        <v>98.8</v>
      </c>
      <c r="L124" s="215">
        <v>140.5</v>
      </c>
      <c r="M124" s="215">
        <v>54.4</v>
      </c>
      <c r="N124" s="215">
        <v>84.4</v>
      </c>
      <c r="O124" s="215">
        <v>103.2</v>
      </c>
      <c r="P124" s="95"/>
      <c r="Q124" s="44"/>
      <c r="R124" s="44"/>
      <c r="S124" s="44"/>
    </row>
    <row r="125" spans="1:19" s="21" customFormat="1" ht="13.2">
      <c r="A125" s="197">
        <v>6</v>
      </c>
      <c r="B125" s="197">
        <v>4</v>
      </c>
      <c r="C125" s="198">
        <v>3</v>
      </c>
      <c r="D125" s="186">
        <v>382024</v>
      </c>
      <c r="E125" s="69" t="s">
        <v>87</v>
      </c>
      <c r="F125" s="211">
        <v>26</v>
      </c>
      <c r="G125" s="211">
        <v>19</v>
      </c>
      <c r="H125" s="211">
        <v>7</v>
      </c>
      <c r="I125" s="212">
        <v>2</v>
      </c>
      <c r="J125" s="212">
        <v>24</v>
      </c>
      <c r="K125" s="215">
        <v>39.1</v>
      </c>
      <c r="L125" s="215">
        <v>55.4</v>
      </c>
      <c r="M125" s="215">
        <v>21.7</v>
      </c>
      <c r="N125" s="215">
        <v>13.6</v>
      </c>
      <c r="O125" s="215">
        <v>46.4</v>
      </c>
      <c r="P125" s="95"/>
      <c r="Q125" s="44"/>
      <c r="R125" s="44"/>
      <c r="S125" s="44"/>
    </row>
    <row r="126" spans="1:19" s="21" customFormat="1" ht="13.2">
      <c r="A126" s="197">
        <v>6</v>
      </c>
      <c r="B126" s="197">
        <v>4</v>
      </c>
      <c r="C126" s="198">
        <v>3</v>
      </c>
      <c r="D126" s="186">
        <v>378016</v>
      </c>
      <c r="E126" s="69" t="s">
        <v>80</v>
      </c>
      <c r="F126" s="211">
        <v>26</v>
      </c>
      <c r="G126" s="211">
        <v>21</v>
      </c>
      <c r="H126" s="211">
        <v>5</v>
      </c>
      <c r="I126" s="212">
        <v>5.0000000000000009</v>
      </c>
      <c r="J126" s="212">
        <v>21</v>
      </c>
      <c r="K126" s="215">
        <v>62.7</v>
      </c>
      <c r="L126" s="215">
        <v>97.5</v>
      </c>
      <c r="M126" s="215">
        <v>25</v>
      </c>
      <c r="N126" s="215">
        <v>54.5</v>
      </c>
      <c r="O126" s="215">
        <v>65</v>
      </c>
      <c r="P126" s="95"/>
      <c r="Q126" s="44"/>
      <c r="R126" s="44"/>
      <c r="S126" s="44"/>
    </row>
    <row r="127" spans="1:19" s="21" customFormat="1" ht="13.2">
      <c r="A127" s="197">
        <v>6</v>
      </c>
      <c r="B127" s="197">
        <v>4</v>
      </c>
      <c r="C127" s="198">
        <v>3</v>
      </c>
      <c r="D127" s="186">
        <v>382028</v>
      </c>
      <c r="E127" s="69" t="s">
        <v>88</v>
      </c>
      <c r="F127" s="211">
        <v>39.000000000000007</v>
      </c>
      <c r="G127" s="211">
        <v>24</v>
      </c>
      <c r="H127" s="211">
        <v>15</v>
      </c>
      <c r="I127" s="212">
        <v>12.000000000000002</v>
      </c>
      <c r="J127" s="212">
        <v>27</v>
      </c>
      <c r="K127" s="215">
        <v>79.7</v>
      </c>
      <c r="L127" s="215">
        <v>93.5</v>
      </c>
      <c r="M127" s="215">
        <v>64.5</v>
      </c>
      <c r="N127" s="215">
        <v>102.5</v>
      </c>
      <c r="O127" s="215">
        <v>72.599999999999994</v>
      </c>
      <c r="P127" s="95"/>
      <c r="Q127" s="44"/>
      <c r="R127" s="44"/>
      <c r="S127" s="44"/>
    </row>
    <row r="128" spans="1:19" s="21" customFormat="1" ht="13.2">
      <c r="A128" s="197">
        <v>6</v>
      </c>
      <c r="B128" s="197">
        <v>4</v>
      </c>
      <c r="C128" s="198">
        <v>3</v>
      </c>
      <c r="D128" s="186">
        <v>382044</v>
      </c>
      <c r="E128" s="69" t="s">
        <v>90</v>
      </c>
      <c r="F128" s="211">
        <v>21</v>
      </c>
      <c r="G128" s="211">
        <v>14</v>
      </c>
      <c r="H128" s="211">
        <v>7</v>
      </c>
      <c r="I128" s="212">
        <v>4</v>
      </c>
      <c r="J128" s="212">
        <v>17</v>
      </c>
      <c r="K128" s="215">
        <v>34.5</v>
      </c>
      <c r="L128" s="215">
        <v>44.5</v>
      </c>
      <c r="M128" s="215">
        <v>23.8</v>
      </c>
      <c r="N128" s="215">
        <v>28</v>
      </c>
      <c r="O128" s="215">
        <v>36.5</v>
      </c>
      <c r="P128" s="95"/>
      <c r="Q128" s="44"/>
      <c r="R128" s="44"/>
      <c r="S128" s="44"/>
    </row>
    <row r="129" spans="1:19" s="21" customFormat="1" ht="13.2">
      <c r="A129" s="197">
        <v>6</v>
      </c>
      <c r="B129" s="197">
        <v>4</v>
      </c>
      <c r="C129" s="198">
        <v>3</v>
      </c>
      <c r="D129" s="186">
        <v>570028</v>
      </c>
      <c r="E129" s="69" t="s">
        <v>120</v>
      </c>
      <c r="F129" s="211">
        <v>21</v>
      </c>
      <c r="G129" s="211">
        <v>16</v>
      </c>
      <c r="H129" s="211">
        <v>5</v>
      </c>
      <c r="I129" s="212">
        <v>3</v>
      </c>
      <c r="J129" s="212">
        <v>18</v>
      </c>
      <c r="K129" s="215">
        <v>45.7</v>
      </c>
      <c r="L129" s="215">
        <v>66.099999999999994</v>
      </c>
      <c r="M129" s="215">
        <v>22.9</v>
      </c>
      <c r="N129" s="215">
        <v>28.9</v>
      </c>
      <c r="O129" s="215">
        <v>50.5</v>
      </c>
      <c r="P129" s="95"/>
      <c r="Q129" s="44"/>
      <c r="R129" s="44"/>
      <c r="S129" s="44"/>
    </row>
    <row r="130" spans="1:19" s="21" customFormat="1" ht="13.2">
      <c r="A130" s="197">
        <v>6</v>
      </c>
      <c r="B130" s="197">
        <v>4</v>
      </c>
      <c r="C130" s="198">
        <v>3</v>
      </c>
      <c r="D130" s="186">
        <v>378024</v>
      </c>
      <c r="E130" s="69" t="s">
        <v>81</v>
      </c>
      <c r="F130" s="211">
        <v>32</v>
      </c>
      <c r="G130" s="211">
        <v>24</v>
      </c>
      <c r="H130" s="211">
        <v>8</v>
      </c>
      <c r="I130" s="212">
        <v>13</v>
      </c>
      <c r="J130" s="212">
        <v>19</v>
      </c>
      <c r="K130" s="215">
        <v>73</v>
      </c>
      <c r="L130" s="215">
        <v>107.6</v>
      </c>
      <c r="M130" s="215">
        <v>37.200000000000003</v>
      </c>
      <c r="N130" s="215">
        <v>125.4</v>
      </c>
      <c r="O130" s="215">
        <v>56.8</v>
      </c>
      <c r="P130" s="95"/>
      <c r="Q130" s="44"/>
      <c r="R130" s="44"/>
      <c r="S130" s="44"/>
    </row>
    <row r="131" spans="1:19" s="21" customFormat="1" ht="13.2">
      <c r="A131" s="197">
        <v>6</v>
      </c>
      <c r="B131" s="197">
        <v>4</v>
      </c>
      <c r="C131" s="198">
        <v>3</v>
      </c>
      <c r="D131" s="186">
        <v>962052</v>
      </c>
      <c r="E131" s="69" t="s">
        <v>155</v>
      </c>
      <c r="F131" s="211">
        <v>8</v>
      </c>
      <c r="G131" s="211">
        <v>7</v>
      </c>
      <c r="H131" s="211">
        <v>1</v>
      </c>
      <c r="I131" s="212">
        <v>0</v>
      </c>
      <c r="J131" s="212">
        <v>8.0000000000000018</v>
      </c>
      <c r="K131" s="215">
        <v>20.8</v>
      </c>
      <c r="L131" s="215">
        <v>34.4</v>
      </c>
      <c r="M131" s="215">
        <v>5.5</v>
      </c>
      <c r="N131" s="215">
        <v>0</v>
      </c>
      <c r="O131" s="215">
        <v>27.7</v>
      </c>
      <c r="P131" s="95"/>
      <c r="Q131" s="44"/>
      <c r="R131" s="44"/>
      <c r="S131" s="44"/>
    </row>
    <row r="132" spans="1:19" s="21" customFormat="1" ht="13.2">
      <c r="A132" s="197">
        <v>6</v>
      </c>
      <c r="B132" s="197">
        <v>4</v>
      </c>
      <c r="C132" s="198">
        <v>3</v>
      </c>
      <c r="D132" s="186">
        <v>770032</v>
      </c>
      <c r="E132" s="69" t="s">
        <v>132</v>
      </c>
      <c r="F132" s="211">
        <v>31</v>
      </c>
      <c r="G132" s="211">
        <v>23</v>
      </c>
      <c r="H132" s="211">
        <v>8</v>
      </c>
      <c r="I132" s="212">
        <v>3</v>
      </c>
      <c r="J132" s="212">
        <v>28</v>
      </c>
      <c r="K132" s="215">
        <v>55.4</v>
      </c>
      <c r="L132" s="215">
        <v>80.5</v>
      </c>
      <c r="M132" s="215">
        <v>29.3</v>
      </c>
      <c r="N132" s="215">
        <v>22.8</v>
      </c>
      <c r="O132" s="215">
        <v>65.5</v>
      </c>
      <c r="P132" s="95"/>
      <c r="Q132" s="44"/>
      <c r="R132" s="44"/>
      <c r="S132" s="44"/>
    </row>
    <row r="133" spans="1:19" s="21" customFormat="1" ht="13.2">
      <c r="A133" s="197">
        <v>6</v>
      </c>
      <c r="B133" s="197">
        <v>4</v>
      </c>
      <c r="C133" s="198">
        <v>3</v>
      </c>
      <c r="D133" s="186">
        <v>374036</v>
      </c>
      <c r="E133" s="69" t="s">
        <v>76</v>
      </c>
      <c r="F133" s="211">
        <v>34</v>
      </c>
      <c r="G133" s="211">
        <v>23</v>
      </c>
      <c r="H133" s="211">
        <v>11</v>
      </c>
      <c r="I133" s="212">
        <v>5</v>
      </c>
      <c r="J133" s="212">
        <v>29</v>
      </c>
      <c r="K133" s="215">
        <v>104.9</v>
      </c>
      <c r="L133" s="215">
        <v>135.5</v>
      </c>
      <c r="M133" s="215">
        <v>71.3</v>
      </c>
      <c r="N133" s="215">
        <v>70.8</v>
      </c>
      <c r="O133" s="215">
        <v>114.4</v>
      </c>
      <c r="P133" s="95"/>
      <c r="Q133" s="44"/>
      <c r="R133" s="44"/>
      <c r="S133" s="44"/>
    </row>
    <row r="134" spans="1:19" s="21" customFormat="1" ht="13.2">
      <c r="A134" s="197">
        <v>6</v>
      </c>
      <c r="B134" s="197">
        <v>4</v>
      </c>
      <c r="C134" s="198">
        <v>3</v>
      </c>
      <c r="D134" s="186">
        <v>754028</v>
      </c>
      <c r="E134" s="69" t="s">
        <v>270</v>
      </c>
      <c r="F134" s="211">
        <v>31</v>
      </c>
      <c r="G134" s="211">
        <v>25</v>
      </c>
      <c r="H134" s="211">
        <v>6</v>
      </c>
      <c r="I134" s="212">
        <v>3.0000000000000004</v>
      </c>
      <c r="J134" s="212">
        <v>28</v>
      </c>
      <c r="K134" s="215">
        <v>40.1</v>
      </c>
      <c r="L134" s="215">
        <v>61</v>
      </c>
      <c r="M134" s="215">
        <v>16.5</v>
      </c>
      <c r="N134" s="215">
        <v>17.3</v>
      </c>
      <c r="O134" s="215">
        <v>46.8</v>
      </c>
      <c r="P134" s="95"/>
      <c r="Q134" s="44"/>
      <c r="R134" s="44"/>
      <c r="S134" s="44"/>
    </row>
    <row r="135" spans="1:19" s="21" customFormat="1" ht="13.2">
      <c r="A135" s="197">
        <v>6</v>
      </c>
      <c r="B135" s="197">
        <v>4</v>
      </c>
      <c r="C135" s="198">
        <v>3</v>
      </c>
      <c r="D135" s="186">
        <v>382048</v>
      </c>
      <c r="E135" s="69" t="s">
        <v>91</v>
      </c>
      <c r="F135" s="211">
        <v>17</v>
      </c>
      <c r="G135" s="211">
        <v>13</v>
      </c>
      <c r="H135" s="211">
        <v>4</v>
      </c>
      <c r="I135" s="212">
        <v>0</v>
      </c>
      <c r="J135" s="212">
        <v>17</v>
      </c>
      <c r="K135" s="215">
        <v>40.799999999999997</v>
      </c>
      <c r="L135" s="215">
        <v>59.7</v>
      </c>
      <c r="M135" s="215">
        <v>20.100000000000001</v>
      </c>
      <c r="N135" s="215">
        <v>0</v>
      </c>
      <c r="O135" s="215">
        <v>54</v>
      </c>
      <c r="P135" s="95"/>
      <c r="Q135" s="44"/>
      <c r="R135" s="44"/>
      <c r="S135" s="44"/>
    </row>
    <row r="136" spans="1:19" s="21" customFormat="1" ht="13.2">
      <c r="A136" s="197">
        <v>6</v>
      </c>
      <c r="B136" s="197">
        <v>4</v>
      </c>
      <c r="C136" s="198">
        <v>3</v>
      </c>
      <c r="D136" s="186">
        <v>170032</v>
      </c>
      <c r="E136" s="69" t="s">
        <v>51</v>
      </c>
      <c r="F136" s="211">
        <v>41</v>
      </c>
      <c r="G136" s="211">
        <v>36</v>
      </c>
      <c r="H136" s="211">
        <v>5</v>
      </c>
      <c r="I136" s="212">
        <v>1.0000000000000002</v>
      </c>
      <c r="J136" s="212">
        <v>40</v>
      </c>
      <c r="K136" s="215">
        <v>88.5</v>
      </c>
      <c r="L136" s="215">
        <v>149.80000000000001</v>
      </c>
      <c r="M136" s="215">
        <v>22.4</v>
      </c>
      <c r="N136" s="215">
        <v>9.3000000000000007</v>
      </c>
      <c r="O136" s="215">
        <v>112.3</v>
      </c>
      <c r="P136" s="95"/>
      <c r="Q136" s="44"/>
      <c r="R136" s="44"/>
      <c r="S136" s="44"/>
    </row>
    <row r="137" spans="1:19" s="21" customFormat="1" ht="13.2">
      <c r="A137" s="197">
        <v>6</v>
      </c>
      <c r="B137" s="197">
        <v>4</v>
      </c>
      <c r="C137" s="198">
        <v>3</v>
      </c>
      <c r="D137" s="186">
        <v>378028</v>
      </c>
      <c r="E137" s="69" t="s">
        <v>82</v>
      </c>
      <c r="F137" s="211">
        <v>33</v>
      </c>
      <c r="G137" s="211">
        <v>24</v>
      </c>
      <c r="H137" s="211">
        <v>9</v>
      </c>
      <c r="I137" s="212">
        <v>7.0000000000000027</v>
      </c>
      <c r="J137" s="212">
        <v>26.000000000000004</v>
      </c>
      <c r="K137" s="215">
        <v>73</v>
      </c>
      <c r="L137" s="215">
        <v>100.9</v>
      </c>
      <c r="M137" s="215">
        <v>42</v>
      </c>
      <c r="N137" s="215">
        <v>62.2</v>
      </c>
      <c r="O137" s="215">
        <v>76.5</v>
      </c>
      <c r="P137" s="95"/>
      <c r="Q137" s="44"/>
      <c r="R137" s="44"/>
      <c r="S137" s="44"/>
    </row>
    <row r="138" spans="1:19" s="21" customFormat="1" ht="13.2">
      <c r="A138" s="197">
        <v>6</v>
      </c>
      <c r="B138" s="197">
        <v>4</v>
      </c>
      <c r="C138" s="198">
        <v>3</v>
      </c>
      <c r="D138" s="186">
        <v>958040</v>
      </c>
      <c r="E138" s="69" t="s">
        <v>148</v>
      </c>
      <c r="F138" s="211">
        <v>11</v>
      </c>
      <c r="G138" s="211">
        <v>9</v>
      </c>
      <c r="H138" s="211">
        <v>2</v>
      </c>
      <c r="I138" s="212">
        <v>2.0000000000000004</v>
      </c>
      <c r="J138" s="212">
        <v>9</v>
      </c>
      <c r="K138" s="215">
        <v>26</v>
      </c>
      <c r="L138" s="215">
        <v>37.799999999999997</v>
      </c>
      <c r="M138" s="215">
        <v>10.8</v>
      </c>
      <c r="N138" s="215">
        <v>22.1</v>
      </c>
      <c r="O138" s="215">
        <v>27.1</v>
      </c>
      <c r="P138" s="95"/>
      <c r="Q138" s="44"/>
      <c r="R138" s="44"/>
      <c r="S138" s="44"/>
    </row>
    <row r="139" spans="1:19" s="21" customFormat="1" ht="13.2">
      <c r="A139" s="197">
        <v>6</v>
      </c>
      <c r="B139" s="197">
        <v>4</v>
      </c>
      <c r="C139" s="198">
        <v>3</v>
      </c>
      <c r="D139" s="186">
        <v>954028</v>
      </c>
      <c r="E139" s="69" t="s">
        <v>144</v>
      </c>
      <c r="F139" s="211">
        <v>57</v>
      </c>
      <c r="G139" s="211">
        <v>45</v>
      </c>
      <c r="H139" s="211">
        <v>12</v>
      </c>
      <c r="I139" s="212">
        <v>11.000000000000002</v>
      </c>
      <c r="J139" s="212">
        <v>46</v>
      </c>
      <c r="K139" s="215">
        <v>162.69999999999999</v>
      </c>
      <c r="L139" s="215">
        <v>243.8</v>
      </c>
      <c r="M139" s="215">
        <v>72.400000000000006</v>
      </c>
      <c r="N139" s="215">
        <v>140.69999999999999</v>
      </c>
      <c r="O139" s="215">
        <v>169.1</v>
      </c>
      <c r="P139" s="95"/>
      <c r="Q139" s="44"/>
      <c r="R139" s="44"/>
      <c r="S139" s="44"/>
    </row>
    <row r="140" spans="1:19" s="21" customFormat="1" ht="13.2">
      <c r="A140" s="197">
        <v>6</v>
      </c>
      <c r="B140" s="197">
        <v>4</v>
      </c>
      <c r="C140" s="198">
        <v>3</v>
      </c>
      <c r="D140" s="186">
        <v>958044</v>
      </c>
      <c r="E140" s="69" t="s">
        <v>149</v>
      </c>
      <c r="F140" s="211">
        <v>7</v>
      </c>
      <c r="G140" s="211">
        <v>5</v>
      </c>
      <c r="H140" s="211">
        <v>2</v>
      </c>
      <c r="I140" s="212">
        <v>0</v>
      </c>
      <c r="J140" s="212">
        <v>7</v>
      </c>
      <c r="K140" s="215">
        <v>15.6</v>
      </c>
      <c r="L140" s="215">
        <v>21.6</v>
      </c>
      <c r="M140" s="215">
        <v>9.3000000000000007</v>
      </c>
      <c r="N140" s="215">
        <v>0</v>
      </c>
      <c r="O140" s="215">
        <v>20.2</v>
      </c>
      <c r="P140" s="95"/>
      <c r="Q140" s="44"/>
      <c r="R140" s="44"/>
      <c r="S140" s="44"/>
    </row>
    <row r="141" spans="1:19" s="21" customFormat="1" ht="13.2">
      <c r="A141" s="197">
        <v>6</v>
      </c>
      <c r="B141" s="197">
        <v>4</v>
      </c>
      <c r="C141" s="198">
        <v>3</v>
      </c>
      <c r="D141" s="186">
        <v>754044</v>
      </c>
      <c r="E141" s="69" t="s">
        <v>221</v>
      </c>
      <c r="F141" s="211">
        <v>11</v>
      </c>
      <c r="G141" s="211">
        <v>10</v>
      </c>
      <c r="H141" s="211">
        <v>1</v>
      </c>
      <c r="I141" s="212">
        <v>3.0000000000000004</v>
      </c>
      <c r="J141" s="212">
        <v>8</v>
      </c>
      <c r="K141" s="215">
        <v>25.6</v>
      </c>
      <c r="L141" s="215">
        <v>45</v>
      </c>
      <c r="M141" s="215">
        <v>4.8</v>
      </c>
      <c r="N141" s="215">
        <v>30.5</v>
      </c>
      <c r="O141" s="215">
        <v>24.1</v>
      </c>
      <c r="P141" s="95"/>
      <c r="Q141" s="44"/>
      <c r="R141" s="44"/>
      <c r="S141" s="44"/>
    </row>
    <row r="142" spans="1:19" s="21" customFormat="1" ht="13.2">
      <c r="A142" s="197">
        <v>6</v>
      </c>
      <c r="B142" s="197">
        <v>4</v>
      </c>
      <c r="C142" s="198">
        <v>3</v>
      </c>
      <c r="D142" s="186">
        <v>974044</v>
      </c>
      <c r="E142" s="69" t="s">
        <v>160</v>
      </c>
      <c r="F142" s="211">
        <v>27</v>
      </c>
      <c r="G142" s="211">
        <v>21</v>
      </c>
      <c r="H142" s="211">
        <v>6</v>
      </c>
      <c r="I142" s="212">
        <v>8</v>
      </c>
      <c r="J142" s="212">
        <v>19</v>
      </c>
      <c r="K142" s="215">
        <v>73.5</v>
      </c>
      <c r="L142" s="215">
        <v>107.7</v>
      </c>
      <c r="M142" s="215">
        <v>34.799999999999997</v>
      </c>
      <c r="N142" s="215">
        <v>95.6</v>
      </c>
      <c r="O142" s="215">
        <v>67</v>
      </c>
      <c r="P142" s="95"/>
      <c r="Q142" s="44"/>
      <c r="R142" s="44"/>
      <c r="S142" s="44"/>
    </row>
    <row r="143" spans="1:19" s="21" customFormat="1" ht="13.2">
      <c r="A143" s="197">
        <v>6</v>
      </c>
      <c r="B143" s="197">
        <v>4</v>
      </c>
      <c r="C143" s="198">
        <v>3</v>
      </c>
      <c r="D143" s="186">
        <v>378032</v>
      </c>
      <c r="E143" s="69" t="s">
        <v>83</v>
      </c>
      <c r="F143" s="211">
        <v>18</v>
      </c>
      <c r="G143" s="211">
        <v>10</v>
      </c>
      <c r="H143" s="211">
        <v>8</v>
      </c>
      <c r="I143" s="212">
        <v>1.0000000000000002</v>
      </c>
      <c r="J143" s="212">
        <v>17</v>
      </c>
      <c r="K143" s="215">
        <v>36.9</v>
      </c>
      <c r="L143" s="215">
        <v>39.299999999999997</v>
      </c>
      <c r="M143" s="215">
        <v>34.200000000000003</v>
      </c>
      <c r="N143" s="215">
        <v>8.6999999999999993</v>
      </c>
      <c r="O143" s="215">
        <v>45.5</v>
      </c>
      <c r="P143" s="95"/>
      <c r="Q143" s="44"/>
      <c r="R143" s="44"/>
      <c r="S143" s="44"/>
    </row>
    <row r="144" spans="1:19" s="21" customFormat="1" ht="13.2">
      <c r="A144" s="197">
        <v>6</v>
      </c>
      <c r="B144" s="197">
        <v>4</v>
      </c>
      <c r="C144" s="198">
        <v>3</v>
      </c>
      <c r="D144" s="186">
        <v>954032</v>
      </c>
      <c r="E144" s="69" t="s">
        <v>145</v>
      </c>
      <c r="F144" s="211">
        <v>57</v>
      </c>
      <c r="G144" s="211">
        <v>44</v>
      </c>
      <c r="H144" s="211">
        <v>13</v>
      </c>
      <c r="I144" s="212">
        <v>22</v>
      </c>
      <c r="J144" s="212">
        <v>35</v>
      </c>
      <c r="K144" s="215">
        <v>144.6</v>
      </c>
      <c r="L144" s="215">
        <v>209.2</v>
      </c>
      <c r="M144" s="215">
        <v>70.7</v>
      </c>
      <c r="N144" s="215">
        <v>239.4</v>
      </c>
      <c r="O144" s="215">
        <v>115.8</v>
      </c>
      <c r="P144" s="95"/>
      <c r="Q144" s="44"/>
      <c r="R144" s="44"/>
      <c r="S144" s="44"/>
    </row>
    <row r="145" spans="1:19" s="21" customFormat="1" ht="13.2">
      <c r="A145" s="197">
        <v>6</v>
      </c>
      <c r="B145" s="197">
        <v>4</v>
      </c>
      <c r="C145" s="198">
        <v>3</v>
      </c>
      <c r="D145" s="186">
        <v>374048</v>
      </c>
      <c r="E145" s="69" t="s">
        <v>77</v>
      </c>
      <c r="F145" s="211">
        <v>16</v>
      </c>
      <c r="G145" s="211">
        <v>13</v>
      </c>
      <c r="H145" s="211">
        <v>3</v>
      </c>
      <c r="I145" s="212">
        <v>1</v>
      </c>
      <c r="J145" s="212">
        <v>15</v>
      </c>
      <c r="K145" s="215">
        <v>40.5</v>
      </c>
      <c r="L145" s="215">
        <v>65.099999999999994</v>
      </c>
      <c r="M145" s="215">
        <v>15.4</v>
      </c>
      <c r="N145" s="215">
        <v>11.7</v>
      </c>
      <c r="O145" s="215">
        <v>48.4</v>
      </c>
      <c r="P145" s="95"/>
      <c r="Q145" s="44"/>
      <c r="R145" s="44"/>
      <c r="S145" s="44"/>
    </row>
    <row r="146" spans="1:19" s="21" customFormat="1" ht="13.2">
      <c r="A146" s="197">
        <v>6</v>
      </c>
      <c r="B146" s="197">
        <v>4</v>
      </c>
      <c r="C146" s="198">
        <v>3</v>
      </c>
      <c r="D146" s="186">
        <v>374052</v>
      </c>
      <c r="E146" s="69" t="s">
        <v>78</v>
      </c>
      <c r="F146" s="211">
        <v>24</v>
      </c>
      <c r="G146" s="211">
        <v>16</v>
      </c>
      <c r="H146" s="211">
        <v>8</v>
      </c>
      <c r="I146" s="212">
        <v>6</v>
      </c>
      <c r="J146" s="212">
        <v>18</v>
      </c>
      <c r="K146" s="215">
        <v>69.3</v>
      </c>
      <c r="L146" s="215">
        <v>87.4</v>
      </c>
      <c r="M146" s="215">
        <v>49</v>
      </c>
      <c r="N146" s="215">
        <v>74.5</v>
      </c>
      <c r="O146" s="215">
        <v>67.8</v>
      </c>
      <c r="P146" s="95"/>
      <c r="Q146" s="44"/>
      <c r="R146" s="44"/>
      <c r="S146" s="44"/>
    </row>
    <row r="147" spans="1:19" s="21" customFormat="1" ht="13.2">
      <c r="A147" s="200"/>
      <c r="B147" s="200"/>
      <c r="C147" s="200"/>
      <c r="D147" s="190"/>
      <c r="E147" s="194" t="s">
        <v>214</v>
      </c>
      <c r="F147" s="170">
        <v>1071</v>
      </c>
      <c r="G147" s="170">
        <v>802</v>
      </c>
      <c r="H147" s="170">
        <v>269</v>
      </c>
      <c r="I147" s="170">
        <v>233</v>
      </c>
      <c r="J147" s="170">
        <v>838</v>
      </c>
      <c r="K147" s="201">
        <v>57.5</v>
      </c>
      <c r="L147" s="201">
        <v>82.8</v>
      </c>
      <c r="M147" s="201">
        <v>30.1</v>
      </c>
      <c r="N147" s="201">
        <v>54.4</v>
      </c>
      <c r="O147" s="201">
        <v>58.5</v>
      </c>
      <c r="P147" s="95"/>
      <c r="Q147" s="44"/>
      <c r="R147" s="44"/>
      <c r="S147" s="44"/>
    </row>
    <row r="148" spans="1:19" s="21" customFormat="1" ht="13.2">
      <c r="A148" s="197">
        <v>7</v>
      </c>
      <c r="B148" s="197">
        <v>1</v>
      </c>
      <c r="C148" s="198">
        <v>4</v>
      </c>
      <c r="D148" s="186">
        <v>362008</v>
      </c>
      <c r="E148" s="69" t="s">
        <v>63</v>
      </c>
      <c r="F148" s="211">
        <v>104.00000000000003</v>
      </c>
      <c r="G148" s="211">
        <v>69</v>
      </c>
      <c r="H148" s="211">
        <v>35</v>
      </c>
      <c r="I148" s="212">
        <v>13.000000000000007</v>
      </c>
      <c r="J148" s="212">
        <v>91</v>
      </c>
      <c r="K148" s="215">
        <v>108.9</v>
      </c>
      <c r="L148" s="215">
        <v>140.6</v>
      </c>
      <c r="M148" s="215">
        <v>75.3</v>
      </c>
      <c r="N148" s="215">
        <v>55.8</v>
      </c>
      <c r="O148" s="215">
        <v>126</v>
      </c>
      <c r="P148" s="95"/>
      <c r="Q148" s="44"/>
      <c r="R148" s="44"/>
      <c r="S148" s="44"/>
    </row>
    <row r="149" spans="1:19" s="21" customFormat="1" ht="13.2">
      <c r="A149" s="197">
        <v>7</v>
      </c>
      <c r="B149" s="197">
        <v>1</v>
      </c>
      <c r="C149" s="198">
        <v>4</v>
      </c>
      <c r="D149" s="186">
        <v>562004</v>
      </c>
      <c r="E149" s="69" t="s">
        <v>104</v>
      </c>
      <c r="F149" s="211">
        <v>165</v>
      </c>
      <c r="G149" s="211">
        <v>122</v>
      </c>
      <c r="H149" s="211">
        <v>43</v>
      </c>
      <c r="I149" s="212">
        <v>47.000000000000007</v>
      </c>
      <c r="J149" s="212">
        <v>118</v>
      </c>
      <c r="K149" s="215">
        <v>161.5</v>
      </c>
      <c r="L149" s="215">
        <v>229.3</v>
      </c>
      <c r="M149" s="215">
        <v>87.8</v>
      </c>
      <c r="N149" s="215">
        <v>197.7</v>
      </c>
      <c r="O149" s="215">
        <v>150.5</v>
      </c>
      <c r="P149" s="95"/>
      <c r="Q149" s="44"/>
      <c r="R149" s="44"/>
      <c r="S149" s="44"/>
    </row>
    <row r="150" spans="1:19" s="21" customFormat="1" ht="13.2">
      <c r="A150" s="197">
        <v>7</v>
      </c>
      <c r="B150" s="197">
        <v>1</v>
      </c>
      <c r="C150" s="198">
        <v>4</v>
      </c>
      <c r="D150" s="186">
        <v>358008</v>
      </c>
      <c r="E150" s="69" t="s">
        <v>62</v>
      </c>
      <c r="F150" s="211">
        <v>99</v>
      </c>
      <c r="G150" s="211">
        <v>59</v>
      </c>
      <c r="H150" s="211">
        <v>40</v>
      </c>
      <c r="I150" s="212">
        <v>11</v>
      </c>
      <c r="J150" s="212">
        <v>88</v>
      </c>
      <c r="K150" s="215">
        <v>70.400000000000006</v>
      </c>
      <c r="L150" s="215">
        <v>80.900000000000006</v>
      </c>
      <c r="M150" s="215">
        <v>59.1</v>
      </c>
      <c r="N150" s="215">
        <v>32.200000000000003</v>
      </c>
      <c r="O150" s="215">
        <v>82.7</v>
      </c>
      <c r="P150" s="95"/>
      <c r="Q150" s="44"/>
      <c r="R150" s="44"/>
      <c r="S150" s="44"/>
    </row>
    <row r="151" spans="1:19" s="21" customFormat="1" ht="13.2">
      <c r="A151" s="197">
        <v>7</v>
      </c>
      <c r="B151" s="197">
        <v>1</v>
      </c>
      <c r="C151" s="198">
        <v>4</v>
      </c>
      <c r="D151" s="186">
        <v>334012</v>
      </c>
      <c r="E151" s="69" t="s">
        <v>58</v>
      </c>
      <c r="F151" s="211">
        <v>126</v>
      </c>
      <c r="G151" s="211">
        <v>75</v>
      </c>
      <c r="H151" s="211">
        <v>51</v>
      </c>
      <c r="I151" s="212">
        <v>10</v>
      </c>
      <c r="J151" s="212">
        <v>116</v>
      </c>
      <c r="K151" s="215">
        <v>150.4</v>
      </c>
      <c r="L151" s="215">
        <v>177.8</v>
      </c>
      <c r="M151" s="215">
        <v>122.6</v>
      </c>
      <c r="N151" s="215">
        <v>49.5</v>
      </c>
      <c r="O151" s="215">
        <v>182.4</v>
      </c>
      <c r="P151" s="95"/>
      <c r="Q151" s="44"/>
      <c r="R151" s="44"/>
      <c r="S151" s="44"/>
    </row>
    <row r="152" spans="1:19" s="21" customFormat="1" ht="13.2">
      <c r="A152" s="197">
        <v>7</v>
      </c>
      <c r="B152" s="197">
        <v>1</v>
      </c>
      <c r="C152" s="198">
        <v>4</v>
      </c>
      <c r="D152" s="186">
        <v>562014</v>
      </c>
      <c r="E152" s="69" t="s">
        <v>107</v>
      </c>
      <c r="F152" s="211">
        <v>123.00000000000003</v>
      </c>
      <c r="G152" s="211">
        <v>89</v>
      </c>
      <c r="H152" s="211">
        <v>34</v>
      </c>
      <c r="I152" s="212">
        <v>18</v>
      </c>
      <c r="J152" s="212">
        <v>105.00000000000003</v>
      </c>
      <c r="K152" s="215">
        <v>106</v>
      </c>
      <c r="L152" s="215">
        <v>149.6</v>
      </c>
      <c r="M152" s="215">
        <v>60.1</v>
      </c>
      <c r="N152" s="215">
        <v>64.8</v>
      </c>
      <c r="O152" s="215">
        <v>119</v>
      </c>
      <c r="P152" s="95"/>
      <c r="Q152" s="44"/>
      <c r="R152" s="44"/>
      <c r="S152" s="44"/>
    </row>
    <row r="153" spans="1:19" s="21" customFormat="1" ht="13.2">
      <c r="A153" s="197">
        <v>7</v>
      </c>
      <c r="B153" s="197">
        <v>1</v>
      </c>
      <c r="C153" s="198">
        <v>4</v>
      </c>
      <c r="D153" s="186">
        <v>562020</v>
      </c>
      <c r="E153" s="69" t="s">
        <v>109</v>
      </c>
      <c r="F153" s="211">
        <v>90</v>
      </c>
      <c r="G153" s="211">
        <v>76</v>
      </c>
      <c r="H153" s="211">
        <v>14</v>
      </c>
      <c r="I153" s="212">
        <v>33</v>
      </c>
      <c r="J153" s="212">
        <v>57</v>
      </c>
      <c r="K153" s="215">
        <v>104.5</v>
      </c>
      <c r="L153" s="215">
        <v>168.5</v>
      </c>
      <c r="M153" s="215">
        <v>34.1</v>
      </c>
      <c r="N153" s="215">
        <v>165.5</v>
      </c>
      <c r="O153" s="215">
        <v>86.1</v>
      </c>
      <c r="P153" s="95"/>
      <c r="Q153" s="44"/>
      <c r="R153" s="44"/>
      <c r="S153" s="44"/>
    </row>
    <row r="154" spans="1:19" s="21" customFormat="1" ht="13.2">
      <c r="A154" s="197">
        <v>7</v>
      </c>
      <c r="B154" s="197">
        <v>1</v>
      </c>
      <c r="C154" s="198">
        <v>4</v>
      </c>
      <c r="D154" s="186">
        <v>978024</v>
      </c>
      <c r="E154" s="69" t="s">
        <v>163</v>
      </c>
      <c r="F154" s="211">
        <v>63</v>
      </c>
      <c r="G154" s="211">
        <v>44</v>
      </c>
      <c r="H154" s="211">
        <v>19</v>
      </c>
      <c r="I154" s="212">
        <v>6</v>
      </c>
      <c r="J154" s="212">
        <v>57</v>
      </c>
      <c r="K154" s="215">
        <v>49.7</v>
      </c>
      <c r="L154" s="215">
        <v>66.7</v>
      </c>
      <c r="M154" s="215">
        <v>31.3</v>
      </c>
      <c r="N154" s="215">
        <v>20.399999999999999</v>
      </c>
      <c r="O154" s="215">
        <v>58.5</v>
      </c>
      <c r="P154" s="95"/>
      <c r="Q154" s="44"/>
      <c r="R154" s="44"/>
      <c r="S154" s="44"/>
    </row>
    <row r="155" spans="1:19" s="21" customFormat="1" ht="13.2">
      <c r="A155" s="197">
        <v>7</v>
      </c>
      <c r="B155" s="197">
        <v>1</v>
      </c>
      <c r="C155" s="198">
        <v>4</v>
      </c>
      <c r="D155" s="186">
        <v>562024</v>
      </c>
      <c r="E155" s="69" t="s">
        <v>110</v>
      </c>
      <c r="F155" s="211">
        <v>83</v>
      </c>
      <c r="G155" s="211">
        <v>64</v>
      </c>
      <c r="H155" s="211">
        <v>19</v>
      </c>
      <c r="I155" s="212">
        <v>25.000000000000004</v>
      </c>
      <c r="J155" s="212">
        <v>58</v>
      </c>
      <c r="K155" s="215">
        <v>72.7</v>
      </c>
      <c r="L155" s="215">
        <v>108.6</v>
      </c>
      <c r="M155" s="215">
        <v>34.4</v>
      </c>
      <c r="N155" s="215">
        <v>93.7</v>
      </c>
      <c r="O155" s="215">
        <v>66.3</v>
      </c>
      <c r="P155" s="95"/>
      <c r="Q155" s="44"/>
      <c r="R155" s="44"/>
      <c r="S155" s="44"/>
    </row>
    <row r="156" spans="1:19" s="21" customFormat="1" ht="13.2">
      <c r="A156" s="197">
        <v>7</v>
      </c>
      <c r="B156" s="197">
        <v>1</v>
      </c>
      <c r="C156" s="198">
        <v>4</v>
      </c>
      <c r="D156" s="186">
        <v>770024</v>
      </c>
      <c r="E156" s="69" t="s">
        <v>131</v>
      </c>
      <c r="F156" s="211">
        <v>59</v>
      </c>
      <c r="G156" s="211">
        <v>46</v>
      </c>
      <c r="H156" s="211">
        <v>13</v>
      </c>
      <c r="I156" s="212">
        <v>20</v>
      </c>
      <c r="J156" s="212">
        <v>39</v>
      </c>
      <c r="K156" s="215">
        <v>47.4</v>
      </c>
      <c r="L156" s="215">
        <v>70.099999999999994</v>
      </c>
      <c r="M156" s="215">
        <v>22.1</v>
      </c>
      <c r="N156" s="215">
        <v>66.8</v>
      </c>
      <c r="O156" s="215">
        <v>41.2</v>
      </c>
      <c r="P156" s="95"/>
      <c r="Q156" s="44"/>
      <c r="R156" s="44"/>
      <c r="S156" s="44"/>
    </row>
    <row r="157" spans="1:19" s="21" customFormat="1" ht="13.2">
      <c r="A157" s="197">
        <v>7</v>
      </c>
      <c r="B157" s="197">
        <v>1</v>
      </c>
      <c r="C157" s="198">
        <v>4</v>
      </c>
      <c r="D157" s="186">
        <v>562032</v>
      </c>
      <c r="E157" s="69" t="s">
        <v>112</v>
      </c>
      <c r="F157" s="211">
        <v>22</v>
      </c>
      <c r="G157" s="211">
        <v>20</v>
      </c>
      <c r="H157" s="211">
        <v>2</v>
      </c>
      <c r="I157" s="212">
        <v>4</v>
      </c>
      <c r="J157" s="212">
        <v>18</v>
      </c>
      <c r="K157" s="215">
        <v>13.9</v>
      </c>
      <c r="L157" s="215">
        <v>23.9</v>
      </c>
      <c r="M157" s="215">
        <v>2.7</v>
      </c>
      <c r="N157" s="215">
        <v>10.8</v>
      </c>
      <c r="O157" s="215">
        <v>14.9</v>
      </c>
      <c r="P157" s="95"/>
      <c r="Q157" s="44"/>
      <c r="R157" s="44"/>
      <c r="S157" s="44"/>
    </row>
    <row r="158" spans="1:19" s="21" customFormat="1" ht="13.2">
      <c r="A158" s="197">
        <v>7</v>
      </c>
      <c r="B158" s="197">
        <v>1</v>
      </c>
      <c r="C158" s="198">
        <v>4</v>
      </c>
      <c r="D158" s="186">
        <v>334032</v>
      </c>
      <c r="E158" s="69" t="s">
        <v>60</v>
      </c>
      <c r="F158" s="211">
        <v>139</v>
      </c>
      <c r="G158" s="211">
        <v>97</v>
      </c>
      <c r="H158" s="211">
        <v>42</v>
      </c>
      <c r="I158" s="212">
        <v>15</v>
      </c>
      <c r="J158" s="212">
        <v>124</v>
      </c>
      <c r="K158" s="215">
        <v>157.30000000000001</v>
      </c>
      <c r="L158" s="215">
        <v>209.3</v>
      </c>
      <c r="M158" s="215">
        <v>100</v>
      </c>
      <c r="N158" s="215">
        <v>74.2</v>
      </c>
      <c r="O158" s="215">
        <v>182</v>
      </c>
      <c r="P158" s="95"/>
      <c r="Q158" s="44"/>
      <c r="R158" s="44"/>
      <c r="S158" s="44"/>
    </row>
    <row r="159" spans="1:19" s="21" customFormat="1" ht="13.2">
      <c r="A159" s="200"/>
      <c r="B159" s="200"/>
      <c r="C159" s="200"/>
      <c r="D159" s="190"/>
      <c r="E159" s="194" t="s">
        <v>215</v>
      </c>
      <c r="F159" s="170">
        <v>1073</v>
      </c>
      <c r="G159" s="170">
        <v>761</v>
      </c>
      <c r="H159" s="170">
        <v>312</v>
      </c>
      <c r="I159" s="170">
        <v>202</v>
      </c>
      <c r="J159" s="170">
        <v>871</v>
      </c>
      <c r="K159" s="201">
        <v>86.8</v>
      </c>
      <c r="L159" s="201">
        <v>118.4</v>
      </c>
      <c r="M159" s="201">
        <v>52.5</v>
      </c>
      <c r="N159" s="201">
        <v>69.099999999999994</v>
      </c>
      <c r="O159" s="201">
        <v>92.3</v>
      </c>
      <c r="P159" s="95"/>
      <c r="Q159" s="44"/>
      <c r="R159" s="44"/>
      <c r="S159" s="44"/>
    </row>
    <row r="160" spans="1:19" s="21" customFormat="1" ht="13.2">
      <c r="A160" s="197">
        <v>8</v>
      </c>
      <c r="B160" s="197">
        <v>2</v>
      </c>
      <c r="C160" s="198">
        <v>4</v>
      </c>
      <c r="D160" s="186">
        <v>570004</v>
      </c>
      <c r="E160" s="69" t="s">
        <v>118</v>
      </c>
      <c r="F160" s="211">
        <v>25</v>
      </c>
      <c r="G160" s="211">
        <v>17</v>
      </c>
      <c r="H160" s="211">
        <v>8</v>
      </c>
      <c r="I160" s="212">
        <v>6.0000000000000009</v>
      </c>
      <c r="J160" s="212">
        <v>19</v>
      </c>
      <c r="K160" s="215">
        <v>29</v>
      </c>
      <c r="L160" s="215">
        <v>38.9</v>
      </c>
      <c r="M160" s="215">
        <v>18.8</v>
      </c>
      <c r="N160" s="215">
        <v>29.8</v>
      </c>
      <c r="O160" s="215">
        <v>28.7</v>
      </c>
      <c r="P160" s="95"/>
      <c r="Q160" s="44"/>
      <c r="R160" s="44"/>
      <c r="S160" s="44"/>
    </row>
    <row r="161" spans="1:19" s="21" customFormat="1" ht="13.2">
      <c r="A161" s="197">
        <v>8</v>
      </c>
      <c r="B161" s="197">
        <v>2</v>
      </c>
      <c r="C161" s="198">
        <v>4</v>
      </c>
      <c r="D161" s="186">
        <v>766008</v>
      </c>
      <c r="E161" s="69" t="s">
        <v>126</v>
      </c>
      <c r="F161" s="211">
        <v>70</v>
      </c>
      <c r="G161" s="211">
        <v>49</v>
      </c>
      <c r="H161" s="211">
        <v>21</v>
      </c>
      <c r="I161" s="212">
        <v>15.000000000000005</v>
      </c>
      <c r="J161" s="212">
        <v>55</v>
      </c>
      <c r="K161" s="215">
        <v>90.1</v>
      </c>
      <c r="L161" s="215">
        <v>123.3</v>
      </c>
      <c r="M161" s="215">
        <v>55.3</v>
      </c>
      <c r="N161" s="215">
        <v>77.8</v>
      </c>
      <c r="O161" s="215">
        <v>94.1</v>
      </c>
      <c r="P161" s="95"/>
      <c r="Q161" s="44"/>
      <c r="R161" s="44"/>
      <c r="S161" s="44"/>
    </row>
    <row r="162" spans="1:19" s="21" customFormat="1" ht="13.2">
      <c r="A162" s="197">
        <v>8</v>
      </c>
      <c r="B162" s="197">
        <v>2</v>
      </c>
      <c r="C162" s="198">
        <v>4</v>
      </c>
      <c r="D162" s="186">
        <v>766020</v>
      </c>
      <c r="E162" s="69" t="s">
        <v>127</v>
      </c>
      <c r="F162" s="211">
        <v>50</v>
      </c>
      <c r="G162" s="211">
        <v>35</v>
      </c>
      <c r="H162" s="211">
        <v>15</v>
      </c>
      <c r="I162" s="212">
        <v>10</v>
      </c>
      <c r="J162" s="212">
        <v>40</v>
      </c>
      <c r="K162" s="215">
        <v>41.8</v>
      </c>
      <c r="L162" s="215">
        <v>56.7</v>
      </c>
      <c r="M162" s="215">
        <v>25.9</v>
      </c>
      <c r="N162" s="215">
        <v>33.5</v>
      </c>
      <c r="O162" s="215">
        <v>44.6</v>
      </c>
      <c r="P162" s="95"/>
      <c r="Q162" s="44"/>
      <c r="R162" s="44"/>
      <c r="S162" s="44"/>
    </row>
    <row r="163" spans="1:19" s="21" customFormat="1" ht="13.2">
      <c r="A163" s="197">
        <v>8</v>
      </c>
      <c r="B163" s="197">
        <v>2</v>
      </c>
      <c r="C163" s="198">
        <v>4</v>
      </c>
      <c r="D163" s="186">
        <v>562012</v>
      </c>
      <c r="E163" s="69" t="s">
        <v>106</v>
      </c>
      <c r="F163" s="211">
        <v>133</v>
      </c>
      <c r="G163" s="211">
        <v>101</v>
      </c>
      <c r="H163" s="211">
        <v>32</v>
      </c>
      <c r="I163" s="212">
        <v>40</v>
      </c>
      <c r="J163" s="212">
        <v>93</v>
      </c>
      <c r="K163" s="215">
        <v>122.1</v>
      </c>
      <c r="L163" s="215">
        <v>180.4</v>
      </c>
      <c r="M163" s="215">
        <v>60.4</v>
      </c>
      <c r="N163" s="215">
        <v>160</v>
      </c>
      <c r="O163" s="215">
        <v>110.8</v>
      </c>
      <c r="P163" s="95"/>
      <c r="Q163" s="44"/>
      <c r="R163" s="44"/>
      <c r="S163" s="44"/>
    </row>
    <row r="164" spans="1:19" s="21" customFormat="1" ht="13.2">
      <c r="A164" s="197">
        <v>8</v>
      </c>
      <c r="B164" s="197">
        <v>2</v>
      </c>
      <c r="C164" s="198">
        <v>4</v>
      </c>
      <c r="D164" s="186">
        <v>758012</v>
      </c>
      <c r="E164" s="69" t="s">
        <v>124</v>
      </c>
      <c r="F164" s="211">
        <v>42.000000000000007</v>
      </c>
      <c r="G164" s="211">
        <v>29</v>
      </c>
      <c r="H164" s="211">
        <v>13</v>
      </c>
      <c r="I164" s="212">
        <v>6.0000000000000018</v>
      </c>
      <c r="J164" s="212">
        <v>36</v>
      </c>
      <c r="K164" s="215">
        <v>41.7</v>
      </c>
      <c r="L164" s="215">
        <v>54.9</v>
      </c>
      <c r="M164" s="215">
        <v>27.2</v>
      </c>
      <c r="N164" s="215">
        <v>23.8</v>
      </c>
      <c r="O164" s="215">
        <v>47.7</v>
      </c>
      <c r="P164" s="95"/>
      <c r="Q164" s="44"/>
      <c r="R164" s="44"/>
      <c r="S164" s="44"/>
    </row>
    <row r="165" spans="1:19" s="21" customFormat="1" ht="13.2">
      <c r="A165" s="197">
        <v>8</v>
      </c>
      <c r="B165" s="197">
        <v>2</v>
      </c>
      <c r="C165" s="198">
        <v>4</v>
      </c>
      <c r="D165" s="186">
        <v>962024</v>
      </c>
      <c r="E165" s="69" t="s">
        <v>152</v>
      </c>
      <c r="F165" s="211">
        <v>58</v>
      </c>
      <c r="G165" s="211">
        <v>43</v>
      </c>
      <c r="H165" s="211">
        <v>15</v>
      </c>
      <c r="I165" s="212">
        <v>7.0000000000000018</v>
      </c>
      <c r="J165" s="212">
        <v>51</v>
      </c>
      <c r="K165" s="215">
        <v>41.7</v>
      </c>
      <c r="L165" s="215">
        <v>59.3</v>
      </c>
      <c r="M165" s="215">
        <v>22.6</v>
      </c>
      <c r="N165" s="215">
        <v>21.6</v>
      </c>
      <c r="O165" s="215">
        <v>47.9</v>
      </c>
      <c r="P165" s="95"/>
      <c r="Q165" s="44"/>
      <c r="R165" s="44"/>
      <c r="S165" s="44"/>
    </row>
    <row r="166" spans="1:19" s="21" customFormat="1" ht="13.2">
      <c r="A166" s="197">
        <v>8</v>
      </c>
      <c r="B166" s="197">
        <v>2</v>
      </c>
      <c r="C166" s="198">
        <v>4</v>
      </c>
      <c r="D166" s="186">
        <v>362032</v>
      </c>
      <c r="E166" s="69" t="s">
        <v>68</v>
      </c>
      <c r="F166" s="211">
        <v>71</v>
      </c>
      <c r="G166" s="211">
        <v>49</v>
      </c>
      <c r="H166" s="211">
        <v>22</v>
      </c>
      <c r="I166" s="212">
        <v>10.000000000000002</v>
      </c>
      <c r="J166" s="212">
        <v>61</v>
      </c>
      <c r="K166" s="215">
        <v>68.7</v>
      </c>
      <c r="L166" s="215">
        <v>90.9</v>
      </c>
      <c r="M166" s="215">
        <v>44.5</v>
      </c>
      <c r="N166" s="215">
        <v>39.200000000000003</v>
      </c>
      <c r="O166" s="215">
        <v>78.5</v>
      </c>
      <c r="P166" s="95"/>
      <c r="Q166" s="44"/>
      <c r="R166" s="44"/>
      <c r="S166" s="44"/>
    </row>
    <row r="167" spans="1:19" s="21" customFormat="1" ht="13.2">
      <c r="A167" s="197">
        <v>8</v>
      </c>
      <c r="B167" s="197">
        <v>2</v>
      </c>
      <c r="C167" s="198">
        <v>4</v>
      </c>
      <c r="D167" s="186">
        <v>962032</v>
      </c>
      <c r="E167" s="69" t="s">
        <v>153</v>
      </c>
      <c r="F167" s="211">
        <v>60</v>
      </c>
      <c r="G167" s="211">
        <v>44</v>
      </c>
      <c r="H167" s="211">
        <v>16</v>
      </c>
      <c r="I167" s="212">
        <v>6.0000000000000009</v>
      </c>
      <c r="J167" s="212">
        <v>54</v>
      </c>
      <c r="K167" s="215">
        <v>56.2</v>
      </c>
      <c r="L167" s="215">
        <v>79.8</v>
      </c>
      <c r="M167" s="215">
        <v>31</v>
      </c>
      <c r="N167" s="215">
        <v>23.6</v>
      </c>
      <c r="O167" s="215">
        <v>66.400000000000006</v>
      </c>
      <c r="P167" s="95"/>
      <c r="Q167" s="44"/>
      <c r="R167" s="44"/>
      <c r="S167" s="44"/>
    </row>
    <row r="168" spans="1:19" s="21" customFormat="1" ht="13.2">
      <c r="A168" s="197">
        <v>8</v>
      </c>
      <c r="B168" s="197">
        <v>2</v>
      </c>
      <c r="C168" s="198">
        <v>4</v>
      </c>
      <c r="D168" s="186">
        <v>170024</v>
      </c>
      <c r="E168" s="69" t="s">
        <v>50</v>
      </c>
      <c r="F168" s="211">
        <v>140.00000000000003</v>
      </c>
      <c r="G168" s="211">
        <v>93</v>
      </c>
      <c r="H168" s="211">
        <v>47</v>
      </c>
      <c r="I168" s="212">
        <v>29.000000000000014</v>
      </c>
      <c r="J168" s="212">
        <v>111</v>
      </c>
      <c r="K168" s="215">
        <v>98.7</v>
      </c>
      <c r="L168" s="215">
        <v>124.6</v>
      </c>
      <c r="M168" s="215">
        <v>70</v>
      </c>
      <c r="N168" s="215">
        <v>85</v>
      </c>
      <c r="O168" s="215">
        <v>103</v>
      </c>
      <c r="P168" s="95"/>
      <c r="Q168" s="44"/>
      <c r="R168" s="44"/>
      <c r="S168" s="44"/>
    </row>
    <row r="169" spans="1:19" s="21" customFormat="1" ht="13.2">
      <c r="A169" s="197">
        <v>8</v>
      </c>
      <c r="B169" s="197">
        <v>2</v>
      </c>
      <c r="C169" s="198">
        <v>4</v>
      </c>
      <c r="D169" s="186">
        <v>162024</v>
      </c>
      <c r="E169" s="69" t="s">
        <v>44</v>
      </c>
      <c r="F169" s="211">
        <v>167</v>
      </c>
      <c r="G169" s="211">
        <v>117</v>
      </c>
      <c r="H169" s="211">
        <v>50</v>
      </c>
      <c r="I169" s="212">
        <v>34</v>
      </c>
      <c r="J169" s="212">
        <v>133</v>
      </c>
      <c r="K169" s="215">
        <v>69.7</v>
      </c>
      <c r="L169" s="215">
        <v>92.9</v>
      </c>
      <c r="M169" s="215">
        <v>44</v>
      </c>
      <c r="N169" s="215">
        <v>55.8</v>
      </c>
      <c r="O169" s="215">
        <v>74.400000000000006</v>
      </c>
      <c r="P169" s="95"/>
      <c r="Q169" s="44"/>
      <c r="R169" s="44"/>
      <c r="S169" s="44"/>
    </row>
    <row r="170" spans="1:19" s="21" customFormat="1" ht="13.2">
      <c r="A170" s="197">
        <v>8</v>
      </c>
      <c r="B170" s="197">
        <v>2</v>
      </c>
      <c r="C170" s="198">
        <v>4</v>
      </c>
      <c r="D170" s="186">
        <v>774032</v>
      </c>
      <c r="E170" s="69" t="s">
        <v>133</v>
      </c>
      <c r="F170" s="211">
        <v>152</v>
      </c>
      <c r="G170" s="211">
        <v>117</v>
      </c>
      <c r="H170" s="211">
        <v>35</v>
      </c>
      <c r="I170" s="212">
        <v>32</v>
      </c>
      <c r="J170" s="212">
        <v>120.00000000000001</v>
      </c>
      <c r="K170" s="215">
        <v>68</v>
      </c>
      <c r="L170" s="215">
        <v>99.6</v>
      </c>
      <c r="M170" s="215">
        <v>33</v>
      </c>
      <c r="N170" s="215">
        <v>60.2</v>
      </c>
      <c r="O170" s="215">
        <v>70.400000000000006</v>
      </c>
      <c r="P170" s="95"/>
      <c r="Q170" s="44"/>
      <c r="R170" s="44"/>
      <c r="S170" s="44"/>
    </row>
    <row r="171" spans="1:19" s="21" customFormat="1" ht="13.2">
      <c r="A171" s="197">
        <v>8</v>
      </c>
      <c r="B171" s="197">
        <v>2</v>
      </c>
      <c r="C171" s="198">
        <v>4</v>
      </c>
      <c r="D171" s="186">
        <v>970040</v>
      </c>
      <c r="E171" s="69" t="s">
        <v>157</v>
      </c>
      <c r="F171" s="211">
        <v>92.000000000000014</v>
      </c>
      <c r="G171" s="211">
        <v>64</v>
      </c>
      <c r="H171" s="211">
        <v>28</v>
      </c>
      <c r="I171" s="212">
        <v>27.000000000000007</v>
      </c>
      <c r="J171" s="212">
        <v>65.000000000000014</v>
      </c>
      <c r="K171" s="215">
        <v>63.1</v>
      </c>
      <c r="L171" s="215">
        <v>87.2</v>
      </c>
      <c r="M171" s="215">
        <v>38.700000000000003</v>
      </c>
      <c r="N171" s="215">
        <v>82.5</v>
      </c>
      <c r="O171" s="215">
        <v>57.5</v>
      </c>
      <c r="P171" s="95"/>
      <c r="Q171" s="44"/>
      <c r="R171" s="44"/>
      <c r="S171" s="44"/>
    </row>
    <row r="172" spans="1:19" s="21" customFormat="1" ht="13.2">
      <c r="A172" s="197">
        <v>8</v>
      </c>
      <c r="B172" s="197">
        <v>2</v>
      </c>
      <c r="C172" s="198">
        <v>4</v>
      </c>
      <c r="D172" s="186">
        <v>382068</v>
      </c>
      <c r="E172" s="69" t="s">
        <v>94</v>
      </c>
      <c r="F172" s="211">
        <v>84</v>
      </c>
      <c r="G172" s="211">
        <v>55</v>
      </c>
      <c r="H172" s="211">
        <v>29</v>
      </c>
      <c r="I172" s="212">
        <v>6</v>
      </c>
      <c r="J172" s="212">
        <v>78</v>
      </c>
      <c r="K172" s="215">
        <v>74</v>
      </c>
      <c r="L172" s="215">
        <v>93.6</v>
      </c>
      <c r="M172" s="215">
        <v>52.9</v>
      </c>
      <c r="N172" s="215">
        <v>20.8</v>
      </c>
      <c r="O172" s="215">
        <v>92.2</v>
      </c>
      <c r="P172" s="95"/>
      <c r="Q172" s="44"/>
      <c r="R172" s="44"/>
      <c r="S172" s="44"/>
    </row>
    <row r="173" spans="1:19" s="21" customFormat="1" ht="13.2">
      <c r="A173" s="197">
        <v>8</v>
      </c>
      <c r="B173" s="197">
        <v>2</v>
      </c>
      <c r="C173" s="198">
        <v>4</v>
      </c>
      <c r="D173" s="186">
        <v>978036</v>
      </c>
      <c r="E173" s="69" t="s">
        <v>166</v>
      </c>
      <c r="F173" s="211">
        <v>67</v>
      </c>
      <c r="G173" s="211">
        <v>63</v>
      </c>
      <c r="H173" s="211">
        <v>4</v>
      </c>
      <c r="I173" s="212">
        <v>19.000000000000004</v>
      </c>
      <c r="J173" s="212">
        <v>48</v>
      </c>
      <c r="K173" s="215">
        <v>80.2</v>
      </c>
      <c r="L173" s="215">
        <v>146.4</v>
      </c>
      <c r="M173" s="215">
        <v>9.9</v>
      </c>
      <c r="N173" s="215">
        <v>96.3</v>
      </c>
      <c r="O173" s="215">
        <v>75.2</v>
      </c>
      <c r="P173" s="95"/>
      <c r="Q173" s="44"/>
      <c r="R173" s="44"/>
      <c r="S173" s="44"/>
    </row>
    <row r="174" spans="1:19" s="21" customFormat="1" ht="13.2">
      <c r="A174" s="197">
        <v>8</v>
      </c>
      <c r="B174" s="197">
        <v>2</v>
      </c>
      <c r="C174" s="198">
        <v>4</v>
      </c>
      <c r="D174" s="186">
        <v>166032</v>
      </c>
      <c r="E174" s="69" t="s">
        <v>46</v>
      </c>
      <c r="F174" s="211">
        <v>78</v>
      </c>
      <c r="G174" s="211">
        <v>69</v>
      </c>
      <c r="H174" s="211">
        <v>9</v>
      </c>
      <c r="I174" s="212">
        <v>5.0000000000000009</v>
      </c>
      <c r="J174" s="212">
        <v>73</v>
      </c>
      <c r="K174" s="215">
        <v>69.3</v>
      </c>
      <c r="L174" s="215">
        <v>121.8</v>
      </c>
      <c r="M174" s="215">
        <v>16.100000000000001</v>
      </c>
      <c r="N174" s="215">
        <v>18.8</v>
      </c>
      <c r="O174" s="215">
        <v>85</v>
      </c>
      <c r="P174" s="95"/>
      <c r="Q174" s="44"/>
      <c r="R174" s="44"/>
      <c r="S174" s="44"/>
    </row>
    <row r="175" spans="1:19" s="21" customFormat="1" ht="13.2">
      <c r="A175" s="197">
        <v>8</v>
      </c>
      <c r="B175" s="197">
        <v>2</v>
      </c>
      <c r="C175" s="198">
        <v>4</v>
      </c>
      <c r="D175" s="186">
        <v>170048</v>
      </c>
      <c r="E175" s="69" t="s">
        <v>53</v>
      </c>
      <c r="F175" s="211">
        <v>63</v>
      </c>
      <c r="G175" s="211">
        <v>52</v>
      </c>
      <c r="H175" s="211">
        <v>11</v>
      </c>
      <c r="I175" s="212">
        <v>10</v>
      </c>
      <c r="J175" s="212">
        <v>53</v>
      </c>
      <c r="K175" s="215">
        <v>71.8</v>
      </c>
      <c r="L175" s="215">
        <v>114.9</v>
      </c>
      <c r="M175" s="215">
        <v>25.9</v>
      </c>
      <c r="N175" s="215">
        <v>48.1</v>
      </c>
      <c r="O175" s="215">
        <v>79.099999999999994</v>
      </c>
      <c r="P175" s="95"/>
      <c r="Q175" s="44"/>
      <c r="R175" s="44"/>
      <c r="S175" s="44"/>
    </row>
    <row r="176" spans="1:19" s="21" customFormat="1" ht="13.2">
      <c r="A176" s="197">
        <v>8</v>
      </c>
      <c r="B176" s="197">
        <v>2</v>
      </c>
      <c r="C176" s="198">
        <v>4</v>
      </c>
      <c r="D176" s="186">
        <v>954036</v>
      </c>
      <c r="E176" s="69" t="s">
        <v>146</v>
      </c>
      <c r="F176" s="211">
        <v>236</v>
      </c>
      <c r="G176" s="211">
        <v>153</v>
      </c>
      <c r="H176" s="211">
        <v>83</v>
      </c>
      <c r="I176" s="212">
        <v>67</v>
      </c>
      <c r="J176" s="212">
        <v>169</v>
      </c>
      <c r="K176" s="215">
        <v>183.6</v>
      </c>
      <c r="L176" s="215">
        <v>228.2</v>
      </c>
      <c r="M176" s="215">
        <v>134.9</v>
      </c>
      <c r="N176" s="215">
        <v>215.3</v>
      </c>
      <c r="O176" s="215">
        <v>173.4</v>
      </c>
      <c r="P176" s="95"/>
      <c r="Q176" s="44"/>
      <c r="R176" s="44"/>
      <c r="S176" s="44"/>
    </row>
    <row r="177" spans="1:19" s="21" customFormat="1" ht="13.2">
      <c r="A177" s="200"/>
      <c r="B177" s="200"/>
      <c r="C177" s="200"/>
      <c r="D177" s="190"/>
      <c r="E177" s="194" t="s">
        <v>216</v>
      </c>
      <c r="F177" s="170">
        <v>1588</v>
      </c>
      <c r="G177" s="170">
        <v>1150</v>
      </c>
      <c r="H177" s="170">
        <v>438</v>
      </c>
      <c r="I177" s="170">
        <v>329</v>
      </c>
      <c r="J177" s="170">
        <v>1259</v>
      </c>
      <c r="K177" s="201">
        <v>74.900000000000006</v>
      </c>
      <c r="L177" s="201">
        <v>104.8</v>
      </c>
      <c r="M177" s="201">
        <v>42.9</v>
      </c>
      <c r="N177" s="201">
        <v>64.400000000000006</v>
      </c>
      <c r="O177" s="201">
        <v>78.3</v>
      </c>
      <c r="P177" s="95"/>
      <c r="Q177" s="44"/>
      <c r="R177" s="44"/>
      <c r="S177" s="44"/>
    </row>
    <row r="178" spans="1:19" s="21" customFormat="1" ht="13.2">
      <c r="A178" s="197">
        <v>9</v>
      </c>
      <c r="B178" s="197">
        <v>3</v>
      </c>
      <c r="C178" s="198">
        <v>4</v>
      </c>
      <c r="D178" s="186">
        <v>958004</v>
      </c>
      <c r="E178" s="69" t="s">
        <v>147</v>
      </c>
      <c r="F178" s="211">
        <v>43</v>
      </c>
      <c r="G178" s="211">
        <v>37</v>
      </c>
      <c r="H178" s="211">
        <v>6</v>
      </c>
      <c r="I178" s="212">
        <v>3</v>
      </c>
      <c r="J178" s="212">
        <v>40</v>
      </c>
      <c r="K178" s="215">
        <v>39.5</v>
      </c>
      <c r="L178" s="215">
        <v>64.900000000000006</v>
      </c>
      <c r="M178" s="215">
        <v>11.6</v>
      </c>
      <c r="N178" s="215">
        <v>11.9</v>
      </c>
      <c r="O178" s="215">
        <v>47.9</v>
      </c>
      <c r="P178" s="95"/>
      <c r="Q178" s="44"/>
      <c r="R178" s="44"/>
      <c r="S178" s="44"/>
    </row>
    <row r="179" spans="1:19" s="21" customFormat="1" ht="13.2">
      <c r="A179" s="197">
        <v>9</v>
      </c>
      <c r="B179" s="197">
        <v>3</v>
      </c>
      <c r="C179" s="198">
        <v>4</v>
      </c>
      <c r="D179" s="186">
        <v>378004</v>
      </c>
      <c r="E179" s="69" t="s">
        <v>79</v>
      </c>
      <c r="F179" s="211">
        <v>38</v>
      </c>
      <c r="G179" s="211">
        <v>30</v>
      </c>
      <c r="H179" s="211">
        <v>8</v>
      </c>
      <c r="I179" s="212">
        <v>11</v>
      </c>
      <c r="J179" s="212">
        <v>27</v>
      </c>
      <c r="K179" s="215">
        <v>23.2</v>
      </c>
      <c r="L179" s="215">
        <v>35.1</v>
      </c>
      <c r="M179" s="215">
        <v>10.199999999999999</v>
      </c>
      <c r="N179" s="215">
        <v>27.5</v>
      </c>
      <c r="O179" s="215">
        <v>21.8</v>
      </c>
      <c r="P179" s="95"/>
      <c r="Q179" s="44"/>
      <c r="R179" s="44"/>
      <c r="S179" s="44"/>
    </row>
    <row r="180" spans="1:19" s="21" customFormat="1" ht="13.2">
      <c r="A180" s="197">
        <v>9</v>
      </c>
      <c r="B180" s="197">
        <v>3</v>
      </c>
      <c r="C180" s="198">
        <v>4</v>
      </c>
      <c r="D180" s="186">
        <v>554008</v>
      </c>
      <c r="E180" s="69" t="s">
        <v>99</v>
      </c>
      <c r="F180" s="211">
        <v>76</v>
      </c>
      <c r="G180" s="211">
        <v>57</v>
      </c>
      <c r="H180" s="211">
        <v>19</v>
      </c>
      <c r="I180" s="212">
        <v>19.000000000000004</v>
      </c>
      <c r="J180" s="212">
        <v>57.000000000000007</v>
      </c>
      <c r="K180" s="215">
        <v>67.5</v>
      </c>
      <c r="L180" s="215">
        <v>97.2</v>
      </c>
      <c r="M180" s="215">
        <v>35.200000000000003</v>
      </c>
      <c r="N180" s="215">
        <v>71.5</v>
      </c>
      <c r="O180" s="215">
        <v>66.2</v>
      </c>
      <c r="P180" s="95"/>
      <c r="Q180" s="44"/>
      <c r="R180" s="44"/>
      <c r="S180" s="44"/>
    </row>
    <row r="181" spans="1:19" s="21" customFormat="1" ht="13.2">
      <c r="A181" s="197">
        <v>9</v>
      </c>
      <c r="B181" s="197">
        <v>3</v>
      </c>
      <c r="C181" s="198">
        <v>4</v>
      </c>
      <c r="D181" s="186">
        <v>170008</v>
      </c>
      <c r="E181" s="69" t="s">
        <v>48</v>
      </c>
      <c r="F181" s="211">
        <v>73</v>
      </c>
      <c r="G181" s="211">
        <v>61</v>
      </c>
      <c r="H181" s="211">
        <v>12</v>
      </c>
      <c r="I181" s="212">
        <v>14.000000000000004</v>
      </c>
      <c r="J181" s="212">
        <v>59</v>
      </c>
      <c r="K181" s="215">
        <v>80.5</v>
      </c>
      <c r="L181" s="215">
        <v>128.9</v>
      </c>
      <c r="M181" s="215">
        <v>27.7</v>
      </c>
      <c r="N181" s="215">
        <v>65.099999999999994</v>
      </c>
      <c r="O181" s="215">
        <v>85.2</v>
      </c>
      <c r="P181" s="95"/>
      <c r="Q181" s="44"/>
      <c r="R181" s="44"/>
      <c r="S181" s="44"/>
    </row>
    <row r="182" spans="1:19" s="21" customFormat="1" ht="13.2">
      <c r="A182" s="197">
        <v>9</v>
      </c>
      <c r="B182" s="197">
        <v>3</v>
      </c>
      <c r="C182" s="198">
        <v>4</v>
      </c>
      <c r="D182" s="186">
        <v>162004</v>
      </c>
      <c r="E182" s="69" t="s">
        <v>40</v>
      </c>
      <c r="F182" s="211">
        <v>45.000000000000007</v>
      </c>
      <c r="G182" s="211">
        <v>34</v>
      </c>
      <c r="H182" s="211">
        <v>11</v>
      </c>
      <c r="I182" s="212">
        <v>5.0000000000000009</v>
      </c>
      <c r="J182" s="212">
        <v>40.000000000000007</v>
      </c>
      <c r="K182" s="215">
        <v>47.9</v>
      </c>
      <c r="L182" s="215">
        <v>70.2</v>
      </c>
      <c r="M182" s="215">
        <v>24.2</v>
      </c>
      <c r="N182" s="215">
        <v>22.3</v>
      </c>
      <c r="O182" s="215">
        <v>56</v>
      </c>
      <c r="P182" s="95"/>
      <c r="Q182" s="44"/>
      <c r="R182" s="44"/>
      <c r="S182" s="44"/>
    </row>
    <row r="183" spans="1:19" s="21" customFormat="1" ht="13.2">
      <c r="A183" s="197">
        <v>9</v>
      </c>
      <c r="B183" s="197">
        <v>3</v>
      </c>
      <c r="C183" s="198">
        <v>4</v>
      </c>
      <c r="D183" s="186">
        <v>362024</v>
      </c>
      <c r="E183" s="69" t="s">
        <v>66</v>
      </c>
      <c r="F183" s="211">
        <v>31</v>
      </c>
      <c r="G183" s="211">
        <v>21</v>
      </c>
      <c r="H183" s="211">
        <v>10</v>
      </c>
      <c r="I183" s="212">
        <v>8</v>
      </c>
      <c r="J183" s="212">
        <v>23</v>
      </c>
      <c r="K183" s="215">
        <v>43</v>
      </c>
      <c r="L183" s="215">
        <v>56.4</v>
      </c>
      <c r="M183" s="215">
        <v>28.6</v>
      </c>
      <c r="N183" s="215">
        <v>42.9</v>
      </c>
      <c r="O183" s="215">
        <v>43</v>
      </c>
      <c r="P183" s="95"/>
      <c r="Q183" s="44"/>
      <c r="R183" s="44"/>
      <c r="S183" s="44"/>
    </row>
    <row r="184" spans="1:19" s="21" customFormat="1" ht="13.2">
      <c r="A184" s="197">
        <v>9</v>
      </c>
      <c r="B184" s="197">
        <v>3</v>
      </c>
      <c r="C184" s="198">
        <v>4</v>
      </c>
      <c r="D184" s="186">
        <v>162008</v>
      </c>
      <c r="E184" s="69" t="s">
        <v>41</v>
      </c>
      <c r="F184" s="211">
        <v>106</v>
      </c>
      <c r="G184" s="211">
        <v>79</v>
      </c>
      <c r="H184" s="211">
        <v>27</v>
      </c>
      <c r="I184" s="212">
        <v>23.000000000000004</v>
      </c>
      <c r="J184" s="212">
        <v>83</v>
      </c>
      <c r="K184" s="215">
        <v>110.5</v>
      </c>
      <c r="L184" s="215">
        <v>155.4</v>
      </c>
      <c r="M184" s="215">
        <v>59.8</v>
      </c>
      <c r="N184" s="215">
        <v>100.6</v>
      </c>
      <c r="O184" s="215">
        <v>113.6</v>
      </c>
      <c r="P184" s="95"/>
      <c r="Q184" s="44"/>
      <c r="R184" s="44"/>
      <c r="S184" s="44"/>
    </row>
    <row r="185" spans="1:19" s="21" customFormat="1" ht="13.2">
      <c r="A185" s="197">
        <v>9</v>
      </c>
      <c r="B185" s="197">
        <v>3</v>
      </c>
      <c r="C185" s="198">
        <v>4</v>
      </c>
      <c r="D185" s="186">
        <v>754008</v>
      </c>
      <c r="E185" s="69" t="s">
        <v>122</v>
      </c>
      <c r="F185" s="211">
        <v>106</v>
      </c>
      <c r="G185" s="211">
        <v>76</v>
      </c>
      <c r="H185" s="211">
        <v>30</v>
      </c>
      <c r="I185" s="212">
        <v>16.000000000000004</v>
      </c>
      <c r="J185" s="212">
        <v>90</v>
      </c>
      <c r="K185" s="215">
        <v>72</v>
      </c>
      <c r="L185" s="215">
        <v>99.2</v>
      </c>
      <c r="M185" s="215">
        <v>42.5</v>
      </c>
      <c r="N185" s="215">
        <v>45</v>
      </c>
      <c r="O185" s="215">
        <v>80.599999999999994</v>
      </c>
      <c r="P185" s="95"/>
      <c r="Q185" s="44"/>
      <c r="R185" s="44"/>
      <c r="S185" s="44"/>
    </row>
    <row r="186" spans="1:19" s="21" customFormat="1" ht="13.2">
      <c r="A186" s="197">
        <v>9</v>
      </c>
      <c r="B186" s="197">
        <v>3</v>
      </c>
      <c r="C186" s="198">
        <v>4</v>
      </c>
      <c r="D186" s="186">
        <v>954016</v>
      </c>
      <c r="E186" s="69" t="s">
        <v>141</v>
      </c>
      <c r="F186" s="211">
        <v>155</v>
      </c>
      <c r="G186" s="211">
        <v>108</v>
      </c>
      <c r="H186" s="211">
        <v>47</v>
      </c>
      <c r="I186" s="212">
        <v>49</v>
      </c>
      <c r="J186" s="212">
        <v>106</v>
      </c>
      <c r="K186" s="215">
        <v>220.5</v>
      </c>
      <c r="L186" s="215">
        <v>294.39999999999998</v>
      </c>
      <c r="M186" s="215">
        <v>139.80000000000001</v>
      </c>
      <c r="N186" s="215">
        <v>286.39999999999998</v>
      </c>
      <c r="O186" s="215">
        <v>199.2</v>
      </c>
      <c r="P186" s="95"/>
      <c r="Q186" s="44"/>
      <c r="R186" s="44"/>
      <c r="S186" s="44"/>
    </row>
    <row r="187" spans="1:19" s="21" customFormat="1" ht="13.2">
      <c r="A187" s="197">
        <v>9</v>
      </c>
      <c r="B187" s="197">
        <v>3</v>
      </c>
      <c r="C187" s="198">
        <v>4</v>
      </c>
      <c r="D187" s="186">
        <v>158016</v>
      </c>
      <c r="E187" s="69" t="s">
        <v>33</v>
      </c>
      <c r="F187" s="211">
        <v>38</v>
      </c>
      <c r="G187" s="211">
        <v>29</v>
      </c>
      <c r="H187" s="211">
        <v>9</v>
      </c>
      <c r="I187" s="212">
        <v>10</v>
      </c>
      <c r="J187" s="212">
        <v>28</v>
      </c>
      <c r="K187" s="215">
        <v>54.6</v>
      </c>
      <c r="L187" s="215">
        <v>77.2</v>
      </c>
      <c r="M187" s="215">
        <v>28.1</v>
      </c>
      <c r="N187" s="215">
        <v>59.2</v>
      </c>
      <c r="O187" s="215">
        <v>53.2</v>
      </c>
      <c r="P187" s="95"/>
      <c r="Q187" s="44"/>
      <c r="R187" s="44"/>
      <c r="S187" s="44"/>
    </row>
    <row r="188" spans="1:19" s="21" customFormat="1" ht="13.2">
      <c r="A188" s="197">
        <v>9</v>
      </c>
      <c r="B188" s="197">
        <v>3</v>
      </c>
      <c r="C188" s="198">
        <v>4</v>
      </c>
      <c r="D188" s="186">
        <v>362028</v>
      </c>
      <c r="E188" s="69" t="s">
        <v>67</v>
      </c>
      <c r="F188" s="211">
        <v>63.000000000000007</v>
      </c>
      <c r="G188" s="211">
        <v>46</v>
      </c>
      <c r="H188" s="211">
        <v>17</v>
      </c>
      <c r="I188" s="212">
        <v>14.000000000000005</v>
      </c>
      <c r="J188" s="212">
        <v>49</v>
      </c>
      <c r="K188" s="215">
        <v>74</v>
      </c>
      <c r="L188" s="215">
        <v>104</v>
      </c>
      <c r="M188" s="215">
        <v>41.6</v>
      </c>
      <c r="N188" s="215">
        <v>63.6</v>
      </c>
      <c r="O188" s="215">
        <v>77.7</v>
      </c>
      <c r="P188" s="95"/>
      <c r="Q188" s="44"/>
      <c r="R188" s="44"/>
      <c r="S188" s="44"/>
    </row>
    <row r="189" spans="1:19" s="21" customFormat="1" ht="13.2">
      <c r="A189" s="197">
        <v>9</v>
      </c>
      <c r="B189" s="197">
        <v>3</v>
      </c>
      <c r="C189" s="198">
        <v>4</v>
      </c>
      <c r="D189" s="186">
        <v>974028</v>
      </c>
      <c r="E189" s="69" t="s">
        <v>158</v>
      </c>
      <c r="F189" s="211">
        <v>72.000000000000014</v>
      </c>
      <c r="G189" s="211">
        <v>55</v>
      </c>
      <c r="H189" s="211">
        <v>17</v>
      </c>
      <c r="I189" s="212">
        <v>17</v>
      </c>
      <c r="J189" s="212">
        <v>55.000000000000014</v>
      </c>
      <c r="K189" s="215">
        <v>72.5</v>
      </c>
      <c r="L189" s="215">
        <v>103</v>
      </c>
      <c r="M189" s="215">
        <v>37</v>
      </c>
      <c r="N189" s="215">
        <v>71.5</v>
      </c>
      <c r="O189" s="215">
        <v>72.8</v>
      </c>
      <c r="P189" s="95"/>
      <c r="Q189" s="44"/>
      <c r="R189" s="44"/>
      <c r="S189" s="44"/>
    </row>
    <row r="190" spans="1:19" s="21" customFormat="1" ht="13.2">
      <c r="A190" s="197">
        <v>9</v>
      </c>
      <c r="B190" s="197">
        <v>3</v>
      </c>
      <c r="C190" s="198">
        <v>4</v>
      </c>
      <c r="D190" s="186">
        <v>962040</v>
      </c>
      <c r="E190" s="69" t="s">
        <v>154</v>
      </c>
      <c r="F190" s="211">
        <v>36</v>
      </c>
      <c r="G190" s="211">
        <v>28</v>
      </c>
      <c r="H190" s="211">
        <v>8</v>
      </c>
      <c r="I190" s="212">
        <v>7</v>
      </c>
      <c r="J190" s="212">
        <v>29</v>
      </c>
      <c r="K190" s="215">
        <v>45.3</v>
      </c>
      <c r="L190" s="215">
        <v>69.099999999999994</v>
      </c>
      <c r="M190" s="215">
        <v>20.5</v>
      </c>
      <c r="N190" s="215">
        <v>38.799999999999997</v>
      </c>
      <c r="O190" s="215">
        <v>47.2</v>
      </c>
      <c r="P190" s="95"/>
      <c r="Q190" s="44"/>
      <c r="R190" s="44"/>
      <c r="S190" s="44"/>
    </row>
    <row r="191" spans="1:19" s="21" customFormat="1" ht="13.2">
      <c r="A191" s="197">
        <v>9</v>
      </c>
      <c r="B191" s="197">
        <v>3</v>
      </c>
      <c r="C191" s="198">
        <v>4</v>
      </c>
      <c r="D191" s="186">
        <v>158028</v>
      </c>
      <c r="E191" s="69" t="s">
        <v>37</v>
      </c>
      <c r="F191" s="211">
        <v>204.00000000000003</v>
      </c>
      <c r="G191" s="211">
        <v>148</v>
      </c>
      <c r="H191" s="211">
        <v>56</v>
      </c>
      <c r="I191" s="212">
        <v>39</v>
      </c>
      <c r="J191" s="212">
        <v>165.00000000000003</v>
      </c>
      <c r="K191" s="215">
        <v>163.6</v>
      </c>
      <c r="L191" s="215">
        <v>231.2</v>
      </c>
      <c r="M191" s="215">
        <v>92.3</v>
      </c>
      <c r="N191" s="215">
        <v>126.5</v>
      </c>
      <c r="O191" s="215">
        <v>175.8</v>
      </c>
      <c r="P191" s="95"/>
      <c r="Q191" s="44"/>
      <c r="R191" s="44"/>
      <c r="S191" s="44"/>
    </row>
    <row r="192" spans="1:19" s="21" customFormat="1" ht="13.2">
      <c r="A192" s="197">
        <v>9</v>
      </c>
      <c r="B192" s="197">
        <v>3</v>
      </c>
      <c r="C192" s="198">
        <v>4</v>
      </c>
      <c r="D192" s="186">
        <v>566076</v>
      </c>
      <c r="E192" s="69" t="s">
        <v>117</v>
      </c>
      <c r="F192" s="211">
        <v>31</v>
      </c>
      <c r="G192" s="211">
        <v>26</v>
      </c>
      <c r="H192" s="211">
        <v>5</v>
      </c>
      <c r="I192" s="212">
        <v>5</v>
      </c>
      <c r="J192" s="212">
        <v>26</v>
      </c>
      <c r="K192" s="215">
        <v>26.7</v>
      </c>
      <c r="L192" s="215">
        <v>42.6</v>
      </c>
      <c r="M192" s="215">
        <v>9.1</v>
      </c>
      <c r="N192" s="215">
        <v>18.2</v>
      </c>
      <c r="O192" s="215">
        <v>29.3</v>
      </c>
      <c r="P192" s="95"/>
      <c r="Q192" s="44"/>
      <c r="R192" s="44"/>
      <c r="S192" s="44"/>
    </row>
    <row r="193" spans="1:19" s="21" customFormat="1" ht="13.2">
      <c r="A193" s="197">
        <v>9</v>
      </c>
      <c r="B193" s="197">
        <v>3</v>
      </c>
      <c r="C193" s="198">
        <v>4</v>
      </c>
      <c r="D193" s="186">
        <v>382056</v>
      </c>
      <c r="E193" s="69" t="s">
        <v>92</v>
      </c>
      <c r="F193" s="211">
        <v>37.000000000000007</v>
      </c>
      <c r="G193" s="211">
        <v>23</v>
      </c>
      <c r="H193" s="211">
        <v>14</v>
      </c>
      <c r="I193" s="212">
        <v>3</v>
      </c>
      <c r="J193" s="212">
        <v>34</v>
      </c>
      <c r="K193" s="215">
        <v>43.9</v>
      </c>
      <c r="L193" s="215">
        <v>51.4</v>
      </c>
      <c r="M193" s="215">
        <v>35.299999999999997</v>
      </c>
      <c r="N193" s="215">
        <v>14.2</v>
      </c>
      <c r="O193" s="215">
        <v>53.8</v>
      </c>
      <c r="P193" s="95"/>
      <c r="Q193" s="44"/>
      <c r="R193" s="44"/>
      <c r="S193" s="44"/>
    </row>
    <row r="194" spans="1:19" s="21" customFormat="1" ht="13.2">
      <c r="A194" s="197">
        <v>9</v>
      </c>
      <c r="B194" s="197">
        <v>3</v>
      </c>
      <c r="C194" s="198">
        <v>4</v>
      </c>
      <c r="D194" s="186">
        <v>158032</v>
      </c>
      <c r="E194" s="69" t="s">
        <v>38</v>
      </c>
      <c r="F194" s="211">
        <v>108.00000000000001</v>
      </c>
      <c r="G194" s="211">
        <v>79</v>
      </c>
      <c r="H194" s="211">
        <v>29</v>
      </c>
      <c r="I194" s="212">
        <v>48</v>
      </c>
      <c r="J194" s="212">
        <v>60.000000000000028</v>
      </c>
      <c r="K194" s="215">
        <v>87.7</v>
      </c>
      <c r="L194" s="215">
        <v>121.2</v>
      </c>
      <c r="M194" s="215">
        <v>50</v>
      </c>
      <c r="N194" s="215">
        <v>159.30000000000001</v>
      </c>
      <c r="O194" s="215">
        <v>64.5</v>
      </c>
      <c r="P194" s="95"/>
      <c r="Q194" s="44"/>
      <c r="R194" s="44"/>
      <c r="S194" s="44"/>
    </row>
    <row r="195" spans="1:19" s="21" customFormat="1" ht="13.2">
      <c r="A195" s="200"/>
      <c r="B195" s="200"/>
      <c r="C195" s="200"/>
      <c r="D195" s="190"/>
      <c r="E195" s="194" t="s">
        <v>219</v>
      </c>
      <c r="F195" s="170">
        <v>1262</v>
      </c>
      <c r="G195" s="170">
        <v>937</v>
      </c>
      <c r="H195" s="170">
        <v>325</v>
      </c>
      <c r="I195" s="170">
        <v>291</v>
      </c>
      <c r="J195" s="170">
        <v>971</v>
      </c>
      <c r="K195" s="201">
        <v>72.599999999999994</v>
      </c>
      <c r="L195" s="201">
        <v>103.1</v>
      </c>
      <c r="M195" s="201">
        <v>39.200000000000003</v>
      </c>
      <c r="N195" s="201">
        <v>69.2</v>
      </c>
      <c r="O195" s="201">
        <v>73.7</v>
      </c>
      <c r="P195" s="95"/>
      <c r="Q195" s="44"/>
      <c r="R195" s="44"/>
      <c r="S195" s="44"/>
    </row>
    <row r="196" spans="1:19" s="21" customFormat="1" ht="13.2">
      <c r="A196" s="197">
        <v>10</v>
      </c>
      <c r="B196" s="197">
        <v>4</v>
      </c>
      <c r="C196" s="198">
        <v>4</v>
      </c>
      <c r="D196" s="186">
        <v>566028</v>
      </c>
      <c r="E196" s="69" t="s">
        <v>116</v>
      </c>
      <c r="F196" s="211">
        <v>21</v>
      </c>
      <c r="G196" s="211">
        <v>19</v>
      </c>
      <c r="H196" s="211">
        <v>2</v>
      </c>
      <c r="I196" s="212">
        <v>5</v>
      </c>
      <c r="J196" s="212">
        <v>16</v>
      </c>
      <c r="K196" s="215">
        <v>25.3</v>
      </c>
      <c r="L196" s="215">
        <v>44.3</v>
      </c>
      <c r="M196" s="215">
        <v>5</v>
      </c>
      <c r="N196" s="215">
        <v>26.1</v>
      </c>
      <c r="O196" s="215">
        <v>25</v>
      </c>
      <c r="P196" s="95"/>
      <c r="Q196" s="44"/>
      <c r="R196" s="44"/>
      <c r="S196" s="44"/>
    </row>
    <row r="197" spans="1:19" s="21" customFormat="1" ht="13.2">
      <c r="A197" s="197">
        <v>10</v>
      </c>
      <c r="B197" s="197">
        <v>4</v>
      </c>
      <c r="C197" s="198">
        <v>4</v>
      </c>
      <c r="D197" s="186">
        <v>158020</v>
      </c>
      <c r="E197" s="69" t="s">
        <v>34</v>
      </c>
      <c r="F197" s="211">
        <v>128</v>
      </c>
      <c r="G197" s="211">
        <v>90</v>
      </c>
      <c r="H197" s="211">
        <v>38</v>
      </c>
      <c r="I197" s="212">
        <v>21</v>
      </c>
      <c r="J197" s="212">
        <v>107</v>
      </c>
      <c r="K197" s="215">
        <v>154.1</v>
      </c>
      <c r="L197" s="215">
        <v>212.5</v>
      </c>
      <c r="M197" s="215">
        <v>93.3</v>
      </c>
      <c r="N197" s="215">
        <v>106</v>
      </c>
      <c r="O197" s="215">
        <v>169.2</v>
      </c>
      <c r="P197" s="95"/>
      <c r="Q197" s="44"/>
      <c r="R197" s="44"/>
      <c r="S197" s="44"/>
    </row>
    <row r="198" spans="1:19" s="21" customFormat="1" ht="13.2">
      <c r="A198" s="197">
        <v>10</v>
      </c>
      <c r="B198" s="197">
        <v>4</v>
      </c>
      <c r="C198" s="198">
        <v>4</v>
      </c>
      <c r="D198" s="186">
        <v>162022</v>
      </c>
      <c r="E198" s="69" t="s">
        <v>43</v>
      </c>
      <c r="F198" s="211">
        <v>46</v>
      </c>
      <c r="G198" s="211">
        <v>38</v>
      </c>
      <c r="H198" s="211">
        <v>8</v>
      </c>
      <c r="I198" s="212">
        <v>12.000000000000002</v>
      </c>
      <c r="J198" s="212">
        <v>34</v>
      </c>
      <c r="K198" s="215">
        <v>58.2</v>
      </c>
      <c r="L198" s="215">
        <v>95.2</v>
      </c>
      <c r="M198" s="215">
        <v>20.399999999999999</v>
      </c>
      <c r="N198" s="215">
        <v>58.7</v>
      </c>
      <c r="O198" s="215">
        <v>58</v>
      </c>
      <c r="P198" s="95"/>
      <c r="Q198" s="44"/>
      <c r="R198" s="44"/>
      <c r="S198" s="44"/>
    </row>
    <row r="199" spans="1:19" s="21" customFormat="1" ht="13.2">
      <c r="A199" s="197">
        <v>10</v>
      </c>
      <c r="B199" s="197">
        <v>4</v>
      </c>
      <c r="C199" s="198">
        <v>4</v>
      </c>
      <c r="D199" s="186">
        <v>362036</v>
      </c>
      <c r="E199" s="69" t="s">
        <v>69</v>
      </c>
      <c r="F199" s="211">
        <v>81</v>
      </c>
      <c r="G199" s="211">
        <v>60</v>
      </c>
      <c r="H199" s="211">
        <v>21</v>
      </c>
      <c r="I199" s="212">
        <v>12.000000000000002</v>
      </c>
      <c r="J199" s="212">
        <v>69</v>
      </c>
      <c r="K199" s="215">
        <v>99.6</v>
      </c>
      <c r="L199" s="215">
        <v>142.19999999999999</v>
      </c>
      <c r="M199" s="215">
        <v>53.7</v>
      </c>
      <c r="N199" s="215">
        <v>61.6</v>
      </c>
      <c r="O199" s="215">
        <v>111.6</v>
      </c>
      <c r="P199" s="95"/>
    </row>
    <row r="200" spans="1:19" s="21" customFormat="1" ht="13.2">
      <c r="A200" s="197">
        <v>10</v>
      </c>
      <c r="B200" s="197">
        <v>4</v>
      </c>
      <c r="C200" s="198">
        <v>4</v>
      </c>
      <c r="D200" s="186">
        <v>166036</v>
      </c>
      <c r="E200" s="69" t="s">
        <v>47</v>
      </c>
      <c r="F200" s="211">
        <v>73</v>
      </c>
      <c r="G200" s="211">
        <v>58</v>
      </c>
      <c r="H200" s="211">
        <v>15</v>
      </c>
      <c r="I200" s="212">
        <v>14</v>
      </c>
      <c r="J200" s="212">
        <v>59</v>
      </c>
      <c r="K200" s="215">
        <v>93.1</v>
      </c>
      <c r="L200" s="215">
        <v>146.4</v>
      </c>
      <c r="M200" s="215">
        <v>38.700000000000003</v>
      </c>
      <c r="N200" s="215">
        <v>79.599999999999994</v>
      </c>
      <c r="O200" s="215">
        <v>97.1</v>
      </c>
      <c r="P200" s="95"/>
    </row>
    <row r="201" spans="1:19" s="21" customFormat="1" ht="13.2">
      <c r="A201" s="200"/>
      <c r="B201" s="200"/>
      <c r="C201" s="200"/>
      <c r="D201" s="190"/>
      <c r="E201" s="194" t="s">
        <v>299</v>
      </c>
      <c r="F201" s="170">
        <v>349</v>
      </c>
      <c r="G201" s="170">
        <v>265</v>
      </c>
      <c r="H201" s="170">
        <v>84</v>
      </c>
      <c r="I201" s="170">
        <v>64</v>
      </c>
      <c r="J201" s="170">
        <v>285</v>
      </c>
      <c r="K201" s="201">
        <v>86.2</v>
      </c>
      <c r="L201" s="201">
        <v>128</v>
      </c>
      <c r="M201" s="201">
        <v>42.4</v>
      </c>
      <c r="N201" s="201">
        <v>66.3</v>
      </c>
      <c r="O201" s="201">
        <v>92.4</v>
      </c>
    </row>
    <row r="202" spans="1:19" s="42" customFormat="1" ht="13.2">
      <c r="D202" s="49"/>
      <c r="E202" s="9" t="s">
        <v>180</v>
      </c>
      <c r="F202" s="112">
        <v>22086.000000000004</v>
      </c>
      <c r="G202" s="112">
        <v>15586</v>
      </c>
      <c r="H202" s="112">
        <v>6500</v>
      </c>
      <c r="I202" s="112">
        <v>4539</v>
      </c>
      <c r="J202" s="113">
        <v>17547.000000000004</v>
      </c>
      <c r="K202" s="114">
        <v>83.9</v>
      </c>
      <c r="L202" s="114">
        <v>114.1</v>
      </c>
      <c r="M202" s="114">
        <v>51.3</v>
      </c>
      <c r="N202" s="114">
        <v>72.2</v>
      </c>
      <c r="O202" s="115">
        <v>87.5</v>
      </c>
    </row>
    <row r="203" spans="1:19" s="42" customFormat="1" ht="13.2">
      <c r="D203" s="49"/>
      <c r="E203" s="16" t="s">
        <v>201</v>
      </c>
      <c r="F203" s="112">
        <v>12415</v>
      </c>
      <c r="G203" s="112">
        <v>8635</v>
      </c>
      <c r="H203" s="112">
        <v>3780</v>
      </c>
      <c r="I203" s="112">
        <v>2124</v>
      </c>
      <c r="J203" s="101">
        <v>10291</v>
      </c>
      <c r="K203" s="114">
        <v>89.9</v>
      </c>
      <c r="L203" s="114">
        <v>120.8</v>
      </c>
      <c r="M203" s="114">
        <v>56.8</v>
      </c>
      <c r="N203" s="114">
        <v>63</v>
      </c>
      <c r="O203" s="243">
        <v>98.6</v>
      </c>
    </row>
    <row r="204" spans="1:19" s="42" customFormat="1" ht="13.2">
      <c r="D204" s="49"/>
      <c r="E204" s="17" t="s">
        <v>202</v>
      </c>
      <c r="F204" s="112">
        <v>9671</v>
      </c>
      <c r="G204" s="112">
        <v>6951</v>
      </c>
      <c r="H204" s="112">
        <v>2720</v>
      </c>
      <c r="I204" s="112">
        <v>2415</v>
      </c>
      <c r="J204" s="101">
        <v>7256</v>
      </c>
      <c r="K204" s="114">
        <v>77.2</v>
      </c>
      <c r="L204" s="114">
        <v>106.7</v>
      </c>
      <c r="M204" s="114">
        <v>45.2</v>
      </c>
      <c r="N204" s="114">
        <v>82.7</v>
      </c>
      <c r="O204" s="243">
        <v>75.5</v>
      </c>
    </row>
    <row r="205" spans="1:19" ht="11.4">
      <c r="A205" s="73" t="s">
        <v>227</v>
      </c>
    </row>
    <row r="209" spans="7:12">
      <c r="G209" s="8"/>
      <c r="H209" s="8"/>
    </row>
    <row r="210" spans="7:12">
      <c r="L210" s="8"/>
    </row>
  </sheetData>
  <sortState ref="A32:S58">
    <sortCondition ref="E32:E58"/>
  </sortState>
  <mergeCells count="13">
    <mergeCell ref="A3:A5"/>
    <mergeCell ref="B3:B5"/>
    <mergeCell ref="C3:C5"/>
    <mergeCell ref="K3:O3"/>
    <mergeCell ref="F4:F5"/>
    <mergeCell ref="G4:H4"/>
    <mergeCell ref="I4:J4"/>
    <mergeCell ref="K4:K5"/>
    <mergeCell ref="L4:M4"/>
    <mergeCell ref="N4:O4"/>
    <mergeCell ref="F3:J3"/>
    <mergeCell ref="E3:E5"/>
    <mergeCell ref="D3:D5"/>
  </mergeCells>
  <phoneticPr fontId="0" type="noConversion"/>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O211"/>
  <sheetViews>
    <sheetView zoomScale="80" zoomScaleNormal="80" workbookViewId="0">
      <pane ySplit="6" topLeftCell="A205" activePane="bottomLeft" state="frozen"/>
      <selection activeCell="G44" sqref="G44"/>
      <selection pane="bottomLeft" activeCell="B206" sqref="B206:J208"/>
    </sheetView>
  </sheetViews>
  <sheetFormatPr baseColWidth="10" defaultColWidth="11.44140625" defaultRowHeight="13.2"/>
  <cols>
    <col min="1" max="3" width="11.44140625" style="1"/>
    <col min="4" max="4" width="9.5546875" style="3" customWidth="1"/>
    <col min="5" max="5" width="40.6640625" style="42" customWidth="1"/>
    <col min="6" max="6" width="19.33203125" style="14" customWidth="1"/>
    <col min="7" max="7" width="14.44140625" style="14" customWidth="1"/>
    <col min="8" max="8" width="14.109375" style="14" customWidth="1"/>
    <col min="9" max="9" width="14.6640625" style="14" customWidth="1"/>
    <col min="10" max="10" width="15.44140625" style="14" customWidth="1"/>
    <col min="11" max="16384" width="11.44140625" style="14"/>
  </cols>
  <sheetData>
    <row r="1" spans="1:10" ht="17.399999999999999">
      <c r="A1" s="63" t="s">
        <v>296</v>
      </c>
      <c r="D1" s="5"/>
    </row>
    <row r="2" spans="1:10" ht="12.75" customHeight="1">
      <c r="A2" s="5"/>
      <c r="D2" s="5"/>
    </row>
    <row r="3" spans="1:10" ht="12.75" customHeight="1">
      <c r="A3" s="349" t="s">
        <v>301</v>
      </c>
      <c r="B3" s="349" t="s">
        <v>320</v>
      </c>
      <c r="C3" s="349" t="s">
        <v>298</v>
      </c>
      <c r="D3" s="405" t="s">
        <v>247</v>
      </c>
      <c r="E3" s="408" t="s">
        <v>0</v>
      </c>
      <c r="F3" s="411" t="s">
        <v>190</v>
      </c>
      <c r="G3" s="412"/>
      <c r="H3" s="412"/>
      <c r="I3" s="412"/>
      <c r="J3" s="412"/>
    </row>
    <row r="4" spans="1:10" ht="12.75" customHeight="1">
      <c r="A4" s="403"/>
      <c r="B4" s="403"/>
      <c r="C4" s="403"/>
      <c r="D4" s="406"/>
      <c r="E4" s="409"/>
      <c r="F4" s="405" t="s">
        <v>252</v>
      </c>
      <c r="G4" s="413" t="s">
        <v>189</v>
      </c>
      <c r="H4" s="414"/>
      <c r="I4" s="414"/>
      <c r="J4" s="415"/>
    </row>
    <row r="5" spans="1:10" ht="39" customHeight="1">
      <c r="A5" s="403"/>
      <c r="B5" s="403"/>
      <c r="C5" s="403"/>
      <c r="D5" s="406"/>
      <c r="E5" s="409"/>
      <c r="F5" s="406"/>
      <c r="G5" s="416" t="s">
        <v>242</v>
      </c>
      <c r="H5" s="401" t="s">
        <v>185</v>
      </c>
      <c r="I5" s="402"/>
      <c r="J5" s="401" t="s">
        <v>188</v>
      </c>
    </row>
    <row r="6" spans="1:10" ht="69.75" customHeight="1">
      <c r="A6" s="404"/>
      <c r="B6" s="404"/>
      <c r="C6" s="404"/>
      <c r="D6" s="407"/>
      <c r="E6" s="410"/>
      <c r="F6" s="406"/>
      <c r="G6" s="406"/>
      <c r="H6" s="92" t="s">
        <v>186</v>
      </c>
      <c r="I6" s="92" t="s">
        <v>187</v>
      </c>
      <c r="J6" s="402"/>
    </row>
    <row r="7" spans="1:10">
      <c r="A7" s="197">
        <v>1</v>
      </c>
      <c r="B7" s="197">
        <v>1</v>
      </c>
      <c r="C7" s="198">
        <v>1</v>
      </c>
      <c r="D7" s="186">
        <v>911000</v>
      </c>
      <c r="E7" s="69" t="s">
        <v>134</v>
      </c>
      <c r="F7" s="216">
        <v>740</v>
      </c>
      <c r="G7" s="217">
        <v>48.513513513513509</v>
      </c>
      <c r="H7" s="218">
        <v>38.378378378378379</v>
      </c>
      <c r="I7" s="218">
        <v>16.216216216216218</v>
      </c>
      <c r="J7" s="218">
        <v>67.162162162162161</v>
      </c>
    </row>
    <row r="8" spans="1:10">
      <c r="A8" s="197">
        <v>1</v>
      </c>
      <c r="B8" s="197">
        <v>1</v>
      </c>
      <c r="C8" s="198">
        <v>1</v>
      </c>
      <c r="D8" s="186">
        <v>913000</v>
      </c>
      <c r="E8" s="69" t="s">
        <v>135</v>
      </c>
      <c r="F8" s="216">
        <v>2002</v>
      </c>
      <c r="G8" s="217">
        <v>39.110889110889111</v>
      </c>
      <c r="H8" s="218">
        <v>52.947052947052939</v>
      </c>
      <c r="I8" s="218">
        <v>37.962037962037968</v>
      </c>
      <c r="J8" s="218">
        <v>58.691308691308699</v>
      </c>
    </row>
    <row r="9" spans="1:10">
      <c r="A9" s="197">
        <v>1</v>
      </c>
      <c r="B9" s="197">
        <v>1</v>
      </c>
      <c r="C9" s="198">
        <v>1</v>
      </c>
      <c r="D9" s="186">
        <v>112000</v>
      </c>
      <c r="E9" s="69" t="s">
        <v>16</v>
      </c>
      <c r="F9" s="216">
        <v>2289</v>
      </c>
      <c r="G9" s="217">
        <v>47.924858016601135</v>
      </c>
      <c r="H9" s="218">
        <v>34.381826124945391</v>
      </c>
      <c r="I9" s="218">
        <v>19.26605504587156</v>
      </c>
      <c r="J9" s="218">
        <v>74.137177806902571</v>
      </c>
    </row>
    <row r="10" spans="1:10">
      <c r="A10" s="197">
        <v>1</v>
      </c>
      <c r="B10" s="197">
        <v>1</v>
      </c>
      <c r="C10" s="198">
        <v>1</v>
      </c>
      <c r="D10" s="186">
        <v>113000</v>
      </c>
      <c r="E10" s="69" t="s">
        <v>17</v>
      </c>
      <c r="F10" s="216">
        <v>1283</v>
      </c>
      <c r="G10" s="217">
        <v>46.0639127045986</v>
      </c>
      <c r="H10" s="218">
        <v>29.540140296180827</v>
      </c>
      <c r="I10" s="218">
        <v>17.848791893998442</v>
      </c>
      <c r="J10" s="218">
        <v>72.486360093530791</v>
      </c>
    </row>
    <row r="11" spans="1:10">
      <c r="A11" s="197">
        <v>1</v>
      </c>
      <c r="B11" s="197">
        <v>1</v>
      </c>
      <c r="C11" s="198">
        <v>1</v>
      </c>
      <c r="D11" s="186">
        <v>513000</v>
      </c>
      <c r="E11" s="69" t="s">
        <v>96</v>
      </c>
      <c r="F11" s="216">
        <v>507</v>
      </c>
      <c r="G11" s="217">
        <v>45.759368836291912</v>
      </c>
      <c r="H11" s="218">
        <v>22.682445759368836</v>
      </c>
      <c r="I11" s="218">
        <v>13.214990138067062</v>
      </c>
      <c r="J11" s="218">
        <v>78.303747534516759</v>
      </c>
    </row>
    <row r="12" spans="1:10">
      <c r="A12" s="197">
        <v>1</v>
      </c>
      <c r="B12" s="197">
        <v>1</v>
      </c>
      <c r="C12" s="198">
        <v>1</v>
      </c>
      <c r="D12" s="186">
        <v>914000</v>
      </c>
      <c r="E12" s="69" t="s">
        <v>136</v>
      </c>
      <c r="F12" s="216">
        <v>732</v>
      </c>
      <c r="G12" s="217">
        <v>52.732240437158474</v>
      </c>
      <c r="H12" s="218">
        <v>30.05464480874317</v>
      </c>
      <c r="I12" s="218">
        <v>14.207650273224044</v>
      </c>
      <c r="J12" s="218">
        <v>71.58469945355192</v>
      </c>
    </row>
    <row r="13" spans="1:10">
      <c r="A13" s="197">
        <v>1</v>
      </c>
      <c r="B13" s="197">
        <v>1</v>
      </c>
      <c r="C13" s="198">
        <v>1</v>
      </c>
      <c r="D13" s="186">
        <v>915000</v>
      </c>
      <c r="E13" s="69" t="s">
        <v>137</v>
      </c>
      <c r="F13" s="216">
        <v>760</v>
      </c>
      <c r="G13" s="217">
        <v>53.815789473684205</v>
      </c>
      <c r="H13" s="218">
        <v>41.44736842105263</v>
      </c>
      <c r="I13" s="218">
        <v>18.026315789473685</v>
      </c>
      <c r="J13" s="218">
        <v>62.236842105263158</v>
      </c>
    </row>
    <row r="14" spans="1:10">
      <c r="A14" s="197">
        <v>1</v>
      </c>
      <c r="B14" s="197">
        <v>1</v>
      </c>
      <c r="C14" s="198">
        <v>1</v>
      </c>
      <c r="D14" s="186">
        <v>916000</v>
      </c>
      <c r="E14" s="69" t="s">
        <v>138</v>
      </c>
      <c r="F14" s="216">
        <v>426</v>
      </c>
      <c r="G14" s="217">
        <v>46.009389671361504</v>
      </c>
      <c r="H14" s="218">
        <v>27.93427230046948</v>
      </c>
      <c r="I14" s="218">
        <v>17.6056338028169</v>
      </c>
      <c r="J14" s="218">
        <v>73.239436619718319</v>
      </c>
    </row>
    <row r="15" spans="1:10">
      <c r="A15" s="197">
        <v>1</v>
      </c>
      <c r="B15" s="197">
        <v>1</v>
      </c>
      <c r="C15" s="198">
        <v>1</v>
      </c>
      <c r="D15" s="186">
        <v>114000</v>
      </c>
      <c r="E15" s="69" t="s">
        <v>18</v>
      </c>
      <c r="F15" s="216">
        <v>470</v>
      </c>
      <c r="G15" s="217">
        <v>53.404255319148945</v>
      </c>
      <c r="H15" s="218">
        <v>28.510638297872344</v>
      </c>
      <c r="I15" s="218">
        <v>13.191489361702127</v>
      </c>
      <c r="J15" s="218">
        <v>75.319148936170208</v>
      </c>
    </row>
    <row r="16" spans="1:10">
      <c r="A16" s="197">
        <v>1</v>
      </c>
      <c r="B16" s="197">
        <v>1</v>
      </c>
      <c r="C16" s="198">
        <v>1</v>
      </c>
      <c r="D16" s="186">
        <v>116000</v>
      </c>
      <c r="E16" s="69" t="s">
        <v>19</v>
      </c>
      <c r="F16" s="216">
        <v>1059</v>
      </c>
      <c r="G16" s="217">
        <v>51.463644948064214</v>
      </c>
      <c r="H16" s="218">
        <v>30.972615675165251</v>
      </c>
      <c r="I16" s="218">
        <v>15.958451369216242</v>
      </c>
      <c r="J16" s="218">
        <v>79.036827195467424</v>
      </c>
    </row>
    <row r="17" spans="1:10">
      <c r="A17" s="197">
        <v>1</v>
      </c>
      <c r="B17" s="197">
        <v>1</v>
      </c>
      <c r="C17" s="198">
        <v>1</v>
      </c>
      <c r="D17" s="186">
        <v>117000</v>
      </c>
      <c r="E17" s="69" t="s">
        <v>20</v>
      </c>
      <c r="F17" s="216">
        <v>385</v>
      </c>
      <c r="G17" s="217">
        <v>49.090909090909093</v>
      </c>
      <c r="H17" s="218">
        <v>37.922077922077925</v>
      </c>
      <c r="I17" s="218">
        <v>18.7012987012987</v>
      </c>
      <c r="J17" s="218">
        <v>78.961038961038966</v>
      </c>
    </row>
    <row r="18" spans="1:10">
      <c r="A18" s="197">
        <v>1</v>
      </c>
      <c r="B18" s="197">
        <v>1</v>
      </c>
      <c r="C18" s="198">
        <v>1</v>
      </c>
      <c r="D18" s="186">
        <v>119000</v>
      </c>
      <c r="E18" s="69" t="s">
        <v>21</v>
      </c>
      <c r="F18" s="216">
        <v>1084</v>
      </c>
      <c r="G18" s="217">
        <v>64.206642066420656</v>
      </c>
      <c r="H18" s="218">
        <v>29.612546125461254</v>
      </c>
      <c r="I18" s="218">
        <v>13.560885608856088</v>
      </c>
      <c r="J18" s="218">
        <v>68.45018450184503</v>
      </c>
    </row>
    <row r="19" spans="1:10">
      <c r="A19" s="197">
        <v>1</v>
      </c>
      <c r="B19" s="197">
        <v>1</v>
      </c>
      <c r="C19" s="198">
        <v>1</v>
      </c>
      <c r="D19" s="186">
        <v>124000</v>
      </c>
      <c r="E19" s="69" t="s">
        <v>24</v>
      </c>
      <c r="F19" s="216">
        <v>1052</v>
      </c>
      <c r="G19" s="217">
        <v>41.254752851711025</v>
      </c>
      <c r="H19" s="218">
        <v>35.266159695817493</v>
      </c>
      <c r="I19" s="218">
        <v>20.627376425855513</v>
      </c>
      <c r="J19" s="218">
        <v>69.391634980988599</v>
      </c>
    </row>
    <row r="20" spans="1:10">
      <c r="A20" s="200"/>
      <c r="B20" s="200"/>
      <c r="C20" s="200"/>
      <c r="D20" s="190"/>
      <c r="E20" s="169" t="s">
        <v>210</v>
      </c>
      <c r="F20" s="219">
        <v>12789</v>
      </c>
      <c r="G20" s="220">
        <v>48.228946751114236</v>
      </c>
      <c r="H20" s="221">
        <v>35.804206740167331</v>
      </c>
      <c r="I20" s="221">
        <v>20.329971068887325</v>
      </c>
      <c r="J20" s="221">
        <v>70.154038626945024</v>
      </c>
    </row>
    <row r="21" spans="1:10">
      <c r="A21" s="197">
        <v>2</v>
      </c>
      <c r="B21" s="197">
        <v>2</v>
      </c>
      <c r="C21" s="198">
        <v>1</v>
      </c>
      <c r="D21" s="186">
        <v>334002</v>
      </c>
      <c r="E21" s="69" t="s">
        <v>250</v>
      </c>
      <c r="F21" s="216">
        <v>627</v>
      </c>
      <c r="G21" s="217">
        <v>38.277511961722489</v>
      </c>
      <c r="H21" s="218">
        <v>60.446570972886761</v>
      </c>
      <c r="I21" s="218">
        <v>49.282296650717704</v>
      </c>
      <c r="J21" s="218">
        <v>51.4</v>
      </c>
    </row>
    <row r="22" spans="1:10">
      <c r="A22" s="197">
        <v>2</v>
      </c>
      <c r="B22" s="197">
        <v>2</v>
      </c>
      <c r="C22" s="198">
        <v>1</v>
      </c>
      <c r="D22" s="186">
        <v>711000</v>
      </c>
      <c r="E22" s="69" t="s">
        <v>121</v>
      </c>
      <c r="F22" s="216">
        <v>1071</v>
      </c>
      <c r="G22" s="217">
        <v>46.778711484593835</v>
      </c>
      <c r="H22" s="218">
        <v>56.489262371615311</v>
      </c>
      <c r="I22" s="218">
        <v>38.00186741363212</v>
      </c>
      <c r="J22" s="218">
        <v>58.6</v>
      </c>
    </row>
    <row r="23" spans="1:10" s="41" customFormat="1">
      <c r="A23" s="197">
        <v>2</v>
      </c>
      <c r="B23" s="197">
        <v>2</v>
      </c>
      <c r="C23" s="198">
        <v>1</v>
      </c>
      <c r="D23" s="186">
        <v>314000</v>
      </c>
      <c r="E23" s="69" t="s">
        <v>54</v>
      </c>
      <c r="F23" s="216">
        <v>745</v>
      </c>
      <c r="G23" s="217">
        <v>49.798657718120801</v>
      </c>
      <c r="H23" s="218">
        <v>51.409395973154361</v>
      </c>
      <c r="I23" s="218">
        <v>31.543624161073826</v>
      </c>
      <c r="J23" s="218">
        <v>56.6</v>
      </c>
    </row>
    <row r="24" spans="1:10" s="41" customFormat="1">
      <c r="A24" s="197">
        <v>2</v>
      </c>
      <c r="B24" s="197">
        <v>2</v>
      </c>
      <c r="C24" s="198">
        <v>1</v>
      </c>
      <c r="D24" s="186">
        <v>512000</v>
      </c>
      <c r="E24" s="69" t="s">
        <v>95</v>
      </c>
      <c r="F24" s="216">
        <v>319</v>
      </c>
      <c r="G24" s="217">
        <v>68.338557993730404</v>
      </c>
      <c r="H24" s="218">
        <v>21.316614420062695</v>
      </c>
      <c r="I24" s="218">
        <v>20.376175548589341</v>
      </c>
      <c r="J24" s="218">
        <v>32.6</v>
      </c>
    </row>
    <row r="25" spans="1:10" s="41" customFormat="1">
      <c r="A25" s="197">
        <v>2</v>
      </c>
      <c r="B25" s="197">
        <v>2</v>
      </c>
      <c r="C25" s="198">
        <v>1</v>
      </c>
      <c r="D25" s="186">
        <v>111000</v>
      </c>
      <c r="E25" s="69" t="s">
        <v>15</v>
      </c>
      <c r="F25" s="216">
        <v>1081</v>
      </c>
      <c r="G25" s="217">
        <v>41.535615171137835</v>
      </c>
      <c r="H25" s="218">
        <v>55.596669750231264</v>
      </c>
      <c r="I25" s="218">
        <v>37.187789084181318</v>
      </c>
      <c r="J25" s="218">
        <v>55.6</v>
      </c>
    </row>
    <row r="26" spans="1:10" s="41" customFormat="1" ht="13.8">
      <c r="A26" s="197">
        <v>2</v>
      </c>
      <c r="B26" s="197">
        <v>2</v>
      </c>
      <c r="C26" s="198">
        <v>1</v>
      </c>
      <c r="D26" s="186">
        <v>315000</v>
      </c>
      <c r="E26" s="69" t="s">
        <v>55</v>
      </c>
      <c r="F26" s="216">
        <v>404</v>
      </c>
      <c r="G26" s="217">
        <v>28.465346534653463</v>
      </c>
      <c r="H26" s="218" t="s">
        <v>312</v>
      </c>
      <c r="I26" s="218" t="s">
        <v>312</v>
      </c>
      <c r="J26" s="218">
        <v>10.4</v>
      </c>
    </row>
    <row r="27" spans="1:10" s="41" customFormat="1">
      <c r="A27" s="197">
        <v>2</v>
      </c>
      <c r="B27" s="197">
        <v>2</v>
      </c>
      <c r="C27" s="198">
        <v>1</v>
      </c>
      <c r="D27" s="186">
        <v>316000</v>
      </c>
      <c r="E27" s="69" t="s">
        <v>56</v>
      </c>
      <c r="F27" s="216">
        <v>351</v>
      </c>
      <c r="G27" s="217">
        <v>39.316239316239319</v>
      </c>
      <c r="H27" s="218">
        <v>49.572649572649574</v>
      </c>
      <c r="I27" s="218">
        <v>31.908831908831907</v>
      </c>
      <c r="J27" s="218">
        <v>70.099999999999994</v>
      </c>
    </row>
    <row r="28" spans="1:10" s="41" customFormat="1">
      <c r="A28" s="197">
        <v>2</v>
      </c>
      <c r="B28" s="197">
        <v>3</v>
      </c>
      <c r="C28" s="198">
        <v>1</v>
      </c>
      <c r="D28" s="186">
        <v>515000</v>
      </c>
      <c r="E28" s="69" t="s">
        <v>97</v>
      </c>
      <c r="F28" s="216">
        <v>634</v>
      </c>
      <c r="G28" s="217">
        <v>61.356466876971602</v>
      </c>
      <c r="H28" s="218">
        <v>52.050473186119874</v>
      </c>
      <c r="I28" s="218">
        <v>18.769716088328074</v>
      </c>
      <c r="J28" s="218">
        <v>61.7</v>
      </c>
    </row>
    <row r="29" spans="1:10" s="41" customFormat="1">
      <c r="A29" s="197">
        <v>2</v>
      </c>
      <c r="B29" s="197">
        <v>2</v>
      </c>
      <c r="C29" s="198">
        <v>1</v>
      </c>
      <c r="D29" s="186">
        <v>120000</v>
      </c>
      <c r="E29" s="69" t="s">
        <v>22</v>
      </c>
      <c r="F29" s="216">
        <v>563</v>
      </c>
      <c r="G29" s="217">
        <v>52.220248667850797</v>
      </c>
      <c r="H29" s="218">
        <v>25.932504440497333</v>
      </c>
      <c r="I29" s="218">
        <v>14.564831261101244</v>
      </c>
      <c r="J29" s="218">
        <v>67.7</v>
      </c>
    </row>
    <row r="30" spans="1:10" s="41" customFormat="1">
      <c r="A30" s="197">
        <v>2</v>
      </c>
      <c r="B30" s="197">
        <v>2</v>
      </c>
      <c r="C30" s="198">
        <v>1</v>
      </c>
      <c r="D30" s="186">
        <v>122000</v>
      </c>
      <c r="E30" s="69" t="s">
        <v>23</v>
      </c>
      <c r="F30" s="216">
        <v>801</v>
      </c>
      <c r="G30" s="217">
        <v>49.313358302122346</v>
      </c>
      <c r="H30" s="218">
        <v>27.340823970037455</v>
      </c>
      <c r="I30" s="218">
        <v>12.359550561797752</v>
      </c>
      <c r="J30" s="218">
        <v>33.5</v>
      </c>
    </row>
    <row r="31" spans="1:10" s="41" customFormat="1">
      <c r="A31" s="200"/>
      <c r="B31" s="200"/>
      <c r="C31" s="200"/>
      <c r="D31" s="190"/>
      <c r="E31" s="169" t="s">
        <v>217</v>
      </c>
      <c r="F31" s="219">
        <v>6596</v>
      </c>
      <c r="G31" s="220">
        <v>47.149787750151603</v>
      </c>
      <c r="H31" s="221">
        <v>49.939357186173439</v>
      </c>
      <c r="I31" s="221">
        <v>33.292904790782288</v>
      </c>
      <c r="J31" s="221">
        <v>51.622195269860526</v>
      </c>
    </row>
    <row r="32" spans="1:10" s="41" customFormat="1">
      <c r="A32" s="197">
        <v>3</v>
      </c>
      <c r="B32" s="197">
        <v>4</v>
      </c>
      <c r="C32" s="198">
        <v>2</v>
      </c>
      <c r="D32" s="186">
        <v>334000</v>
      </c>
      <c r="E32" s="192" t="s">
        <v>258</v>
      </c>
      <c r="F32" s="216">
        <v>176</v>
      </c>
      <c r="G32" s="217">
        <v>50</v>
      </c>
      <c r="H32" s="218">
        <v>21.022727272727273</v>
      </c>
      <c r="I32" s="218">
        <v>7.3863636363636367</v>
      </c>
      <c r="J32" s="218">
        <v>64.204545454545453</v>
      </c>
    </row>
    <row r="33" spans="1:10" s="41" customFormat="1">
      <c r="A33" s="197">
        <v>3</v>
      </c>
      <c r="B33" s="197">
        <v>4</v>
      </c>
      <c r="C33" s="198">
        <v>2</v>
      </c>
      <c r="D33" s="186">
        <v>554000</v>
      </c>
      <c r="E33" s="69" t="s">
        <v>265</v>
      </c>
      <c r="F33" s="216">
        <v>276</v>
      </c>
      <c r="G33" s="217">
        <v>35.507246376811594</v>
      </c>
      <c r="H33" s="218">
        <v>16.304347826086957</v>
      </c>
      <c r="I33" s="218">
        <v>6.1594202898550732</v>
      </c>
      <c r="J33" s="218">
        <v>52.173913043478258</v>
      </c>
    </row>
    <row r="34" spans="1:10" s="41" customFormat="1">
      <c r="A34" s="197">
        <v>3</v>
      </c>
      <c r="B34" s="197">
        <v>4</v>
      </c>
      <c r="C34" s="198">
        <v>2</v>
      </c>
      <c r="D34" s="186">
        <v>558000</v>
      </c>
      <c r="E34" s="69" t="s">
        <v>266</v>
      </c>
      <c r="F34" s="216">
        <v>248</v>
      </c>
      <c r="G34" s="217">
        <v>41.935483870967744</v>
      </c>
      <c r="H34" s="218">
        <v>20.56451612903226</v>
      </c>
      <c r="I34" s="218">
        <v>8.064516129032258</v>
      </c>
      <c r="J34" s="218">
        <v>59.274193548387103</v>
      </c>
    </row>
    <row r="35" spans="1:10" s="41" customFormat="1">
      <c r="A35" s="197">
        <v>3</v>
      </c>
      <c r="B35" s="197">
        <v>4</v>
      </c>
      <c r="C35" s="198">
        <v>2</v>
      </c>
      <c r="D35" s="186">
        <v>358000</v>
      </c>
      <c r="E35" s="69" t="s">
        <v>259</v>
      </c>
      <c r="F35" s="216">
        <v>386</v>
      </c>
      <c r="G35" s="217">
        <v>42.746113989637308</v>
      </c>
      <c r="H35" s="218">
        <v>24.611398963730569</v>
      </c>
      <c r="I35" s="218">
        <v>11.917098445595855</v>
      </c>
      <c r="J35" s="218">
        <v>53.626943005181346</v>
      </c>
    </row>
    <row r="36" spans="1:10" s="41" customFormat="1">
      <c r="A36" s="197">
        <v>3</v>
      </c>
      <c r="B36" s="197">
        <v>4</v>
      </c>
      <c r="C36" s="198">
        <v>2</v>
      </c>
      <c r="D36" s="186">
        <v>366000</v>
      </c>
      <c r="E36" s="69" t="s">
        <v>260</v>
      </c>
      <c r="F36" s="216">
        <v>443</v>
      </c>
      <c r="G36" s="217">
        <v>48.306997742663654</v>
      </c>
      <c r="H36" s="218">
        <v>27.539503386004515</v>
      </c>
      <c r="I36" s="218">
        <v>8.8036117381489838</v>
      </c>
      <c r="J36" s="218">
        <v>66.365688487584649</v>
      </c>
    </row>
    <row r="37" spans="1:10" s="41" customFormat="1">
      <c r="A37" s="197">
        <v>3</v>
      </c>
      <c r="B37" s="197">
        <v>4</v>
      </c>
      <c r="C37" s="198">
        <v>2</v>
      </c>
      <c r="D37" s="186">
        <v>754000</v>
      </c>
      <c r="E37" s="69" t="s">
        <v>269</v>
      </c>
      <c r="F37" s="216">
        <v>656</v>
      </c>
      <c r="G37" s="217">
        <v>53.963414634146346</v>
      </c>
      <c r="H37" s="218">
        <v>27.439024390243905</v>
      </c>
      <c r="I37" s="218">
        <v>8.2317073170731714</v>
      </c>
      <c r="J37" s="218">
        <v>50.457317073170728</v>
      </c>
    </row>
    <row r="38" spans="1:10" s="41" customFormat="1">
      <c r="A38" s="197">
        <v>3</v>
      </c>
      <c r="B38" s="197">
        <v>3</v>
      </c>
      <c r="C38" s="198">
        <v>2</v>
      </c>
      <c r="D38" s="186">
        <v>370000</v>
      </c>
      <c r="E38" s="69" t="s">
        <v>261</v>
      </c>
      <c r="F38" s="216">
        <v>183</v>
      </c>
      <c r="G38" s="217">
        <v>47.540983606557376</v>
      </c>
      <c r="H38" s="218">
        <v>24.590163934426229</v>
      </c>
      <c r="I38" s="218">
        <v>9.2896174863387984</v>
      </c>
      <c r="J38" s="218">
        <v>67.213114754098356</v>
      </c>
    </row>
    <row r="39" spans="1:10" s="41" customFormat="1">
      <c r="A39" s="197">
        <v>3</v>
      </c>
      <c r="B39" s="197">
        <v>4</v>
      </c>
      <c r="C39" s="198">
        <v>2</v>
      </c>
      <c r="D39" s="186">
        <v>758000</v>
      </c>
      <c r="E39" s="69" t="s">
        <v>271</v>
      </c>
      <c r="F39" s="216">
        <v>134</v>
      </c>
      <c r="G39" s="217">
        <v>56.71641791044776</v>
      </c>
      <c r="H39" s="218">
        <v>22.388059701492537</v>
      </c>
      <c r="I39" s="218">
        <v>5.9701492537313428</v>
      </c>
      <c r="J39" s="218">
        <v>37.313432835820898</v>
      </c>
    </row>
    <row r="40" spans="1:10" s="41" customFormat="1">
      <c r="A40" s="197">
        <v>3</v>
      </c>
      <c r="B40" s="197">
        <v>4</v>
      </c>
      <c r="C40" s="198">
        <v>2</v>
      </c>
      <c r="D40" s="186">
        <v>958000</v>
      </c>
      <c r="E40" s="69" t="s">
        <v>276</v>
      </c>
      <c r="F40" s="216">
        <v>28</v>
      </c>
      <c r="G40" s="217">
        <v>46.428571428571431</v>
      </c>
      <c r="H40" s="218">
        <v>21.428571428571427</v>
      </c>
      <c r="I40" s="218">
        <v>0</v>
      </c>
      <c r="J40" s="218">
        <v>75</v>
      </c>
    </row>
    <row r="41" spans="1:10" s="41" customFormat="1">
      <c r="A41" s="197">
        <v>3</v>
      </c>
      <c r="B41" s="197">
        <v>4</v>
      </c>
      <c r="C41" s="198">
        <v>2</v>
      </c>
      <c r="D41" s="186">
        <v>762000</v>
      </c>
      <c r="E41" s="69" t="s">
        <v>272</v>
      </c>
      <c r="F41" s="216">
        <v>262</v>
      </c>
      <c r="G41" s="217">
        <v>46.564885496183209</v>
      </c>
      <c r="H41" s="218">
        <v>30.916030534351147</v>
      </c>
      <c r="I41" s="218">
        <v>16.793893129770993</v>
      </c>
      <c r="J41" s="218">
        <v>67.938931297709928</v>
      </c>
    </row>
    <row r="42" spans="1:10" s="41" customFormat="1">
      <c r="A42" s="197">
        <v>3</v>
      </c>
      <c r="B42" s="197">
        <v>4</v>
      </c>
      <c r="C42" s="198">
        <v>2</v>
      </c>
      <c r="D42" s="186">
        <v>154000</v>
      </c>
      <c r="E42" s="69" t="s">
        <v>253</v>
      </c>
      <c r="F42" s="216">
        <v>225</v>
      </c>
      <c r="G42" s="217">
        <v>61.777777777777779</v>
      </c>
      <c r="H42" s="218">
        <v>18.222222222222221</v>
      </c>
      <c r="I42" s="218">
        <v>8</v>
      </c>
      <c r="J42" s="218">
        <v>23.555555555555554</v>
      </c>
    </row>
    <row r="43" spans="1:10" s="41" customFormat="1">
      <c r="A43" s="197">
        <v>3</v>
      </c>
      <c r="B43" s="197">
        <v>4</v>
      </c>
      <c r="C43" s="198">
        <v>2</v>
      </c>
      <c r="D43" s="186">
        <v>766000</v>
      </c>
      <c r="E43" s="69" t="s">
        <v>273</v>
      </c>
      <c r="F43" s="216">
        <v>285</v>
      </c>
      <c r="G43" s="217">
        <v>45.263157894736842</v>
      </c>
      <c r="H43" s="218">
        <v>28.07017543859649</v>
      </c>
      <c r="I43" s="218">
        <v>9.1228070175438596</v>
      </c>
      <c r="J43" s="218">
        <v>56.491228070175438</v>
      </c>
    </row>
    <row r="44" spans="1:10" s="41" customFormat="1">
      <c r="A44" s="197">
        <v>3</v>
      </c>
      <c r="B44" s="197">
        <v>4</v>
      </c>
      <c r="C44" s="198">
        <v>2</v>
      </c>
      <c r="D44" s="186">
        <v>962000</v>
      </c>
      <c r="E44" s="69" t="s">
        <v>277</v>
      </c>
      <c r="F44" s="216">
        <v>226</v>
      </c>
      <c r="G44" s="217">
        <v>42.477876106194692</v>
      </c>
      <c r="H44" s="218">
        <v>35.840707964601769</v>
      </c>
      <c r="I44" s="218">
        <v>16.371681415929203</v>
      </c>
      <c r="J44" s="218">
        <v>64.159292035398224</v>
      </c>
    </row>
    <row r="45" spans="1:10" s="41" customFormat="1">
      <c r="A45" s="197">
        <v>3</v>
      </c>
      <c r="B45" s="197">
        <v>4</v>
      </c>
      <c r="C45" s="198">
        <v>2</v>
      </c>
      <c r="D45" s="186">
        <v>770000</v>
      </c>
      <c r="E45" s="69" t="s">
        <v>274</v>
      </c>
      <c r="F45" s="216">
        <v>449</v>
      </c>
      <c r="G45" s="217">
        <v>43.652561247216035</v>
      </c>
      <c r="H45" s="218">
        <v>36.080178173719375</v>
      </c>
      <c r="I45" s="218">
        <v>13.808463251670378</v>
      </c>
      <c r="J45" s="218">
        <v>54.12026726057907</v>
      </c>
    </row>
    <row r="46" spans="1:10" s="41" customFormat="1">
      <c r="A46" s="197">
        <v>3</v>
      </c>
      <c r="B46" s="197">
        <v>4</v>
      </c>
      <c r="C46" s="198">
        <v>2</v>
      </c>
      <c r="D46" s="186">
        <v>162000</v>
      </c>
      <c r="E46" s="69" t="s">
        <v>254</v>
      </c>
      <c r="F46" s="216">
        <v>113</v>
      </c>
      <c r="G46" s="217">
        <v>41.592920353982301</v>
      </c>
      <c r="H46" s="218">
        <v>31.858407079646017</v>
      </c>
      <c r="I46" s="218">
        <v>11.504424778761061</v>
      </c>
      <c r="J46" s="218">
        <v>64.601769911504419</v>
      </c>
    </row>
    <row r="47" spans="1:10" s="41" customFormat="1">
      <c r="A47" s="197">
        <v>3</v>
      </c>
      <c r="B47" s="197">
        <v>4</v>
      </c>
      <c r="C47" s="198">
        <v>2</v>
      </c>
      <c r="D47" s="186">
        <v>374000</v>
      </c>
      <c r="E47" s="69" t="s">
        <v>262</v>
      </c>
      <c r="F47" s="216">
        <v>474</v>
      </c>
      <c r="G47" s="217">
        <v>46.413502109704638</v>
      </c>
      <c r="H47" s="218">
        <v>26.371308016877638</v>
      </c>
      <c r="I47" s="218">
        <v>12.025316455696203</v>
      </c>
      <c r="J47" s="218">
        <v>59.282700421940923</v>
      </c>
    </row>
    <row r="48" spans="1:10" s="41" customFormat="1">
      <c r="A48" s="197">
        <v>3</v>
      </c>
      <c r="B48" s="197">
        <v>4</v>
      </c>
      <c r="C48" s="198">
        <v>2</v>
      </c>
      <c r="D48" s="186">
        <v>966000</v>
      </c>
      <c r="E48" s="69" t="s">
        <v>278</v>
      </c>
      <c r="F48" s="216">
        <v>214</v>
      </c>
      <c r="G48" s="217">
        <v>41.588785046728972</v>
      </c>
      <c r="H48" s="218">
        <v>28.504672897196258</v>
      </c>
      <c r="I48" s="218">
        <v>14.953271028037381</v>
      </c>
      <c r="J48" s="218">
        <v>51.401869158878498</v>
      </c>
    </row>
    <row r="49" spans="1:10" s="41" customFormat="1">
      <c r="A49" s="197">
        <v>3</v>
      </c>
      <c r="B49" s="197">
        <v>4</v>
      </c>
      <c r="C49" s="198">
        <v>2</v>
      </c>
      <c r="D49" s="186">
        <v>774000</v>
      </c>
      <c r="E49" s="69" t="s">
        <v>275</v>
      </c>
      <c r="F49" s="216">
        <v>395</v>
      </c>
      <c r="G49" s="217">
        <v>33.417721518987342</v>
      </c>
      <c r="H49" s="218">
        <v>26.329113924050635</v>
      </c>
      <c r="I49" s="218">
        <v>11.898734177215189</v>
      </c>
      <c r="J49" s="218">
        <v>46.835443037974684</v>
      </c>
    </row>
    <row r="50" spans="1:10" s="41" customFormat="1">
      <c r="A50" s="197">
        <v>3</v>
      </c>
      <c r="B50" s="197">
        <v>4</v>
      </c>
      <c r="C50" s="198">
        <v>2</v>
      </c>
      <c r="D50" s="186">
        <v>378000</v>
      </c>
      <c r="E50" s="69" t="s">
        <v>263</v>
      </c>
      <c r="F50" s="216">
        <v>136</v>
      </c>
      <c r="G50" s="217">
        <v>40.441176470588239</v>
      </c>
      <c r="H50" s="218">
        <v>32.352941176470587</v>
      </c>
      <c r="I50" s="218">
        <v>4.4117647058823533</v>
      </c>
      <c r="J50" s="218">
        <v>49.264705882352942</v>
      </c>
    </row>
    <row r="51" spans="1:10" s="41" customFormat="1">
      <c r="A51" s="197">
        <v>3</v>
      </c>
      <c r="B51" s="197">
        <v>4</v>
      </c>
      <c r="C51" s="198">
        <v>2</v>
      </c>
      <c r="D51" s="186">
        <v>382000</v>
      </c>
      <c r="E51" s="69" t="s">
        <v>264</v>
      </c>
      <c r="F51" s="216">
        <v>324</v>
      </c>
      <c r="G51" s="217">
        <v>41.666666666666671</v>
      </c>
      <c r="H51" s="218">
        <v>20.987654320987652</v>
      </c>
      <c r="I51" s="218">
        <v>45.061728395061728</v>
      </c>
      <c r="J51" s="218">
        <v>37.962962962962962</v>
      </c>
    </row>
    <row r="52" spans="1:10" s="41" customFormat="1">
      <c r="A52" s="197">
        <v>3</v>
      </c>
      <c r="B52" s="197">
        <v>4</v>
      </c>
      <c r="C52" s="198">
        <v>2</v>
      </c>
      <c r="D52" s="186">
        <v>970000</v>
      </c>
      <c r="E52" s="69" t="s">
        <v>279</v>
      </c>
      <c r="F52" s="216">
        <v>238</v>
      </c>
      <c r="G52" s="217">
        <v>42.436974789915965</v>
      </c>
      <c r="H52" s="218">
        <v>23.949579831932773</v>
      </c>
      <c r="I52" s="218">
        <v>19.327731092436977</v>
      </c>
      <c r="J52" s="218">
        <v>52.941176470588239</v>
      </c>
    </row>
    <row r="53" spans="1:10" s="41" customFormat="1">
      <c r="A53" s="197">
        <v>3</v>
      </c>
      <c r="B53" s="197">
        <v>4</v>
      </c>
      <c r="C53" s="198">
        <v>2</v>
      </c>
      <c r="D53" s="186">
        <v>974000</v>
      </c>
      <c r="E53" s="69" t="s">
        <v>280</v>
      </c>
      <c r="F53" s="216">
        <v>271</v>
      </c>
      <c r="G53" s="217">
        <v>40.221402214022142</v>
      </c>
      <c r="H53" s="218">
        <v>27.67527675276753</v>
      </c>
      <c r="I53" s="218">
        <v>10.701107011070111</v>
      </c>
      <c r="J53" s="218">
        <v>62.361623616236159</v>
      </c>
    </row>
    <row r="54" spans="1:10" s="41" customFormat="1">
      <c r="A54" s="197">
        <v>3</v>
      </c>
      <c r="B54" s="197">
        <v>4</v>
      </c>
      <c r="C54" s="198">
        <v>2</v>
      </c>
      <c r="D54" s="186">
        <v>566000</v>
      </c>
      <c r="E54" s="69" t="s">
        <v>267</v>
      </c>
      <c r="F54" s="216">
        <v>347</v>
      </c>
      <c r="G54" s="217">
        <v>47.262247838616716</v>
      </c>
      <c r="H54" s="218">
        <v>25.360230547550433</v>
      </c>
      <c r="I54" s="218">
        <v>8.93371757925072</v>
      </c>
      <c r="J54" s="218">
        <v>66.570605187319885</v>
      </c>
    </row>
    <row r="55" spans="1:10" s="41" customFormat="1">
      <c r="A55" s="197">
        <v>3</v>
      </c>
      <c r="B55" s="197">
        <v>3</v>
      </c>
      <c r="C55" s="198">
        <v>2</v>
      </c>
      <c r="D55" s="186">
        <v>978000</v>
      </c>
      <c r="E55" s="117" t="s">
        <v>281</v>
      </c>
      <c r="F55" s="216">
        <v>144</v>
      </c>
      <c r="G55" s="217">
        <v>40.277777777777779</v>
      </c>
      <c r="H55" s="218">
        <v>26.388888888888889</v>
      </c>
      <c r="I55" s="218">
        <v>17.361111111111111</v>
      </c>
      <c r="J55" s="218">
        <v>56.25</v>
      </c>
    </row>
    <row r="56" spans="1:10" s="41" customFormat="1">
      <c r="A56" s="197">
        <v>3</v>
      </c>
      <c r="B56" s="197">
        <v>4</v>
      </c>
      <c r="C56" s="198">
        <v>2</v>
      </c>
      <c r="D56" s="186">
        <v>166000</v>
      </c>
      <c r="E56" s="69" t="s">
        <v>255</v>
      </c>
      <c r="F56" s="216">
        <v>217</v>
      </c>
      <c r="G56" s="217">
        <v>61.29032258064516</v>
      </c>
      <c r="H56" s="218">
        <v>19.815668202764979</v>
      </c>
      <c r="I56" s="218">
        <v>11.52073732718894</v>
      </c>
      <c r="J56" s="218">
        <v>29.032258064516132</v>
      </c>
    </row>
    <row r="57" spans="1:10" s="41" customFormat="1">
      <c r="A57" s="197">
        <v>3</v>
      </c>
      <c r="B57" s="197">
        <v>4</v>
      </c>
      <c r="C57" s="198">
        <v>2</v>
      </c>
      <c r="D57" s="186">
        <v>570000</v>
      </c>
      <c r="E57" s="69" t="s">
        <v>268</v>
      </c>
      <c r="F57" s="216">
        <v>188</v>
      </c>
      <c r="G57" s="217">
        <v>51.063829787234042</v>
      </c>
      <c r="H57" s="218">
        <v>26.595744680851062</v>
      </c>
      <c r="I57" s="218">
        <v>9.5744680851063837</v>
      </c>
      <c r="J57" s="218">
        <v>58.51063829787234</v>
      </c>
    </row>
    <row r="58" spans="1:10" s="41" customFormat="1">
      <c r="A58" s="197">
        <v>3</v>
      </c>
      <c r="B58" s="197">
        <v>4</v>
      </c>
      <c r="C58" s="198">
        <v>2</v>
      </c>
      <c r="D58" s="186">
        <v>170000</v>
      </c>
      <c r="E58" s="69" t="s">
        <v>257</v>
      </c>
      <c r="F58" s="216">
        <v>268</v>
      </c>
      <c r="G58" s="217">
        <v>55.223880597014926</v>
      </c>
      <c r="H58" s="218">
        <v>19.029850746268657</v>
      </c>
      <c r="I58" s="218">
        <v>21.268656716417912</v>
      </c>
      <c r="J58" s="218">
        <v>30.223880597014922</v>
      </c>
    </row>
    <row r="59" spans="1:10" s="41" customFormat="1">
      <c r="A59" s="200"/>
      <c r="B59" s="200"/>
      <c r="C59" s="200"/>
      <c r="D59" s="190"/>
      <c r="E59" s="169" t="s">
        <v>211</v>
      </c>
      <c r="F59" s="219">
        <v>7306</v>
      </c>
      <c r="G59" s="220">
        <v>46.099096632904462</v>
      </c>
      <c r="H59" s="221">
        <v>25.951272926361895</v>
      </c>
      <c r="I59" s="221">
        <v>12.770325759649603</v>
      </c>
      <c r="J59" s="221">
        <v>53.517656720503695</v>
      </c>
    </row>
    <row r="60" spans="1:10" s="41" customFormat="1">
      <c r="A60" s="197">
        <v>4</v>
      </c>
      <c r="B60" s="197">
        <v>2</v>
      </c>
      <c r="C60" s="198">
        <v>3</v>
      </c>
      <c r="D60" s="186">
        <v>334004</v>
      </c>
      <c r="E60" s="69" t="s">
        <v>57</v>
      </c>
      <c r="F60" s="216">
        <v>137</v>
      </c>
      <c r="G60" s="217">
        <v>37.956204379562038</v>
      </c>
      <c r="H60" s="218">
        <v>36.496350364963504</v>
      </c>
      <c r="I60" s="218">
        <v>22.627737226277372</v>
      </c>
      <c r="J60" s="218">
        <v>71.532846715328475</v>
      </c>
    </row>
    <row r="61" spans="1:10" s="41" customFormat="1">
      <c r="A61" s="197">
        <v>4</v>
      </c>
      <c r="B61" s="197">
        <v>2</v>
      </c>
      <c r="C61" s="198">
        <v>3</v>
      </c>
      <c r="D61" s="186">
        <v>962004</v>
      </c>
      <c r="E61" s="69" t="s">
        <v>150</v>
      </c>
      <c r="F61" s="216">
        <v>35</v>
      </c>
      <c r="G61" s="217">
        <v>40</v>
      </c>
      <c r="H61" s="218">
        <v>17.142857142857142</v>
      </c>
      <c r="I61" s="218">
        <v>5.7142857142857144</v>
      </c>
      <c r="J61" s="218">
        <v>65.714285714285708</v>
      </c>
    </row>
    <row r="62" spans="1:10" s="41" customFormat="1">
      <c r="A62" s="197">
        <v>4</v>
      </c>
      <c r="B62" s="197">
        <v>1</v>
      </c>
      <c r="C62" s="198">
        <v>3</v>
      </c>
      <c r="D62" s="186">
        <v>978004</v>
      </c>
      <c r="E62" s="69" t="s">
        <v>161</v>
      </c>
      <c r="F62" s="216">
        <v>190</v>
      </c>
      <c r="G62" s="217">
        <v>54.736842105263165</v>
      </c>
      <c r="H62" s="218">
        <v>24.210526315789473</v>
      </c>
      <c r="I62" s="218">
        <v>7.3684210526315779</v>
      </c>
      <c r="J62" s="218">
        <v>64.736842105263165</v>
      </c>
    </row>
    <row r="63" spans="1:10" s="41" customFormat="1">
      <c r="A63" s="197">
        <v>4</v>
      </c>
      <c r="B63" s="197">
        <v>2</v>
      </c>
      <c r="C63" s="198">
        <v>3</v>
      </c>
      <c r="D63" s="186">
        <v>562008</v>
      </c>
      <c r="E63" s="69" t="s">
        <v>105</v>
      </c>
      <c r="F63" s="216">
        <v>119</v>
      </c>
      <c r="G63" s="217">
        <v>42.857142857142854</v>
      </c>
      <c r="H63" s="218">
        <v>20.168067226890756</v>
      </c>
      <c r="I63" s="218">
        <v>6.7226890756302522</v>
      </c>
      <c r="J63" s="218">
        <v>68.067226890756302</v>
      </c>
    </row>
    <row r="64" spans="1:10" s="41" customFormat="1">
      <c r="A64" s="197">
        <v>4</v>
      </c>
      <c r="B64" s="197">
        <v>2</v>
      </c>
      <c r="C64" s="198">
        <v>3</v>
      </c>
      <c r="D64" s="186">
        <v>158004</v>
      </c>
      <c r="E64" s="69" t="s">
        <v>30</v>
      </c>
      <c r="F64" s="216">
        <v>93</v>
      </c>
      <c r="G64" s="217">
        <v>56.98924731182796</v>
      </c>
      <c r="H64" s="218">
        <v>40.86021505376344</v>
      </c>
      <c r="I64" s="218">
        <v>22.58064516129032</v>
      </c>
      <c r="J64" s="218">
        <v>75.268817204301072</v>
      </c>
    </row>
    <row r="65" spans="1:10" s="41" customFormat="1">
      <c r="A65" s="197">
        <v>4</v>
      </c>
      <c r="B65" s="197">
        <v>2</v>
      </c>
      <c r="C65" s="198">
        <v>3</v>
      </c>
      <c r="D65" s="186">
        <v>954012</v>
      </c>
      <c r="E65" s="69" t="s">
        <v>140</v>
      </c>
      <c r="F65" s="216">
        <v>35</v>
      </c>
      <c r="G65" s="217">
        <v>37.142857142857146</v>
      </c>
      <c r="H65" s="218">
        <v>22.857142857142858</v>
      </c>
      <c r="I65" s="218">
        <v>8.5714285714285712</v>
      </c>
      <c r="J65" s="218">
        <v>74.285714285714292</v>
      </c>
    </row>
    <row r="66" spans="1:10" s="41" customFormat="1">
      <c r="A66" s="197">
        <v>4</v>
      </c>
      <c r="B66" s="197">
        <v>2</v>
      </c>
      <c r="C66" s="202">
        <v>3</v>
      </c>
      <c r="D66" s="186">
        <v>370016</v>
      </c>
      <c r="E66" s="69" t="s">
        <v>73</v>
      </c>
      <c r="F66" s="216">
        <v>91</v>
      </c>
      <c r="G66" s="217">
        <v>29.670329670329672</v>
      </c>
      <c r="H66" s="218">
        <v>19.780219780219781</v>
      </c>
      <c r="I66" s="218">
        <v>9.8901098901098905</v>
      </c>
      <c r="J66" s="218">
        <v>62.637362637362635</v>
      </c>
    </row>
    <row r="67" spans="1:10" s="41" customFormat="1">
      <c r="A67" s="197">
        <v>4</v>
      </c>
      <c r="B67" s="197">
        <v>2</v>
      </c>
      <c r="C67" s="198">
        <v>3</v>
      </c>
      <c r="D67" s="186">
        <v>962016</v>
      </c>
      <c r="E67" s="69" t="s">
        <v>151</v>
      </c>
      <c r="F67" s="216">
        <v>41</v>
      </c>
      <c r="G67" s="217">
        <v>51.219512195121951</v>
      </c>
      <c r="H67" s="218">
        <v>34.146341463414636</v>
      </c>
      <c r="I67" s="218">
        <v>14.634146341463413</v>
      </c>
      <c r="J67" s="218">
        <v>48.780487804878049</v>
      </c>
    </row>
    <row r="68" spans="1:10" s="41" customFormat="1">
      <c r="A68" s="197">
        <v>4</v>
      </c>
      <c r="B68" s="197">
        <v>2</v>
      </c>
      <c r="C68" s="198">
        <v>3</v>
      </c>
      <c r="D68" s="186">
        <v>370020</v>
      </c>
      <c r="E68" s="69" t="s">
        <v>74</v>
      </c>
      <c r="F68" s="216">
        <v>87</v>
      </c>
      <c r="G68" s="217">
        <v>54.022988505747129</v>
      </c>
      <c r="H68" s="218">
        <v>40.229885057471265</v>
      </c>
      <c r="I68" s="218">
        <v>16.091954022988507</v>
      </c>
      <c r="J68" s="218">
        <v>73.563218390804593</v>
      </c>
    </row>
    <row r="69" spans="1:10" s="41" customFormat="1">
      <c r="A69" s="197">
        <v>4</v>
      </c>
      <c r="B69" s="197">
        <v>2</v>
      </c>
      <c r="C69" s="202">
        <v>3</v>
      </c>
      <c r="D69" s="186">
        <v>978020</v>
      </c>
      <c r="E69" s="69" t="s">
        <v>162</v>
      </c>
      <c r="F69" s="216">
        <v>135</v>
      </c>
      <c r="G69" s="217">
        <v>49.629629629629626</v>
      </c>
      <c r="H69" s="218">
        <v>17.777777777777779</v>
      </c>
      <c r="I69" s="218">
        <v>5.9259259259259265</v>
      </c>
      <c r="J69" s="218">
        <v>67.407407407407405</v>
      </c>
    </row>
    <row r="70" spans="1:10" s="41" customFormat="1">
      <c r="A70" s="197">
        <v>4</v>
      </c>
      <c r="B70" s="197">
        <v>2</v>
      </c>
      <c r="C70" s="198">
        <v>3</v>
      </c>
      <c r="D70" s="186">
        <v>170020</v>
      </c>
      <c r="E70" s="69" t="s">
        <v>49</v>
      </c>
      <c r="F70" s="216">
        <v>278</v>
      </c>
      <c r="G70" s="217">
        <v>62.949640287769782</v>
      </c>
      <c r="H70" s="218">
        <v>32.014388489208635</v>
      </c>
      <c r="I70" s="218">
        <v>38.848920863309353</v>
      </c>
      <c r="J70" s="218">
        <v>46.402877697841724</v>
      </c>
    </row>
    <row r="71" spans="1:10" s="41" customFormat="1">
      <c r="A71" s="197">
        <v>4</v>
      </c>
      <c r="B71" s="197">
        <v>2</v>
      </c>
      <c r="C71" s="198">
        <v>3</v>
      </c>
      <c r="D71" s="186">
        <v>154036</v>
      </c>
      <c r="E71" s="69" t="s">
        <v>29</v>
      </c>
      <c r="F71" s="216">
        <v>185</v>
      </c>
      <c r="G71" s="217">
        <v>56.216216216216218</v>
      </c>
      <c r="H71" s="218">
        <v>31.891891891891895</v>
      </c>
      <c r="I71" s="218">
        <v>31.891891891891895</v>
      </c>
      <c r="J71" s="218">
        <v>23.243243243243246</v>
      </c>
    </row>
    <row r="72" spans="1:10" s="41" customFormat="1">
      <c r="A72" s="197">
        <v>4</v>
      </c>
      <c r="B72" s="197">
        <v>1</v>
      </c>
      <c r="C72" s="198">
        <v>3</v>
      </c>
      <c r="D72" s="186">
        <v>158026</v>
      </c>
      <c r="E72" s="69" t="s">
        <v>36</v>
      </c>
      <c r="F72" s="216">
        <v>141</v>
      </c>
      <c r="G72" s="217">
        <v>50.354609929078009</v>
      </c>
      <c r="H72" s="218">
        <v>41.843971631205676</v>
      </c>
      <c r="I72" s="218">
        <v>23.404255319148938</v>
      </c>
      <c r="J72" s="218">
        <v>68.085106382978722</v>
      </c>
    </row>
    <row r="73" spans="1:10" s="41" customFormat="1">
      <c r="A73" s="197">
        <v>4</v>
      </c>
      <c r="B73" s="197">
        <v>1</v>
      </c>
      <c r="C73" s="198">
        <v>3</v>
      </c>
      <c r="D73" s="186">
        <v>562028</v>
      </c>
      <c r="E73" s="69" t="s">
        <v>111</v>
      </c>
      <c r="F73" s="216">
        <v>93</v>
      </c>
      <c r="G73" s="217">
        <v>48.387096774193552</v>
      </c>
      <c r="H73" s="218">
        <v>32.258064516129032</v>
      </c>
      <c r="I73" s="218">
        <v>19.35483870967742</v>
      </c>
      <c r="J73" s="218">
        <v>75.268817204301072</v>
      </c>
    </row>
    <row r="74" spans="1:10" s="41" customFormat="1">
      <c r="A74" s="197">
        <v>4</v>
      </c>
      <c r="B74" s="197">
        <v>2</v>
      </c>
      <c r="C74" s="198">
        <v>3</v>
      </c>
      <c r="D74" s="186">
        <v>954024</v>
      </c>
      <c r="E74" s="69" t="s">
        <v>143</v>
      </c>
      <c r="F74" s="216">
        <v>45</v>
      </c>
      <c r="G74" s="217">
        <v>53.333333333333336</v>
      </c>
      <c r="H74" s="218">
        <v>28.888888888888886</v>
      </c>
      <c r="I74" s="218">
        <v>17.777777777777779</v>
      </c>
      <c r="J74" s="218">
        <v>68.888888888888886</v>
      </c>
    </row>
    <row r="75" spans="1:10" s="41" customFormat="1">
      <c r="A75" s="197">
        <v>4</v>
      </c>
      <c r="B75" s="197">
        <v>2</v>
      </c>
      <c r="C75" s="198">
        <v>3</v>
      </c>
      <c r="D75" s="186">
        <v>978032</v>
      </c>
      <c r="E75" s="69" t="s">
        <v>165</v>
      </c>
      <c r="F75" s="216">
        <v>68</v>
      </c>
      <c r="G75" s="217">
        <v>54.411764705882348</v>
      </c>
      <c r="H75" s="218">
        <v>16.176470588235293</v>
      </c>
      <c r="I75" s="218">
        <v>7.3529411764705888</v>
      </c>
      <c r="J75" s="218">
        <v>72.058823529411768</v>
      </c>
    </row>
    <row r="76" spans="1:10" s="41" customFormat="1">
      <c r="A76" s="197">
        <v>4</v>
      </c>
      <c r="B76" s="197">
        <v>2</v>
      </c>
      <c r="C76" s="198">
        <v>3</v>
      </c>
      <c r="D76" s="186">
        <v>382060</v>
      </c>
      <c r="E76" s="69" t="s">
        <v>93</v>
      </c>
      <c r="F76" s="216">
        <v>92</v>
      </c>
      <c r="G76" s="217">
        <v>39.130434782608695</v>
      </c>
      <c r="H76" s="218">
        <v>34.782608695652172</v>
      </c>
      <c r="I76" s="218">
        <v>18.478260869565215</v>
      </c>
      <c r="J76" s="218">
        <v>64.130434782608688</v>
      </c>
    </row>
    <row r="77" spans="1:10" s="41" customFormat="1">
      <c r="A77" s="197">
        <v>4</v>
      </c>
      <c r="B77" s="197">
        <v>2</v>
      </c>
      <c r="C77" s="198">
        <v>3</v>
      </c>
      <c r="D77" s="186">
        <v>962060</v>
      </c>
      <c r="E77" s="69" t="s">
        <v>156</v>
      </c>
      <c r="F77" s="216">
        <v>26</v>
      </c>
      <c r="G77" s="217">
        <v>65.384615384615387</v>
      </c>
      <c r="H77" s="218">
        <v>34.615384615384613</v>
      </c>
      <c r="I77" s="218">
        <v>23.076923076923077</v>
      </c>
      <c r="J77" s="218">
        <v>53.846153846153847</v>
      </c>
    </row>
    <row r="78" spans="1:10" s="41" customFormat="1">
      <c r="A78" s="197">
        <v>4</v>
      </c>
      <c r="B78" s="197">
        <v>2</v>
      </c>
      <c r="C78" s="198">
        <v>3</v>
      </c>
      <c r="D78" s="186">
        <v>362040</v>
      </c>
      <c r="E78" s="69" t="s">
        <v>70</v>
      </c>
      <c r="F78" s="216">
        <v>65</v>
      </c>
      <c r="G78" s="217">
        <v>53.846153846153847</v>
      </c>
      <c r="H78" s="218">
        <v>38.461538461538467</v>
      </c>
      <c r="I78" s="218">
        <v>24.615384615384617</v>
      </c>
      <c r="J78" s="218">
        <v>73.846153846153854</v>
      </c>
    </row>
    <row r="79" spans="1:10" s="41" customFormat="1">
      <c r="A79" s="200"/>
      <c r="B79" s="200"/>
      <c r="C79" s="200"/>
      <c r="D79" s="190"/>
      <c r="E79" s="169" t="s">
        <v>212</v>
      </c>
      <c r="F79" s="219">
        <v>1956</v>
      </c>
      <c r="G79" s="220">
        <v>50.766871165644169</v>
      </c>
      <c r="H79" s="221">
        <v>30.163599182004091</v>
      </c>
      <c r="I79" s="221">
        <v>19.734151329243353</v>
      </c>
      <c r="J79" s="221">
        <v>60.940695296523515</v>
      </c>
    </row>
    <row r="80" spans="1:10" s="41" customFormat="1">
      <c r="A80" s="197">
        <v>5</v>
      </c>
      <c r="B80" s="197">
        <v>3</v>
      </c>
      <c r="C80" s="198">
        <v>3</v>
      </c>
      <c r="D80" s="186">
        <v>770004</v>
      </c>
      <c r="E80" s="69" t="s">
        <v>130</v>
      </c>
      <c r="F80" s="216">
        <v>68</v>
      </c>
      <c r="G80" s="217">
        <v>36.764705882352942</v>
      </c>
      <c r="H80" s="218">
        <v>26.47058823529412</v>
      </c>
      <c r="I80" s="218">
        <v>13.23529411764706</v>
      </c>
      <c r="J80" s="218">
        <v>45.588235294117645</v>
      </c>
    </row>
    <row r="81" spans="1:10" s="41" customFormat="1">
      <c r="A81" s="197">
        <v>5</v>
      </c>
      <c r="B81" s="197">
        <v>3</v>
      </c>
      <c r="C81" s="198">
        <v>3</v>
      </c>
      <c r="D81" s="186">
        <v>570008</v>
      </c>
      <c r="E81" s="69" t="s">
        <v>119</v>
      </c>
      <c r="F81" s="216">
        <v>99</v>
      </c>
      <c r="G81" s="217">
        <v>43.43434343434344</v>
      </c>
      <c r="H81" s="218">
        <v>27.27272727272727</v>
      </c>
      <c r="I81" s="218">
        <v>16.161616161616163</v>
      </c>
      <c r="J81" s="218">
        <v>62.62626262626263</v>
      </c>
    </row>
    <row r="82" spans="1:10" s="41" customFormat="1">
      <c r="A82" s="197">
        <v>5</v>
      </c>
      <c r="B82" s="197">
        <v>3</v>
      </c>
      <c r="C82" s="198">
        <v>3</v>
      </c>
      <c r="D82" s="186">
        <v>362004</v>
      </c>
      <c r="E82" s="69" t="s">
        <v>239</v>
      </c>
      <c r="F82" s="216">
        <v>106</v>
      </c>
      <c r="G82" s="217">
        <v>51.886792452830186</v>
      </c>
      <c r="H82" s="218">
        <v>13.20754716981132</v>
      </c>
      <c r="I82" s="218">
        <v>2.8301886792452833</v>
      </c>
      <c r="J82" s="218">
        <v>56.60377358490566</v>
      </c>
    </row>
    <row r="83" spans="1:10" s="41" customFormat="1">
      <c r="A83" s="197">
        <v>5</v>
      </c>
      <c r="B83" s="197">
        <v>3</v>
      </c>
      <c r="C83" s="198">
        <v>3</v>
      </c>
      <c r="D83" s="186">
        <v>362012</v>
      </c>
      <c r="E83" s="69" t="s">
        <v>64</v>
      </c>
      <c r="F83" s="216">
        <v>38</v>
      </c>
      <c r="G83" s="217">
        <v>52.631578947368418</v>
      </c>
      <c r="H83" s="218">
        <v>28.947368421052634</v>
      </c>
      <c r="I83" s="218">
        <v>13.157894736842104</v>
      </c>
      <c r="J83" s="218">
        <v>65.789473684210535</v>
      </c>
    </row>
    <row r="84" spans="1:10" s="41" customFormat="1">
      <c r="A84" s="197">
        <v>5</v>
      </c>
      <c r="B84" s="197">
        <v>3</v>
      </c>
      <c r="C84" s="203">
        <v>3</v>
      </c>
      <c r="D84" s="186">
        <v>362016</v>
      </c>
      <c r="E84" s="69" t="s">
        <v>240</v>
      </c>
      <c r="F84" s="216">
        <v>119</v>
      </c>
      <c r="G84" s="217">
        <v>30.252100840336134</v>
      </c>
      <c r="H84" s="218">
        <v>18.487394957983195</v>
      </c>
      <c r="I84" s="218">
        <v>12.605042016806722</v>
      </c>
      <c r="J84" s="218">
        <v>54.621848739495796</v>
      </c>
    </row>
    <row r="85" spans="1:10" s="41" customFormat="1">
      <c r="A85" s="197">
        <v>5</v>
      </c>
      <c r="B85" s="197">
        <v>3</v>
      </c>
      <c r="C85" s="198">
        <v>3</v>
      </c>
      <c r="D85" s="186">
        <v>154008</v>
      </c>
      <c r="E85" s="69" t="s">
        <v>25</v>
      </c>
      <c r="F85" s="216">
        <v>96</v>
      </c>
      <c r="G85" s="217">
        <v>53.125</v>
      </c>
      <c r="H85" s="218">
        <v>52.083333333333336</v>
      </c>
      <c r="I85" s="218">
        <v>38.541666666666671</v>
      </c>
      <c r="J85" s="218">
        <v>25</v>
      </c>
    </row>
    <row r="86" spans="1:10" s="41" customFormat="1">
      <c r="A86" s="197">
        <v>5</v>
      </c>
      <c r="B86" s="197">
        <v>3</v>
      </c>
      <c r="C86" s="198">
        <v>3</v>
      </c>
      <c r="D86" s="186">
        <v>954008</v>
      </c>
      <c r="E86" s="69" t="s">
        <v>139</v>
      </c>
      <c r="F86" s="216">
        <v>104</v>
      </c>
      <c r="G86" s="217">
        <v>45.192307692307693</v>
      </c>
      <c r="H86" s="218">
        <v>17.307692307692307</v>
      </c>
      <c r="I86" s="218">
        <v>9.6153846153846168</v>
      </c>
      <c r="J86" s="218">
        <v>42.307692307692307</v>
      </c>
    </row>
    <row r="87" spans="1:10" s="41" customFormat="1">
      <c r="A87" s="197">
        <v>5</v>
      </c>
      <c r="B87" s="197">
        <v>3</v>
      </c>
      <c r="C87" s="198">
        <v>3</v>
      </c>
      <c r="D87" s="186">
        <v>362020</v>
      </c>
      <c r="E87" s="69" t="s">
        <v>65</v>
      </c>
      <c r="F87" s="216">
        <v>40</v>
      </c>
      <c r="G87" s="217">
        <v>57.499999999999993</v>
      </c>
      <c r="H87" s="218">
        <v>27.500000000000004</v>
      </c>
      <c r="I87" s="218">
        <v>22.5</v>
      </c>
      <c r="J87" s="218">
        <v>57.499999999999993</v>
      </c>
    </row>
    <row r="88" spans="1:10" s="41" customFormat="1">
      <c r="A88" s="197">
        <v>5</v>
      </c>
      <c r="B88" s="197">
        <v>3</v>
      </c>
      <c r="C88" s="198">
        <v>3</v>
      </c>
      <c r="D88" s="186">
        <v>370012</v>
      </c>
      <c r="E88" s="69" t="s">
        <v>72</v>
      </c>
      <c r="F88" s="216">
        <v>110</v>
      </c>
      <c r="G88" s="217">
        <v>30</v>
      </c>
      <c r="H88" s="218">
        <v>23.636363636363637</v>
      </c>
      <c r="I88" s="218">
        <v>15.454545454545453</v>
      </c>
      <c r="J88" s="218">
        <v>50</v>
      </c>
    </row>
    <row r="89" spans="1:10" s="41" customFormat="1">
      <c r="A89" s="197">
        <v>5</v>
      </c>
      <c r="B89" s="197">
        <v>3</v>
      </c>
      <c r="C89" s="198">
        <v>3</v>
      </c>
      <c r="D89" s="186">
        <v>154012</v>
      </c>
      <c r="E89" s="69" t="s">
        <v>26</v>
      </c>
      <c r="F89" s="216">
        <v>171</v>
      </c>
      <c r="G89" s="217">
        <v>57.894736842105267</v>
      </c>
      <c r="H89" s="218">
        <v>20.467836257309941</v>
      </c>
      <c r="I89" s="218">
        <v>24.561403508771928</v>
      </c>
      <c r="J89" s="218">
        <v>30.994152046783626</v>
      </c>
    </row>
    <row r="90" spans="1:10" s="41" customFormat="1">
      <c r="A90" s="197">
        <v>5</v>
      </c>
      <c r="B90" s="197">
        <v>3</v>
      </c>
      <c r="C90" s="198">
        <v>3</v>
      </c>
      <c r="D90" s="186">
        <v>154016</v>
      </c>
      <c r="E90" s="69" t="s">
        <v>27</v>
      </c>
      <c r="F90" s="216">
        <v>55</v>
      </c>
      <c r="G90" s="217">
        <v>43.636363636363633</v>
      </c>
      <c r="H90" s="218">
        <v>16.363636363636363</v>
      </c>
      <c r="I90" s="218">
        <v>9.0909090909090917</v>
      </c>
      <c r="J90" s="218">
        <v>61.818181818181813</v>
      </c>
    </row>
    <row r="91" spans="1:10" s="41" customFormat="1">
      <c r="A91" s="197">
        <v>5</v>
      </c>
      <c r="B91" s="197">
        <v>3</v>
      </c>
      <c r="C91" s="198">
        <v>3</v>
      </c>
      <c r="D91" s="186">
        <v>566012</v>
      </c>
      <c r="E91" s="69" t="s">
        <v>115</v>
      </c>
      <c r="F91" s="216">
        <v>38</v>
      </c>
      <c r="G91" s="217">
        <v>47.368421052631575</v>
      </c>
      <c r="H91" s="218">
        <v>39.473684210526315</v>
      </c>
      <c r="I91" s="218">
        <v>28.947368421052634</v>
      </c>
      <c r="J91" s="218">
        <v>55.26315789473685</v>
      </c>
    </row>
    <row r="92" spans="1:10" s="41" customFormat="1">
      <c r="A92" s="197">
        <v>5</v>
      </c>
      <c r="B92" s="197">
        <v>3</v>
      </c>
      <c r="C92" s="198">
        <v>3</v>
      </c>
      <c r="D92" s="186">
        <v>554020</v>
      </c>
      <c r="E92" s="69" t="s">
        <v>101</v>
      </c>
      <c r="F92" s="216">
        <v>7</v>
      </c>
      <c r="G92" s="217">
        <v>0</v>
      </c>
      <c r="H92" s="218">
        <v>85.714285714285708</v>
      </c>
      <c r="I92" s="218">
        <v>71.428571428571431</v>
      </c>
      <c r="J92" s="218">
        <v>57.142857142857139</v>
      </c>
    </row>
    <row r="93" spans="1:10" s="41" customFormat="1">
      <c r="A93" s="197">
        <v>5</v>
      </c>
      <c r="B93" s="197">
        <v>3</v>
      </c>
      <c r="C93" s="198">
        <v>3</v>
      </c>
      <c r="D93" s="186">
        <v>374012</v>
      </c>
      <c r="E93" s="69" t="s">
        <v>75</v>
      </c>
      <c r="F93" s="216">
        <v>62</v>
      </c>
      <c r="G93" s="217">
        <v>51.612903225806448</v>
      </c>
      <c r="H93" s="218">
        <v>22.58064516129032</v>
      </c>
      <c r="I93" s="218">
        <v>12.903225806451612</v>
      </c>
      <c r="J93" s="218">
        <v>56.451612903225815</v>
      </c>
    </row>
    <row r="94" spans="1:10" s="41" customFormat="1">
      <c r="A94" s="197">
        <v>5</v>
      </c>
      <c r="B94" s="197">
        <v>3</v>
      </c>
      <c r="C94" s="198">
        <v>3</v>
      </c>
      <c r="D94" s="186">
        <v>158008</v>
      </c>
      <c r="E94" s="69" t="s">
        <v>31</v>
      </c>
      <c r="F94" s="216">
        <v>63</v>
      </c>
      <c r="G94" s="217">
        <v>49.206349206349202</v>
      </c>
      <c r="H94" s="218">
        <v>34.920634920634917</v>
      </c>
      <c r="I94" s="218">
        <v>22.222222222222221</v>
      </c>
      <c r="J94" s="218">
        <v>50.793650793650791</v>
      </c>
    </row>
    <row r="95" spans="1:10" s="41" customFormat="1">
      <c r="A95" s="197">
        <v>5</v>
      </c>
      <c r="B95" s="197">
        <v>3</v>
      </c>
      <c r="C95" s="198">
        <v>3</v>
      </c>
      <c r="D95" s="186">
        <v>158012</v>
      </c>
      <c r="E95" s="69" t="s">
        <v>32</v>
      </c>
      <c r="F95" s="216">
        <v>55</v>
      </c>
      <c r="G95" s="217">
        <v>65.454545454545453</v>
      </c>
      <c r="H95" s="218">
        <v>34.545454545454547</v>
      </c>
      <c r="I95" s="218">
        <v>14.545454545454545</v>
      </c>
      <c r="J95" s="218">
        <v>61.818181818181813</v>
      </c>
    </row>
    <row r="96" spans="1:10" s="41" customFormat="1">
      <c r="A96" s="197">
        <v>5</v>
      </c>
      <c r="B96" s="197">
        <v>3</v>
      </c>
      <c r="C96" s="198">
        <v>3</v>
      </c>
      <c r="D96" s="186">
        <v>334016</v>
      </c>
      <c r="E96" s="69" t="s">
        <v>59</v>
      </c>
      <c r="F96" s="216">
        <v>190</v>
      </c>
      <c r="G96" s="217">
        <v>44.736842105263158</v>
      </c>
      <c r="H96" s="218">
        <v>22.105263157894736</v>
      </c>
      <c r="I96" s="218">
        <v>12.105263157894736</v>
      </c>
      <c r="J96" s="218">
        <v>52.105263157894733</v>
      </c>
    </row>
    <row r="97" spans="1:10" s="41" customFormat="1">
      <c r="A97" s="197">
        <v>5</v>
      </c>
      <c r="B97" s="197">
        <v>3</v>
      </c>
      <c r="C97" s="198">
        <v>3</v>
      </c>
      <c r="D97" s="186">
        <v>166012</v>
      </c>
      <c r="E97" s="69" t="s">
        <v>45</v>
      </c>
      <c r="F97" s="216">
        <v>29</v>
      </c>
      <c r="G97" s="217">
        <v>48.275862068965516</v>
      </c>
      <c r="H97" s="218">
        <v>51.724137931034484</v>
      </c>
      <c r="I97" s="218">
        <v>3.4482758620689653</v>
      </c>
      <c r="J97" s="218">
        <v>0</v>
      </c>
    </row>
    <row r="98" spans="1:10" s="41" customFormat="1">
      <c r="A98" s="197">
        <v>5</v>
      </c>
      <c r="B98" s="197">
        <v>3</v>
      </c>
      <c r="C98" s="198">
        <v>3</v>
      </c>
      <c r="D98" s="186">
        <v>766040</v>
      </c>
      <c r="E98" s="69" t="s">
        <v>128</v>
      </c>
      <c r="F98" s="216">
        <v>65</v>
      </c>
      <c r="G98" s="217">
        <v>44.61538461538462</v>
      </c>
      <c r="H98" s="218">
        <v>30.76923076923077</v>
      </c>
      <c r="I98" s="218">
        <v>10.76923076923077</v>
      </c>
      <c r="J98" s="218">
        <v>67.692307692307693</v>
      </c>
    </row>
    <row r="99" spans="1:10" s="41" customFormat="1">
      <c r="A99" s="197">
        <v>5</v>
      </c>
      <c r="B99" s="197">
        <v>3</v>
      </c>
      <c r="C99" s="198">
        <v>3</v>
      </c>
      <c r="D99" s="186">
        <v>766044</v>
      </c>
      <c r="E99" s="69" t="s">
        <v>129</v>
      </c>
      <c r="F99" s="216">
        <v>85</v>
      </c>
      <c r="G99" s="217">
        <v>54.117647058823529</v>
      </c>
      <c r="H99" s="218">
        <v>24.705882352941178</v>
      </c>
      <c r="I99" s="218">
        <v>17.647058823529413</v>
      </c>
      <c r="J99" s="218">
        <v>61.176470588235297</v>
      </c>
    </row>
    <row r="100" spans="1:10" s="41" customFormat="1">
      <c r="A100" s="197">
        <v>5</v>
      </c>
      <c r="B100" s="197">
        <v>3</v>
      </c>
      <c r="C100" s="198">
        <v>3</v>
      </c>
      <c r="D100" s="186">
        <v>758024</v>
      </c>
      <c r="E100" s="69" t="s">
        <v>125</v>
      </c>
      <c r="F100" s="216">
        <v>36</v>
      </c>
      <c r="G100" s="217">
        <v>47.222222222222221</v>
      </c>
      <c r="H100" s="218">
        <v>19.444444444444446</v>
      </c>
      <c r="I100" s="218">
        <v>2.7777777777777777</v>
      </c>
      <c r="J100" s="218">
        <v>30.555555555555557</v>
      </c>
    </row>
    <row r="101" spans="1:10" s="41" customFormat="1">
      <c r="A101" s="197">
        <v>5</v>
      </c>
      <c r="B101" s="197">
        <v>3</v>
      </c>
      <c r="C101" s="198">
        <v>3</v>
      </c>
      <c r="D101" s="186">
        <v>382032</v>
      </c>
      <c r="E101" s="69" t="s">
        <v>89</v>
      </c>
      <c r="F101" s="216">
        <v>54</v>
      </c>
      <c r="G101" s="217">
        <v>25.925925925925924</v>
      </c>
      <c r="H101" s="218">
        <v>40.74074074074074</v>
      </c>
      <c r="I101" s="218">
        <v>24.074074074074073</v>
      </c>
      <c r="J101" s="218">
        <v>59.259259259259252</v>
      </c>
    </row>
    <row r="102" spans="1:10" s="41" customFormat="1">
      <c r="A102" s="197">
        <v>5</v>
      </c>
      <c r="B102" s="197">
        <v>3</v>
      </c>
      <c r="C102" s="198">
        <v>3</v>
      </c>
      <c r="D102" s="186">
        <v>158024</v>
      </c>
      <c r="E102" s="69" t="s">
        <v>35</v>
      </c>
      <c r="F102" s="216">
        <v>71</v>
      </c>
      <c r="G102" s="217">
        <v>40.845070422535215</v>
      </c>
      <c r="H102" s="218">
        <v>35.2112676056338</v>
      </c>
      <c r="I102" s="218">
        <v>16.901408450704224</v>
      </c>
      <c r="J102" s="218">
        <v>64.788732394366207</v>
      </c>
    </row>
    <row r="103" spans="1:10" s="41" customFormat="1">
      <c r="A103" s="197">
        <v>5</v>
      </c>
      <c r="B103" s="197">
        <v>3</v>
      </c>
      <c r="C103" s="198">
        <v>3</v>
      </c>
      <c r="D103" s="186">
        <v>166016</v>
      </c>
      <c r="E103" s="69" t="s">
        <v>256</v>
      </c>
      <c r="F103" s="216">
        <v>120</v>
      </c>
      <c r="G103" s="217">
        <v>75</v>
      </c>
      <c r="H103" s="218">
        <v>15.833333333333332</v>
      </c>
      <c r="I103" s="218">
        <v>18.333333333333332</v>
      </c>
      <c r="J103" s="218">
        <v>15.833333333333332</v>
      </c>
    </row>
    <row r="104" spans="1:10" s="41" customFormat="1">
      <c r="A104" s="197">
        <v>5</v>
      </c>
      <c r="B104" s="197">
        <v>3</v>
      </c>
      <c r="C104" s="198">
        <v>3</v>
      </c>
      <c r="D104" s="186">
        <v>978028</v>
      </c>
      <c r="E104" s="69" t="s">
        <v>164</v>
      </c>
      <c r="F104" s="216">
        <v>294</v>
      </c>
      <c r="G104" s="217">
        <v>41.836734693877553</v>
      </c>
      <c r="H104" s="218">
        <v>26.190476190476193</v>
      </c>
      <c r="I104" s="218">
        <v>11.224489795918368</v>
      </c>
      <c r="J104" s="218">
        <v>50</v>
      </c>
    </row>
    <row r="105" spans="1:10" s="41" customFormat="1">
      <c r="A105" s="197">
        <v>5</v>
      </c>
      <c r="B105" s="197">
        <v>3</v>
      </c>
      <c r="C105" s="198">
        <v>3</v>
      </c>
      <c r="D105" s="186">
        <v>974040</v>
      </c>
      <c r="E105" s="69" t="s">
        <v>159</v>
      </c>
      <c r="F105" s="216">
        <v>142</v>
      </c>
      <c r="G105" s="217">
        <v>45.070422535211272</v>
      </c>
      <c r="H105" s="218">
        <v>33.802816901408448</v>
      </c>
      <c r="I105" s="218">
        <v>6.3380281690140841</v>
      </c>
      <c r="J105" s="218">
        <v>73.943661971830991</v>
      </c>
    </row>
    <row r="106" spans="1:10" s="41" customFormat="1">
      <c r="A106" s="197">
        <v>5</v>
      </c>
      <c r="B106" s="197">
        <v>3</v>
      </c>
      <c r="C106" s="198">
        <v>3</v>
      </c>
      <c r="D106" s="186">
        <v>170044</v>
      </c>
      <c r="E106" s="69" t="s">
        <v>52</v>
      </c>
      <c r="F106" s="216">
        <v>241</v>
      </c>
      <c r="G106" s="217">
        <v>60.580912863070537</v>
      </c>
      <c r="H106" s="218">
        <v>28.215767634854771</v>
      </c>
      <c r="I106" s="218">
        <v>25.311203319502074</v>
      </c>
      <c r="J106" s="218">
        <v>24.481327800829874</v>
      </c>
    </row>
    <row r="107" spans="1:10" s="41" customFormat="1">
      <c r="A107" s="197">
        <v>5</v>
      </c>
      <c r="B107" s="197">
        <v>3</v>
      </c>
      <c r="C107" s="198">
        <v>3</v>
      </c>
      <c r="D107" s="186">
        <v>562036</v>
      </c>
      <c r="E107" s="69" t="s">
        <v>113</v>
      </c>
      <c r="F107" s="216">
        <v>97</v>
      </c>
      <c r="G107" s="217">
        <v>42.268041237113401</v>
      </c>
      <c r="H107" s="218">
        <v>24.742268041237114</v>
      </c>
      <c r="I107" s="218">
        <v>11.340206185567011</v>
      </c>
      <c r="J107" s="218">
        <v>67.010309278350505</v>
      </c>
    </row>
    <row r="108" spans="1:10" s="41" customFormat="1">
      <c r="A108" s="197">
        <v>5</v>
      </c>
      <c r="B108" s="197">
        <v>3</v>
      </c>
      <c r="C108" s="198">
        <v>3</v>
      </c>
      <c r="D108" s="186">
        <v>978040</v>
      </c>
      <c r="E108" s="69" t="s">
        <v>167</v>
      </c>
      <c r="F108" s="216">
        <v>99</v>
      </c>
      <c r="G108" s="217">
        <v>52.525252525252533</v>
      </c>
      <c r="H108" s="218">
        <v>17.171717171717169</v>
      </c>
      <c r="I108" s="218">
        <v>14.14141414141414</v>
      </c>
      <c r="J108" s="218">
        <v>56.56565656565656</v>
      </c>
    </row>
    <row r="109" spans="1:10" s="41" customFormat="1">
      <c r="A109" s="197">
        <v>5</v>
      </c>
      <c r="B109" s="197">
        <v>3</v>
      </c>
      <c r="C109" s="198">
        <v>3</v>
      </c>
      <c r="D109" s="186">
        <v>158036</v>
      </c>
      <c r="E109" s="69" t="s">
        <v>39</v>
      </c>
      <c r="F109" s="216">
        <v>58</v>
      </c>
      <c r="G109" s="217">
        <v>44.827586206896555</v>
      </c>
      <c r="H109" s="218">
        <v>24.137931034482758</v>
      </c>
      <c r="I109" s="218">
        <v>8.6206896551724146</v>
      </c>
      <c r="J109" s="218">
        <v>65.517241379310349</v>
      </c>
    </row>
    <row r="110" spans="1:10" s="41" customFormat="1">
      <c r="A110" s="197">
        <v>5</v>
      </c>
      <c r="B110" s="197">
        <v>3</v>
      </c>
      <c r="C110" s="198">
        <v>3</v>
      </c>
      <c r="D110" s="186">
        <v>334036</v>
      </c>
      <c r="E110" s="69" t="s">
        <v>61</v>
      </c>
      <c r="F110" s="216">
        <v>172</v>
      </c>
      <c r="G110" s="217">
        <v>46.511627906976742</v>
      </c>
      <c r="H110" s="218">
        <v>27.906976744186046</v>
      </c>
      <c r="I110" s="218">
        <v>13.372093023255813</v>
      </c>
      <c r="J110" s="218">
        <v>62.790697674418603</v>
      </c>
    </row>
    <row r="111" spans="1:10" s="41" customFormat="1">
      <c r="A111" s="200"/>
      <c r="B111" s="200"/>
      <c r="C111" s="200"/>
      <c r="D111" s="208"/>
      <c r="E111" s="194" t="s">
        <v>213</v>
      </c>
      <c r="F111" s="219">
        <v>2984</v>
      </c>
      <c r="G111" s="220">
        <v>47.888739946380696</v>
      </c>
      <c r="H111" s="221">
        <v>26.273458445040216</v>
      </c>
      <c r="I111" s="221">
        <v>15.549597855227882</v>
      </c>
      <c r="J111" s="221">
        <v>49.698391420911534</v>
      </c>
    </row>
    <row r="112" spans="1:10" s="41" customFormat="1">
      <c r="A112" s="197">
        <v>6</v>
      </c>
      <c r="B112" s="197">
        <v>4</v>
      </c>
      <c r="C112" s="198">
        <v>3</v>
      </c>
      <c r="D112" s="186">
        <v>554004</v>
      </c>
      <c r="E112" s="69" t="s">
        <v>98</v>
      </c>
      <c r="F112" s="216">
        <v>51</v>
      </c>
      <c r="G112" s="217">
        <v>15.686274509803921</v>
      </c>
      <c r="H112" s="218">
        <v>17.647058823529413</v>
      </c>
      <c r="I112" s="218">
        <v>5.8823529411764701</v>
      </c>
      <c r="J112" s="218">
        <v>27.450980392156865</v>
      </c>
    </row>
    <row r="113" spans="1:10" s="41" customFormat="1">
      <c r="A113" s="197">
        <v>6</v>
      </c>
      <c r="B113" s="197">
        <v>4</v>
      </c>
      <c r="C113" s="198">
        <v>3</v>
      </c>
      <c r="D113" s="186">
        <v>382008</v>
      </c>
      <c r="E113" s="69" t="s">
        <v>84</v>
      </c>
      <c r="F113" s="216">
        <v>34</v>
      </c>
      <c r="G113" s="217">
        <v>50</v>
      </c>
      <c r="H113" s="218">
        <v>35.294117647058826</v>
      </c>
      <c r="I113" s="218">
        <v>8.8235294117647065</v>
      </c>
      <c r="J113" s="218">
        <v>44.117647058823529</v>
      </c>
    </row>
    <row r="114" spans="1:10" s="41" customFormat="1">
      <c r="A114" s="197">
        <v>6</v>
      </c>
      <c r="B114" s="197">
        <v>4</v>
      </c>
      <c r="C114" s="203">
        <v>3</v>
      </c>
      <c r="D114" s="186">
        <v>554012</v>
      </c>
      <c r="E114" s="69" t="s">
        <v>100</v>
      </c>
      <c r="F114" s="216">
        <v>102</v>
      </c>
      <c r="G114" s="217">
        <v>43.137254901960787</v>
      </c>
      <c r="H114" s="218">
        <v>22.549019607843139</v>
      </c>
      <c r="I114" s="218">
        <v>11.76470588235294</v>
      </c>
      <c r="J114" s="218">
        <v>50</v>
      </c>
    </row>
    <row r="115" spans="1:10" s="41" customFormat="1">
      <c r="A115" s="197">
        <v>6</v>
      </c>
      <c r="B115" s="197">
        <v>4</v>
      </c>
      <c r="C115" s="198">
        <v>3</v>
      </c>
      <c r="D115" s="186">
        <v>382012</v>
      </c>
      <c r="E115" s="69" t="s">
        <v>85</v>
      </c>
      <c r="F115" s="216">
        <v>98</v>
      </c>
      <c r="G115" s="217">
        <v>30.612244897959183</v>
      </c>
      <c r="H115" s="218">
        <v>41.836734693877553</v>
      </c>
      <c r="I115" s="218">
        <v>19.387755102040817</v>
      </c>
      <c r="J115" s="218">
        <v>50</v>
      </c>
    </row>
    <row r="116" spans="1:10" s="41" customFormat="1">
      <c r="A116" s="197">
        <v>6</v>
      </c>
      <c r="B116" s="197">
        <v>4</v>
      </c>
      <c r="C116" s="198">
        <v>3</v>
      </c>
      <c r="D116" s="186">
        <v>758004</v>
      </c>
      <c r="E116" s="69" t="s">
        <v>123</v>
      </c>
      <c r="F116" s="216">
        <v>42</v>
      </c>
      <c r="G116" s="217">
        <v>50</v>
      </c>
      <c r="H116" s="218">
        <v>28.571428571428569</v>
      </c>
      <c r="I116" s="218">
        <v>4.7619047619047619</v>
      </c>
      <c r="J116" s="218">
        <v>61.904761904761905</v>
      </c>
    </row>
    <row r="117" spans="1:10" s="41" customFormat="1">
      <c r="A117" s="197">
        <v>6</v>
      </c>
      <c r="B117" s="197">
        <v>4</v>
      </c>
      <c r="C117" s="198">
        <v>3</v>
      </c>
      <c r="D117" s="186">
        <v>558012</v>
      </c>
      <c r="E117" s="69" t="s">
        <v>102</v>
      </c>
      <c r="F117" s="216">
        <v>91</v>
      </c>
      <c r="G117" s="217">
        <v>56.043956043956044</v>
      </c>
      <c r="H117" s="218">
        <v>32.967032967032964</v>
      </c>
      <c r="I117" s="218">
        <v>13.186813186813188</v>
      </c>
      <c r="J117" s="218">
        <v>47.252747252747248</v>
      </c>
    </row>
    <row r="118" spans="1:10" s="41" customFormat="1">
      <c r="A118" s="197">
        <v>6</v>
      </c>
      <c r="B118" s="197">
        <v>4</v>
      </c>
      <c r="C118" s="198">
        <v>3</v>
      </c>
      <c r="D118" s="186">
        <v>558016</v>
      </c>
      <c r="E118" s="69" t="s">
        <v>103</v>
      </c>
      <c r="F118" s="216">
        <v>138</v>
      </c>
      <c r="G118" s="217">
        <v>53.623188405797109</v>
      </c>
      <c r="H118" s="218">
        <v>26.811594202898554</v>
      </c>
      <c r="I118" s="218">
        <v>9.4202898550724647</v>
      </c>
      <c r="J118" s="218">
        <v>57.246376811594203</v>
      </c>
    </row>
    <row r="119" spans="1:10" s="41" customFormat="1">
      <c r="A119" s="197">
        <v>6</v>
      </c>
      <c r="B119" s="197">
        <v>4</v>
      </c>
      <c r="C119" s="198">
        <v>3</v>
      </c>
      <c r="D119" s="186">
        <v>566008</v>
      </c>
      <c r="E119" s="69" t="s">
        <v>114</v>
      </c>
      <c r="F119" s="216">
        <v>69</v>
      </c>
      <c r="G119" s="217">
        <v>52.173913043478258</v>
      </c>
      <c r="H119" s="218">
        <v>30.434782608695656</v>
      </c>
      <c r="I119" s="218">
        <v>13.043478260869565</v>
      </c>
      <c r="J119" s="218">
        <v>73.91304347826086</v>
      </c>
    </row>
    <row r="120" spans="1:10" s="41" customFormat="1">
      <c r="A120" s="197">
        <v>6</v>
      </c>
      <c r="B120" s="197">
        <v>4</v>
      </c>
      <c r="C120" s="198">
        <v>3</v>
      </c>
      <c r="D120" s="186">
        <v>370004</v>
      </c>
      <c r="E120" s="69" t="s">
        <v>71</v>
      </c>
      <c r="F120" s="216">
        <v>102</v>
      </c>
      <c r="G120" s="217">
        <v>54.901960784313729</v>
      </c>
      <c r="H120" s="218">
        <v>20.588235294117645</v>
      </c>
      <c r="I120" s="218">
        <v>11.76470588235294</v>
      </c>
      <c r="J120" s="218">
        <v>42.156862745098039</v>
      </c>
    </row>
    <row r="121" spans="1:10" s="41" customFormat="1">
      <c r="A121" s="197">
        <v>6</v>
      </c>
      <c r="B121" s="197">
        <v>4</v>
      </c>
      <c r="C121" s="198">
        <v>3</v>
      </c>
      <c r="D121" s="186">
        <v>562016</v>
      </c>
      <c r="E121" s="69" t="s">
        <v>108</v>
      </c>
      <c r="F121" s="216">
        <v>71</v>
      </c>
      <c r="G121" s="217">
        <v>43.661971830985912</v>
      </c>
      <c r="H121" s="218">
        <v>36.619718309859159</v>
      </c>
      <c r="I121" s="218">
        <v>19.718309859154928</v>
      </c>
      <c r="J121" s="218">
        <v>49.295774647887328</v>
      </c>
    </row>
    <row r="122" spans="1:10" s="41" customFormat="1">
      <c r="A122" s="197">
        <v>6</v>
      </c>
      <c r="B122" s="197">
        <v>4</v>
      </c>
      <c r="C122" s="198">
        <v>3</v>
      </c>
      <c r="D122" s="186">
        <v>382020</v>
      </c>
      <c r="E122" s="69" t="s">
        <v>86</v>
      </c>
      <c r="F122" s="216">
        <v>106</v>
      </c>
      <c r="G122" s="217">
        <v>48.113207547169814</v>
      </c>
      <c r="H122" s="218">
        <v>29.245283018867923</v>
      </c>
      <c r="I122" s="218">
        <v>11.320754716981133</v>
      </c>
      <c r="J122" s="218">
        <v>53.773584905660378</v>
      </c>
    </row>
    <row r="123" spans="1:10" s="41" customFormat="1">
      <c r="A123" s="197">
        <v>6</v>
      </c>
      <c r="B123" s="197">
        <v>4</v>
      </c>
      <c r="C123" s="198">
        <v>3</v>
      </c>
      <c r="D123" s="186">
        <v>954020</v>
      </c>
      <c r="E123" s="69" t="s">
        <v>142</v>
      </c>
      <c r="F123" s="216">
        <v>26</v>
      </c>
      <c r="G123" s="217">
        <v>15.384615384615385</v>
      </c>
      <c r="H123" s="218">
        <v>65.384615384615387</v>
      </c>
      <c r="I123" s="218">
        <v>50</v>
      </c>
      <c r="J123" s="218">
        <v>34.615384615384613</v>
      </c>
    </row>
    <row r="124" spans="1:10" s="41" customFormat="1">
      <c r="A124" s="197">
        <v>6</v>
      </c>
      <c r="B124" s="197">
        <v>4</v>
      </c>
      <c r="C124" s="198">
        <v>3</v>
      </c>
      <c r="D124" s="186">
        <v>162016</v>
      </c>
      <c r="E124" s="69" t="s">
        <v>42</v>
      </c>
      <c r="F124" s="216">
        <v>93</v>
      </c>
      <c r="G124" s="217">
        <v>37.634408602150536</v>
      </c>
      <c r="H124" s="218">
        <v>47.311827956989248</v>
      </c>
      <c r="I124" s="218">
        <v>12.903225806451612</v>
      </c>
      <c r="J124" s="218">
        <v>47.311827956989248</v>
      </c>
    </row>
    <row r="125" spans="1:10" s="41" customFormat="1">
      <c r="A125" s="197">
        <v>6</v>
      </c>
      <c r="B125" s="197">
        <v>4</v>
      </c>
      <c r="C125" s="198">
        <v>3</v>
      </c>
      <c r="D125" s="186">
        <v>154032</v>
      </c>
      <c r="E125" s="69" t="s">
        <v>28</v>
      </c>
      <c r="F125" s="216">
        <v>82</v>
      </c>
      <c r="G125" s="217">
        <v>37.804878048780488</v>
      </c>
      <c r="H125" s="218">
        <v>25.609756097560975</v>
      </c>
      <c r="I125" s="218">
        <v>17.073170731707318</v>
      </c>
      <c r="J125" s="218">
        <v>47.560975609756099</v>
      </c>
    </row>
    <row r="126" spans="1:10" s="41" customFormat="1">
      <c r="A126" s="197">
        <v>6</v>
      </c>
      <c r="B126" s="197">
        <v>4</v>
      </c>
      <c r="C126" s="198">
        <v>3</v>
      </c>
      <c r="D126" s="186">
        <v>382024</v>
      </c>
      <c r="E126" s="69" t="s">
        <v>87</v>
      </c>
      <c r="F126" s="216">
        <v>27</v>
      </c>
      <c r="G126" s="217">
        <v>48.148148148148145</v>
      </c>
      <c r="H126" s="218">
        <v>37.037037037037038</v>
      </c>
      <c r="I126" s="218">
        <v>29.629629629629626</v>
      </c>
      <c r="J126" s="218">
        <v>59.259259259259252</v>
      </c>
    </row>
    <row r="127" spans="1:10" s="41" customFormat="1">
      <c r="A127" s="197">
        <v>6</v>
      </c>
      <c r="B127" s="197">
        <v>4</v>
      </c>
      <c r="C127" s="198">
        <v>3</v>
      </c>
      <c r="D127" s="186">
        <v>378016</v>
      </c>
      <c r="E127" s="69" t="s">
        <v>80</v>
      </c>
      <c r="F127" s="216">
        <v>54</v>
      </c>
      <c r="G127" s="217">
        <v>46.296296296296298</v>
      </c>
      <c r="H127" s="218">
        <v>27.777777777777779</v>
      </c>
      <c r="I127" s="218">
        <v>12.962962962962962</v>
      </c>
      <c r="J127" s="218">
        <v>48.148148148148145</v>
      </c>
    </row>
    <row r="128" spans="1:10" s="41" customFormat="1">
      <c r="A128" s="197">
        <v>6</v>
      </c>
      <c r="B128" s="197">
        <v>4</v>
      </c>
      <c r="C128" s="198">
        <v>3</v>
      </c>
      <c r="D128" s="186">
        <v>382028</v>
      </c>
      <c r="E128" s="69" t="s">
        <v>88</v>
      </c>
      <c r="F128" s="216">
        <v>71</v>
      </c>
      <c r="G128" s="217">
        <v>33.802816901408448</v>
      </c>
      <c r="H128" s="218">
        <v>35.2112676056338</v>
      </c>
      <c r="I128" s="218">
        <v>21.12676056338028</v>
      </c>
      <c r="J128" s="218">
        <v>61.971830985915489</v>
      </c>
    </row>
    <row r="129" spans="1:10" s="41" customFormat="1">
      <c r="A129" s="197">
        <v>6</v>
      </c>
      <c r="B129" s="197">
        <v>4</v>
      </c>
      <c r="C129" s="198">
        <v>3</v>
      </c>
      <c r="D129" s="186">
        <v>382044</v>
      </c>
      <c r="E129" s="69" t="s">
        <v>90</v>
      </c>
      <c r="F129" s="216">
        <v>28</v>
      </c>
      <c r="G129" s="217">
        <v>53.571428571428569</v>
      </c>
      <c r="H129" s="218">
        <v>28.571428571428569</v>
      </c>
      <c r="I129" s="218">
        <v>10.714285714285714</v>
      </c>
      <c r="J129" s="218">
        <v>60.714285714285708</v>
      </c>
    </row>
    <row r="130" spans="1:10" s="41" customFormat="1">
      <c r="A130" s="197">
        <v>6</v>
      </c>
      <c r="B130" s="197">
        <v>4</v>
      </c>
      <c r="C130" s="198">
        <v>3</v>
      </c>
      <c r="D130" s="186">
        <v>570028</v>
      </c>
      <c r="E130" s="69" t="s">
        <v>120</v>
      </c>
      <c r="F130" s="216">
        <v>73</v>
      </c>
      <c r="G130" s="217">
        <v>50.684931506849317</v>
      </c>
      <c r="H130" s="218">
        <v>23.287671232876711</v>
      </c>
      <c r="I130" s="218">
        <v>9.5890410958904102</v>
      </c>
      <c r="J130" s="218">
        <v>42.465753424657535</v>
      </c>
    </row>
    <row r="131" spans="1:10" s="41" customFormat="1">
      <c r="A131" s="197">
        <v>6</v>
      </c>
      <c r="B131" s="197">
        <v>4</v>
      </c>
      <c r="C131" s="198">
        <v>3</v>
      </c>
      <c r="D131" s="186">
        <v>378024</v>
      </c>
      <c r="E131" s="69" t="s">
        <v>81</v>
      </c>
      <c r="F131" s="216">
        <v>80</v>
      </c>
      <c r="G131" s="217">
        <v>38.75</v>
      </c>
      <c r="H131" s="218">
        <v>28.749999999999996</v>
      </c>
      <c r="I131" s="218">
        <v>16.25</v>
      </c>
      <c r="J131" s="218">
        <v>58.75</v>
      </c>
    </row>
    <row r="132" spans="1:10" s="41" customFormat="1">
      <c r="A132" s="197">
        <v>6</v>
      </c>
      <c r="B132" s="197">
        <v>4</v>
      </c>
      <c r="C132" s="198">
        <v>3</v>
      </c>
      <c r="D132" s="186">
        <v>962052</v>
      </c>
      <c r="E132" s="69" t="s">
        <v>155</v>
      </c>
      <c r="F132" s="216">
        <v>30</v>
      </c>
      <c r="G132" s="217">
        <v>66.666666666666657</v>
      </c>
      <c r="H132" s="218">
        <v>43.333333333333336</v>
      </c>
      <c r="I132" s="218">
        <v>13.333333333333334</v>
      </c>
      <c r="J132" s="218">
        <v>60</v>
      </c>
    </row>
    <row r="133" spans="1:10" s="41" customFormat="1">
      <c r="A133" s="197">
        <v>6</v>
      </c>
      <c r="B133" s="197">
        <v>4</v>
      </c>
      <c r="C133" s="198">
        <v>3</v>
      </c>
      <c r="D133" s="186">
        <v>770032</v>
      </c>
      <c r="E133" s="69" t="s">
        <v>132</v>
      </c>
      <c r="F133" s="216">
        <v>83</v>
      </c>
      <c r="G133" s="217">
        <v>54.216867469879517</v>
      </c>
      <c r="H133" s="218">
        <v>19.277108433734941</v>
      </c>
      <c r="I133" s="218">
        <v>6.024096385542169</v>
      </c>
      <c r="J133" s="218">
        <v>49.397590361445779</v>
      </c>
    </row>
    <row r="134" spans="1:10" s="41" customFormat="1">
      <c r="A134" s="197">
        <v>6</v>
      </c>
      <c r="B134" s="197">
        <v>4</v>
      </c>
      <c r="C134" s="198">
        <v>3</v>
      </c>
      <c r="D134" s="186">
        <v>374036</v>
      </c>
      <c r="E134" s="69" t="s">
        <v>76</v>
      </c>
      <c r="F134" s="216">
        <v>58</v>
      </c>
      <c r="G134" s="217">
        <v>31.03448275862069</v>
      </c>
      <c r="H134" s="218">
        <v>22.413793103448278</v>
      </c>
      <c r="I134" s="218">
        <v>5.1724137931034484</v>
      </c>
      <c r="J134" s="218">
        <v>62.068965517241381</v>
      </c>
    </row>
    <row r="135" spans="1:10" s="41" customFormat="1">
      <c r="A135" s="197">
        <v>6</v>
      </c>
      <c r="B135" s="197">
        <v>4</v>
      </c>
      <c r="C135" s="198">
        <v>3</v>
      </c>
      <c r="D135" s="186">
        <v>754028</v>
      </c>
      <c r="E135" s="69" t="s">
        <v>270</v>
      </c>
      <c r="F135" s="216">
        <v>76</v>
      </c>
      <c r="G135" s="217">
        <v>51.315789473684212</v>
      </c>
      <c r="H135" s="218">
        <v>39.473684210526315</v>
      </c>
      <c r="I135" s="218">
        <v>15.789473684210526</v>
      </c>
      <c r="J135" s="218">
        <v>39.473684210526315</v>
      </c>
    </row>
    <row r="136" spans="1:10" s="41" customFormat="1">
      <c r="A136" s="197">
        <v>6</v>
      </c>
      <c r="B136" s="197">
        <v>4</v>
      </c>
      <c r="C136" s="198">
        <v>3</v>
      </c>
      <c r="D136" s="186">
        <v>382048</v>
      </c>
      <c r="E136" s="69" t="s">
        <v>91</v>
      </c>
      <c r="F136" s="216">
        <v>55</v>
      </c>
      <c r="G136" s="217">
        <v>49.090909090909093</v>
      </c>
      <c r="H136" s="218">
        <v>12.727272727272727</v>
      </c>
      <c r="I136" s="218">
        <v>69.090909090909093</v>
      </c>
      <c r="J136" s="218">
        <v>7.2727272727272725</v>
      </c>
    </row>
    <row r="137" spans="1:10" s="41" customFormat="1">
      <c r="A137" s="197">
        <v>6</v>
      </c>
      <c r="B137" s="197">
        <v>4</v>
      </c>
      <c r="C137" s="198">
        <v>3</v>
      </c>
      <c r="D137" s="186">
        <v>170032</v>
      </c>
      <c r="E137" s="69" t="s">
        <v>51</v>
      </c>
      <c r="F137" s="216">
        <v>101</v>
      </c>
      <c r="G137" s="217">
        <v>63.366336633663366</v>
      </c>
      <c r="H137" s="218">
        <v>12.871287128712872</v>
      </c>
      <c r="I137" s="218">
        <v>23.762376237623762</v>
      </c>
      <c r="J137" s="218">
        <v>27.722772277227726</v>
      </c>
    </row>
    <row r="138" spans="1:10" s="41" customFormat="1">
      <c r="A138" s="197">
        <v>6</v>
      </c>
      <c r="B138" s="197">
        <v>4</v>
      </c>
      <c r="C138" s="198">
        <v>3</v>
      </c>
      <c r="D138" s="186">
        <v>378028</v>
      </c>
      <c r="E138" s="69" t="s">
        <v>82</v>
      </c>
      <c r="F138" s="216">
        <v>53</v>
      </c>
      <c r="G138" s="217">
        <v>41.509433962264154</v>
      </c>
      <c r="H138" s="218">
        <v>28.30188679245283</v>
      </c>
      <c r="I138" s="218">
        <v>1.8867924528301887</v>
      </c>
      <c r="J138" s="218">
        <v>56.60377358490566</v>
      </c>
    </row>
    <row r="139" spans="1:10" s="41" customFormat="1">
      <c r="A139" s="197">
        <v>6</v>
      </c>
      <c r="B139" s="197">
        <v>4</v>
      </c>
      <c r="C139" s="198">
        <v>3</v>
      </c>
      <c r="D139" s="186">
        <v>958040</v>
      </c>
      <c r="E139" s="69" t="s">
        <v>148</v>
      </c>
      <c r="F139" s="216">
        <v>22</v>
      </c>
      <c r="G139" s="217">
        <v>18.181818181818183</v>
      </c>
      <c r="H139" s="218">
        <v>31.818181818181817</v>
      </c>
      <c r="I139" s="218">
        <v>27.27272727272727</v>
      </c>
      <c r="J139" s="218">
        <v>63.636363636363633</v>
      </c>
    </row>
    <row r="140" spans="1:10" s="41" customFormat="1">
      <c r="A140" s="197">
        <v>6</v>
      </c>
      <c r="B140" s="197">
        <v>4</v>
      </c>
      <c r="C140" s="198">
        <v>3</v>
      </c>
      <c r="D140" s="186">
        <v>954028</v>
      </c>
      <c r="E140" s="69" t="s">
        <v>144</v>
      </c>
      <c r="F140" s="216">
        <v>89</v>
      </c>
      <c r="G140" s="217">
        <v>53.932584269662918</v>
      </c>
      <c r="H140" s="218">
        <v>13.48314606741573</v>
      </c>
      <c r="I140" s="218">
        <v>5.6179775280898872</v>
      </c>
      <c r="J140" s="218">
        <v>35.955056179775283</v>
      </c>
    </row>
    <row r="141" spans="1:10" s="41" customFormat="1">
      <c r="A141" s="197">
        <v>6</v>
      </c>
      <c r="B141" s="197">
        <v>4</v>
      </c>
      <c r="C141" s="198">
        <v>3</v>
      </c>
      <c r="D141" s="186">
        <v>958044</v>
      </c>
      <c r="E141" s="69" t="s">
        <v>149</v>
      </c>
      <c r="F141" s="216">
        <v>11</v>
      </c>
      <c r="G141" s="217">
        <v>36.363636363636367</v>
      </c>
      <c r="H141" s="218">
        <v>9.0909090909090917</v>
      </c>
      <c r="I141" s="218">
        <v>9.0909090909090917</v>
      </c>
      <c r="J141" s="218">
        <v>36.363636363636367</v>
      </c>
    </row>
    <row r="142" spans="1:10" s="41" customFormat="1">
      <c r="A142" s="197">
        <v>6</v>
      </c>
      <c r="B142" s="197">
        <v>4</v>
      </c>
      <c r="C142" s="198">
        <v>3</v>
      </c>
      <c r="D142" s="186">
        <v>754044</v>
      </c>
      <c r="E142" s="69" t="s">
        <v>221</v>
      </c>
      <c r="F142" s="216">
        <v>43</v>
      </c>
      <c r="G142" s="217">
        <v>53.488372093023251</v>
      </c>
      <c r="H142" s="218">
        <v>32.558139534883722</v>
      </c>
      <c r="I142" s="218">
        <v>4.6511627906976747</v>
      </c>
      <c r="J142" s="218">
        <v>51.162790697674424</v>
      </c>
    </row>
    <row r="143" spans="1:10" s="41" customFormat="1">
      <c r="A143" s="197">
        <v>6</v>
      </c>
      <c r="B143" s="197">
        <v>4</v>
      </c>
      <c r="C143" s="198">
        <v>3</v>
      </c>
      <c r="D143" s="186">
        <v>974044</v>
      </c>
      <c r="E143" s="69" t="s">
        <v>160</v>
      </c>
      <c r="F143" s="216">
        <v>38</v>
      </c>
      <c r="G143" s="217">
        <v>57.894736842105267</v>
      </c>
      <c r="H143" s="218">
        <v>26.315789473684209</v>
      </c>
      <c r="I143" s="218">
        <v>0</v>
      </c>
      <c r="J143" s="218">
        <v>68.421052631578945</v>
      </c>
    </row>
    <row r="144" spans="1:10" s="41" customFormat="1">
      <c r="A144" s="197">
        <v>6</v>
      </c>
      <c r="B144" s="197">
        <v>4</v>
      </c>
      <c r="C144" s="198">
        <v>3</v>
      </c>
      <c r="D144" s="186">
        <v>378032</v>
      </c>
      <c r="E144" s="69" t="s">
        <v>83</v>
      </c>
      <c r="F144" s="216">
        <v>72</v>
      </c>
      <c r="G144" s="217">
        <v>25</v>
      </c>
      <c r="H144" s="218">
        <v>33.333333333333329</v>
      </c>
      <c r="I144" s="218">
        <v>16.666666666666664</v>
      </c>
      <c r="J144" s="218">
        <v>66.666666666666657</v>
      </c>
    </row>
    <row r="145" spans="1:10" s="41" customFormat="1">
      <c r="A145" s="197">
        <v>6</v>
      </c>
      <c r="B145" s="197">
        <v>4</v>
      </c>
      <c r="C145" s="198">
        <v>3</v>
      </c>
      <c r="D145" s="186">
        <v>954032</v>
      </c>
      <c r="E145" s="69" t="s">
        <v>145</v>
      </c>
      <c r="F145" s="216">
        <v>0</v>
      </c>
      <c r="G145" s="217">
        <v>0</v>
      </c>
      <c r="H145" s="218">
        <v>0</v>
      </c>
      <c r="I145" s="218">
        <v>0</v>
      </c>
      <c r="J145" s="218">
        <v>0</v>
      </c>
    </row>
    <row r="146" spans="1:10" s="41" customFormat="1">
      <c r="A146" s="197">
        <v>6</v>
      </c>
      <c r="B146" s="197">
        <v>4</v>
      </c>
      <c r="C146" s="198">
        <v>3</v>
      </c>
      <c r="D146" s="186">
        <v>374048</v>
      </c>
      <c r="E146" s="69" t="s">
        <v>77</v>
      </c>
      <c r="F146" s="216">
        <v>80</v>
      </c>
      <c r="G146" s="217">
        <v>53.75</v>
      </c>
      <c r="H146" s="218">
        <v>30</v>
      </c>
      <c r="I146" s="218">
        <v>15</v>
      </c>
      <c r="J146" s="218">
        <v>53.75</v>
      </c>
    </row>
    <row r="147" spans="1:10" s="41" customFormat="1">
      <c r="A147" s="197">
        <v>6</v>
      </c>
      <c r="B147" s="197">
        <v>4</v>
      </c>
      <c r="C147" s="198">
        <v>3</v>
      </c>
      <c r="D147" s="186">
        <v>374052</v>
      </c>
      <c r="E147" s="69" t="s">
        <v>78</v>
      </c>
      <c r="F147" s="216">
        <v>46</v>
      </c>
      <c r="G147" s="217">
        <v>26.086956521739129</v>
      </c>
      <c r="H147" s="218">
        <v>39.130434782608695</v>
      </c>
      <c r="I147" s="218">
        <v>21.739130434782609</v>
      </c>
      <c r="J147" s="218">
        <v>43.478260869565219</v>
      </c>
    </row>
    <row r="148" spans="1:10" s="41" customFormat="1">
      <c r="A148" s="200"/>
      <c r="B148" s="200"/>
      <c r="C148" s="200"/>
      <c r="D148" s="190"/>
      <c r="E148" s="194" t="s">
        <v>214</v>
      </c>
      <c r="F148" s="219">
        <v>2295</v>
      </c>
      <c r="G148" s="220">
        <v>45.446623093681914</v>
      </c>
      <c r="H148" s="221">
        <v>28.75816993464052</v>
      </c>
      <c r="I148" s="221">
        <v>14.727668845315906</v>
      </c>
      <c r="J148" s="221">
        <v>49.324618736383442</v>
      </c>
    </row>
    <row r="149" spans="1:10" s="41" customFormat="1">
      <c r="A149" s="197">
        <v>7</v>
      </c>
      <c r="B149" s="197">
        <v>1</v>
      </c>
      <c r="C149" s="198">
        <v>4</v>
      </c>
      <c r="D149" s="186">
        <v>362008</v>
      </c>
      <c r="E149" s="69" t="s">
        <v>63</v>
      </c>
      <c r="F149" s="216">
        <v>183</v>
      </c>
      <c r="G149" s="217">
        <v>46.994535519125684</v>
      </c>
      <c r="H149" s="218">
        <v>27.322404371584703</v>
      </c>
      <c r="I149" s="218">
        <v>10.928961748633879</v>
      </c>
      <c r="J149" s="218">
        <v>75.956284153005456</v>
      </c>
    </row>
    <row r="150" spans="1:10" s="41" customFormat="1">
      <c r="A150" s="197">
        <v>7</v>
      </c>
      <c r="B150" s="197">
        <v>1</v>
      </c>
      <c r="C150" s="198">
        <v>4</v>
      </c>
      <c r="D150" s="186">
        <v>562004</v>
      </c>
      <c r="E150" s="69" t="s">
        <v>104</v>
      </c>
      <c r="F150" s="216">
        <v>267</v>
      </c>
      <c r="G150" s="217">
        <v>58.426966292134829</v>
      </c>
      <c r="H150" s="218">
        <v>34.082397003745321</v>
      </c>
      <c r="I150" s="218">
        <v>19.101123595505616</v>
      </c>
      <c r="J150" s="218">
        <v>69.662921348314612</v>
      </c>
    </row>
    <row r="151" spans="1:10" s="41" customFormat="1">
      <c r="A151" s="197">
        <v>7</v>
      </c>
      <c r="B151" s="197">
        <v>1</v>
      </c>
      <c r="C151" s="198">
        <v>4</v>
      </c>
      <c r="D151" s="186">
        <v>358008</v>
      </c>
      <c r="E151" s="69" t="s">
        <v>62</v>
      </c>
      <c r="F151" s="216">
        <v>242</v>
      </c>
      <c r="G151" s="217">
        <v>50.413223140495866</v>
      </c>
      <c r="H151" s="218">
        <v>28.512396694214875</v>
      </c>
      <c r="I151" s="218">
        <v>12.809917355371899</v>
      </c>
      <c r="J151" s="218">
        <v>70.661157024793383</v>
      </c>
    </row>
    <row r="152" spans="1:10" s="41" customFormat="1">
      <c r="A152" s="197">
        <v>7</v>
      </c>
      <c r="B152" s="197">
        <v>1</v>
      </c>
      <c r="C152" s="198">
        <v>4</v>
      </c>
      <c r="D152" s="186">
        <v>334012</v>
      </c>
      <c r="E152" s="69" t="s">
        <v>58</v>
      </c>
      <c r="F152" s="216">
        <v>160</v>
      </c>
      <c r="G152" s="217">
        <v>41.25</v>
      </c>
      <c r="H152" s="218">
        <v>31.874999999999996</v>
      </c>
      <c r="I152" s="218">
        <v>18.75</v>
      </c>
      <c r="J152" s="218">
        <v>60</v>
      </c>
    </row>
    <row r="153" spans="1:10" s="41" customFormat="1">
      <c r="A153" s="197">
        <v>7</v>
      </c>
      <c r="B153" s="197">
        <v>1</v>
      </c>
      <c r="C153" s="198">
        <v>4</v>
      </c>
      <c r="D153" s="186">
        <v>562014</v>
      </c>
      <c r="E153" s="69" t="s">
        <v>107</v>
      </c>
      <c r="F153" s="216">
        <v>353</v>
      </c>
      <c r="G153" s="217">
        <v>45.042492917847028</v>
      </c>
      <c r="H153" s="218">
        <v>28.895184135977338</v>
      </c>
      <c r="I153" s="218">
        <v>12.747875354107649</v>
      </c>
      <c r="J153" s="218">
        <v>74.220963172804531</v>
      </c>
    </row>
    <row r="154" spans="1:10" s="41" customFormat="1">
      <c r="A154" s="197">
        <v>7</v>
      </c>
      <c r="B154" s="197">
        <v>1</v>
      </c>
      <c r="C154" s="198">
        <v>4</v>
      </c>
      <c r="D154" s="186">
        <v>562020</v>
      </c>
      <c r="E154" s="69" t="s">
        <v>109</v>
      </c>
      <c r="F154" s="216">
        <v>119</v>
      </c>
      <c r="G154" s="217">
        <v>57.142857142857139</v>
      </c>
      <c r="H154" s="218">
        <v>35.294117647058826</v>
      </c>
      <c r="I154" s="218">
        <v>17.647058823529413</v>
      </c>
      <c r="J154" s="218">
        <v>78.151260504201687</v>
      </c>
    </row>
    <row r="155" spans="1:10" s="41" customFormat="1">
      <c r="A155" s="197">
        <v>7</v>
      </c>
      <c r="B155" s="197">
        <v>1</v>
      </c>
      <c r="C155" s="198">
        <v>4</v>
      </c>
      <c r="D155" s="186">
        <v>978024</v>
      </c>
      <c r="E155" s="69" t="s">
        <v>163</v>
      </c>
      <c r="F155" s="216">
        <v>225</v>
      </c>
      <c r="G155" s="217">
        <v>48.444444444444443</v>
      </c>
      <c r="H155" s="218">
        <v>20.444444444444446</v>
      </c>
      <c r="I155" s="218">
        <v>12</v>
      </c>
      <c r="J155" s="218">
        <v>73.777777777777771</v>
      </c>
    </row>
    <row r="156" spans="1:10" s="41" customFormat="1">
      <c r="A156" s="197">
        <v>7</v>
      </c>
      <c r="B156" s="197">
        <v>1</v>
      </c>
      <c r="C156" s="198">
        <v>4</v>
      </c>
      <c r="D156" s="186">
        <v>562024</v>
      </c>
      <c r="E156" s="69" t="s">
        <v>110</v>
      </c>
      <c r="F156" s="216">
        <v>289</v>
      </c>
      <c r="G156" s="217">
        <v>46.020761245674741</v>
      </c>
      <c r="H156" s="218">
        <v>30.79584775086505</v>
      </c>
      <c r="I156" s="218">
        <v>16.955017301038062</v>
      </c>
      <c r="J156" s="218">
        <v>71.280276816609003</v>
      </c>
    </row>
    <row r="157" spans="1:10" s="41" customFormat="1">
      <c r="A157" s="197">
        <v>7</v>
      </c>
      <c r="B157" s="197">
        <v>1</v>
      </c>
      <c r="C157" s="198">
        <v>4</v>
      </c>
      <c r="D157" s="186">
        <v>770024</v>
      </c>
      <c r="E157" s="69" t="s">
        <v>131</v>
      </c>
      <c r="F157" s="216">
        <v>300</v>
      </c>
      <c r="G157" s="217">
        <v>54.333333333333336</v>
      </c>
      <c r="H157" s="218">
        <v>34.333333333333336</v>
      </c>
      <c r="I157" s="218">
        <v>12.333333333333334</v>
      </c>
      <c r="J157" s="218">
        <v>76.333333333333329</v>
      </c>
    </row>
    <row r="158" spans="1:10" s="41" customFormat="1">
      <c r="A158" s="197">
        <v>7</v>
      </c>
      <c r="B158" s="197">
        <v>1</v>
      </c>
      <c r="C158" s="198">
        <v>4</v>
      </c>
      <c r="D158" s="186">
        <v>562032</v>
      </c>
      <c r="E158" s="69" t="s">
        <v>112</v>
      </c>
      <c r="F158" s="216">
        <v>355</v>
      </c>
      <c r="G158" s="217">
        <v>42.535211267605632</v>
      </c>
      <c r="H158" s="218">
        <v>29.014084507042252</v>
      </c>
      <c r="I158" s="218">
        <v>16.338028169014084</v>
      </c>
      <c r="J158" s="218">
        <v>67.605633802816897</v>
      </c>
    </row>
    <row r="159" spans="1:10" s="41" customFormat="1">
      <c r="A159" s="197">
        <v>7</v>
      </c>
      <c r="B159" s="197">
        <v>1</v>
      </c>
      <c r="C159" s="198">
        <v>4</v>
      </c>
      <c r="D159" s="186">
        <v>334032</v>
      </c>
      <c r="E159" s="69" t="s">
        <v>60</v>
      </c>
      <c r="F159" s="216">
        <v>250</v>
      </c>
      <c r="G159" s="217">
        <v>36.4</v>
      </c>
      <c r="H159" s="218">
        <v>28.799999999999997</v>
      </c>
      <c r="I159" s="218">
        <v>20.8</v>
      </c>
      <c r="J159" s="218">
        <v>73.2</v>
      </c>
    </row>
    <row r="160" spans="1:10" s="41" customFormat="1">
      <c r="A160" s="200"/>
      <c r="B160" s="200"/>
      <c r="C160" s="200"/>
      <c r="D160" s="190"/>
      <c r="E160" s="194" t="s">
        <v>215</v>
      </c>
      <c r="F160" s="219">
        <v>2743</v>
      </c>
      <c r="G160" s="220">
        <v>47.539190667152752</v>
      </c>
      <c r="H160" s="221">
        <v>29.821363470652567</v>
      </c>
      <c r="I160" s="221">
        <v>15.348158950054685</v>
      </c>
      <c r="J160" s="221">
        <v>71.855632519139618</v>
      </c>
    </row>
    <row r="161" spans="1:10" s="41" customFormat="1">
      <c r="A161" s="197">
        <v>8</v>
      </c>
      <c r="B161" s="197">
        <v>2</v>
      </c>
      <c r="C161" s="198">
        <v>4</v>
      </c>
      <c r="D161" s="186">
        <v>570004</v>
      </c>
      <c r="E161" s="69" t="s">
        <v>118</v>
      </c>
      <c r="F161" s="216">
        <v>151</v>
      </c>
      <c r="G161" s="217">
        <v>52.317880794701985</v>
      </c>
      <c r="H161" s="218">
        <v>43.70860927152318</v>
      </c>
      <c r="I161" s="218">
        <v>23.841059602649008</v>
      </c>
      <c r="J161" s="218">
        <v>59.602649006622521</v>
      </c>
    </row>
    <row r="162" spans="1:10" s="41" customFormat="1">
      <c r="A162" s="197">
        <v>8</v>
      </c>
      <c r="B162" s="197">
        <v>2</v>
      </c>
      <c r="C162" s="198">
        <v>4</v>
      </c>
      <c r="D162" s="186">
        <v>766008</v>
      </c>
      <c r="E162" s="69" t="s">
        <v>126</v>
      </c>
      <c r="F162" s="216">
        <v>141</v>
      </c>
      <c r="G162" s="217">
        <v>50.354609929078009</v>
      </c>
      <c r="H162" s="218">
        <v>31.914893617021278</v>
      </c>
      <c r="I162" s="218">
        <v>12.056737588652481</v>
      </c>
      <c r="J162" s="218">
        <v>57.446808510638306</v>
      </c>
    </row>
    <row r="163" spans="1:10" s="41" customFormat="1">
      <c r="A163" s="197">
        <v>8</v>
      </c>
      <c r="B163" s="197">
        <v>2</v>
      </c>
      <c r="C163" s="198">
        <v>4</v>
      </c>
      <c r="D163" s="186">
        <v>766020</v>
      </c>
      <c r="E163" s="69" t="s">
        <v>127</v>
      </c>
      <c r="F163" s="216">
        <v>279</v>
      </c>
      <c r="G163" s="217">
        <v>57.347670250896051</v>
      </c>
      <c r="H163" s="218">
        <v>35.12544802867383</v>
      </c>
      <c r="I163" s="218">
        <v>11.111111111111111</v>
      </c>
      <c r="J163" s="218">
        <v>67.025089605734763</v>
      </c>
    </row>
    <row r="164" spans="1:10" s="41" customFormat="1">
      <c r="A164" s="197">
        <v>8</v>
      </c>
      <c r="B164" s="197">
        <v>2</v>
      </c>
      <c r="C164" s="198">
        <v>4</v>
      </c>
      <c r="D164" s="186">
        <v>562012</v>
      </c>
      <c r="E164" s="69" t="s">
        <v>106</v>
      </c>
      <c r="F164" s="216">
        <v>120</v>
      </c>
      <c r="G164" s="217">
        <v>55.833333333333336</v>
      </c>
      <c r="H164" s="218">
        <v>16.666666666666664</v>
      </c>
      <c r="I164" s="218">
        <v>7.5</v>
      </c>
      <c r="J164" s="218">
        <v>75</v>
      </c>
    </row>
    <row r="165" spans="1:10" s="41" customFormat="1">
      <c r="A165" s="197">
        <v>8</v>
      </c>
      <c r="B165" s="197">
        <v>2</v>
      </c>
      <c r="C165" s="198">
        <v>4</v>
      </c>
      <c r="D165" s="186">
        <v>758012</v>
      </c>
      <c r="E165" s="69" t="s">
        <v>124</v>
      </c>
      <c r="F165" s="216">
        <v>208</v>
      </c>
      <c r="G165" s="217">
        <v>46.634615384615387</v>
      </c>
      <c r="H165" s="218">
        <v>51.442307692307686</v>
      </c>
      <c r="I165" s="218">
        <v>26.442307692307693</v>
      </c>
      <c r="J165" s="218">
        <v>68.269230769230774</v>
      </c>
    </row>
    <row r="166" spans="1:10" s="41" customFormat="1">
      <c r="A166" s="197">
        <v>8</v>
      </c>
      <c r="B166" s="197">
        <v>2</v>
      </c>
      <c r="C166" s="198">
        <v>4</v>
      </c>
      <c r="D166" s="186">
        <v>962024</v>
      </c>
      <c r="E166" s="69" t="s">
        <v>152</v>
      </c>
      <c r="F166" s="216">
        <v>95</v>
      </c>
      <c r="G166" s="217">
        <v>56.84210526315789</v>
      </c>
      <c r="H166" s="218">
        <v>29.473684210526311</v>
      </c>
      <c r="I166" s="218">
        <v>12.631578947368421</v>
      </c>
      <c r="J166" s="218">
        <v>75.789473684210535</v>
      </c>
    </row>
    <row r="167" spans="1:10" s="41" customFormat="1">
      <c r="A167" s="197">
        <v>8</v>
      </c>
      <c r="B167" s="197">
        <v>2</v>
      </c>
      <c r="C167" s="198">
        <v>4</v>
      </c>
      <c r="D167" s="186">
        <v>362032</v>
      </c>
      <c r="E167" s="69" t="s">
        <v>68</v>
      </c>
      <c r="F167" s="216">
        <v>227</v>
      </c>
      <c r="G167" s="217">
        <v>48.017621145374449</v>
      </c>
      <c r="H167" s="218">
        <v>27.312775330396477</v>
      </c>
      <c r="I167" s="218">
        <v>14.977973568281937</v>
      </c>
      <c r="J167" s="218">
        <v>62.555066079295152</v>
      </c>
    </row>
    <row r="168" spans="1:10" s="41" customFormat="1">
      <c r="A168" s="197">
        <v>8</v>
      </c>
      <c r="B168" s="197">
        <v>2</v>
      </c>
      <c r="C168" s="198">
        <v>4</v>
      </c>
      <c r="D168" s="186">
        <v>962032</v>
      </c>
      <c r="E168" s="69" t="s">
        <v>153</v>
      </c>
      <c r="F168" s="216">
        <v>199</v>
      </c>
      <c r="G168" s="217">
        <v>58.291457286432156</v>
      </c>
      <c r="H168" s="218">
        <v>39.195979899497488</v>
      </c>
      <c r="I168" s="218">
        <v>19.095477386934672</v>
      </c>
      <c r="J168" s="218">
        <v>58.291457286432156</v>
      </c>
    </row>
    <row r="169" spans="1:10" s="41" customFormat="1">
      <c r="A169" s="197">
        <v>8</v>
      </c>
      <c r="B169" s="197">
        <v>2</v>
      </c>
      <c r="C169" s="198">
        <v>4</v>
      </c>
      <c r="D169" s="186">
        <v>170024</v>
      </c>
      <c r="E169" s="69" t="s">
        <v>50</v>
      </c>
      <c r="F169" s="216">
        <v>469</v>
      </c>
      <c r="G169" s="217">
        <v>63.113006396588489</v>
      </c>
      <c r="H169" s="218">
        <v>38.379530916844352</v>
      </c>
      <c r="I169" s="218">
        <v>34.968017057569298</v>
      </c>
      <c r="J169" s="218">
        <v>32.622601279317699</v>
      </c>
    </row>
    <row r="170" spans="1:10" s="41" customFormat="1">
      <c r="A170" s="197">
        <v>8</v>
      </c>
      <c r="B170" s="197">
        <v>2</v>
      </c>
      <c r="C170" s="198">
        <v>4</v>
      </c>
      <c r="D170" s="186">
        <v>162024</v>
      </c>
      <c r="E170" s="69" t="s">
        <v>44</v>
      </c>
      <c r="F170" s="216">
        <v>256</v>
      </c>
      <c r="G170" s="217">
        <v>48.828125</v>
      </c>
      <c r="H170" s="218">
        <v>37.109375</v>
      </c>
      <c r="I170" s="218">
        <v>15.625</v>
      </c>
      <c r="J170" s="218">
        <v>65.234375</v>
      </c>
    </row>
    <row r="171" spans="1:10" s="41" customFormat="1">
      <c r="A171" s="197">
        <v>8</v>
      </c>
      <c r="B171" s="197">
        <v>2</v>
      </c>
      <c r="C171" s="198">
        <v>4</v>
      </c>
      <c r="D171" s="186">
        <v>774032</v>
      </c>
      <c r="E171" s="69" t="s">
        <v>133</v>
      </c>
      <c r="F171" s="216">
        <v>262</v>
      </c>
      <c r="G171" s="217">
        <v>42.748091603053432</v>
      </c>
      <c r="H171" s="218">
        <v>50</v>
      </c>
      <c r="I171" s="218">
        <v>25.572519083969464</v>
      </c>
      <c r="J171" s="218">
        <v>53.435114503816791</v>
      </c>
    </row>
    <row r="172" spans="1:10" s="41" customFormat="1">
      <c r="A172" s="197">
        <v>8</v>
      </c>
      <c r="B172" s="197">
        <v>2</v>
      </c>
      <c r="C172" s="198">
        <v>4</v>
      </c>
      <c r="D172" s="186">
        <v>970040</v>
      </c>
      <c r="E172" s="69" t="s">
        <v>157</v>
      </c>
      <c r="F172" s="216">
        <v>240</v>
      </c>
      <c r="G172" s="217">
        <v>45.833333333333329</v>
      </c>
      <c r="H172" s="218">
        <v>40.833333333333336</v>
      </c>
      <c r="I172" s="218">
        <v>20</v>
      </c>
      <c r="J172" s="218">
        <v>66.25</v>
      </c>
    </row>
    <row r="173" spans="1:10" s="41" customFormat="1">
      <c r="A173" s="197">
        <v>8</v>
      </c>
      <c r="B173" s="197">
        <v>2</v>
      </c>
      <c r="C173" s="198">
        <v>4</v>
      </c>
      <c r="D173" s="186">
        <v>382068</v>
      </c>
      <c r="E173" s="69" t="s">
        <v>94</v>
      </c>
      <c r="F173" s="216">
        <v>187</v>
      </c>
      <c r="G173" s="217">
        <v>53.475935828877006</v>
      </c>
      <c r="H173" s="218">
        <v>35.294117647058826</v>
      </c>
      <c r="I173" s="218">
        <v>16.042780748663102</v>
      </c>
      <c r="J173" s="218">
        <v>63.636363636363633</v>
      </c>
    </row>
    <row r="174" spans="1:10" s="41" customFormat="1">
      <c r="A174" s="197">
        <v>8</v>
      </c>
      <c r="B174" s="197">
        <v>2</v>
      </c>
      <c r="C174" s="198">
        <v>4</v>
      </c>
      <c r="D174" s="186">
        <v>978036</v>
      </c>
      <c r="E174" s="69" t="s">
        <v>166</v>
      </c>
      <c r="F174" s="216">
        <v>225</v>
      </c>
      <c r="G174" s="217">
        <v>44</v>
      </c>
      <c r="H174" s="218">
        <v>33.777777777777779</v>
      </c>
      <c r="I174" s="218">
        <v>23.555555555555554</v>
      </c>
      <c r="J174" s="218">
        <v>59.111111111111114</v>
      </c>
    </row>
    <row r="175" spans="1:10" s="41" customFormat="1">
      <c r="A175" s="197">
        <v>8</v>
      </c>
      <c r="B175" s="197">
        <v>2</v>
      </c>
      <c r="C175" s="198">
        <v>4</v>
      </c>
      <c r="D175" s="186">
        <v>166032</v>
      </c>
      <c r="E175" s="69" t="s">
        <v>46</v>
      </c>
      <c r="F175" s="216">
        <v>192</v>
      </c>
      <c r="G175" s="217">
        <v>65.104166666666657</v>
      </c>
      <c r="H175" s="218">
        <v>21.354166666666664</v>
      </c>
      <c r="I175" s="218">
        <v>21.354166666666664</v>
      </c>
      <c r="J175" s="218">
        <v>29.6875</v>
      </c>
    </row>
    <row r="176" spans="1:10" s="41" customFormat="1">
      <c r="A176" s="197">
        <v>8</v>
      </c>
      <c r="B176" s="197">
        <v>2</v>
      </c>
      <c r="C176" s="198">
        <v>4</v>
      </c>
      <c r="D176" s="186">
        <v>170048</v>
      </c>
      <c r="E176" s="69" t="s">
        <v>53</v>
      </c>
      <c r="F176" s="216">
        <v>265</v>
      </c>
      <c r="G176" s="217">
        <v>58.867924528301884</v>
      </c>
      <c r="H176" s="218">
        <v>25.660377358490567</v>
      </c>
      <c r="I176" s="218">
        <v>16.60377358490566</v>
      </c>
      <c r="J176" s="218">
        <v>43.773584905660378</v>
      </c>
    </row>
    <row r="177" spans="1:10" s="41" customFormat="1">
      <c r="A177" s="197">
        <v>8</v>
      </c>
      <c r="B177" s="197">
        <v>2</v>
      </c>
      <c r="C177" s="198">
        <v>4</v>
      </c>
      <c r="D177" s="186">
        <v>954036</v>
      </c>
      <c r="E177" s="69" t="s">
        <v>146</v>
      </c>
      <c r="F177" s="216">
        <v>234</v>
      </c>
      <c r="G177" s="217">
        <v>44.017094017094017</v>
      </c>
      <c r="H177" s="218">
        <v>33.760683760683762</v>
      </c>
      <c r="I177" s="218">
        <v>15.384615384615385</v>
      </c>
      <c r="J177" s="218">
        <v>74.358974358974365</v>
      </c>
    </row>
    <row r="178" spans="1:10" s="41" customFormat="1">
      <c r="A178" s="200"/>
      <c r="B178" s="200"/>
      <c r="C178" s="200"/>
      <c r="D178" s="190"/>
      <c r="E178" s="194" t="s">
        <v>216</v>
      </c>
      <c r="F178" s="219">
        <v>3750</v>
      </c>
      <c r="G178" s="220">
        <v>52.773333333333341</v>
      </c>
      <c r="H178" s="221">
        <v>35.68</v>
      </c>
      <c r="I178" s="221">
        <v>20.133333333333333</v>
      </c>
      <c r="J178" s="221">
        <v>57.013333333333335</v>
      </c>
    </row>
    <row r="179" spans="1:10" s="41" customFormat="1">
      <c r="A179" s="197">
        <v>9</v>
      </c>
      <c r="B179" s="197">
        <v>3</v>
      </c>
      <c r="C179" s="198">
        <v>4</v>
      </c>
      <c r="D179" s="186">
        <v>958004</v>
      </c>
      <c r="E179" s="69" t="s">
        <v>147</v>
      </c>
      <c r="F179" s="216">
        <v>177</v>
      </c>
      <c r="G179" s="217">
        <v>54.802259887005647</v>
      </c>
      <c r="H179" s="218">
        <v>24.293785310734464</v>
      </c>
      <c r="I179" s="218">
        <v>7.3446327683615822</v>
      </c>
      <c r="J179" s="218">
        <v>66.666666666666657</v>
      </c>
    </row>
    <row r="180" spans="1:10" s="41" customFormat="1">
      <c r="A180" s="197">
        <v>9</v>
      </c>
      <c r="B180" s="197">
        <v>3</v>
      </c>
      <c r="C180" s="198">
        <v>4</v>
      </c>
      <c r="D180" s="186">
        <v>378004</v>
      </c>
      <c r="E180" s="69" t="s">
        <v>79</v>
      </c>
      <c r="F180" s="216">
        <v>162</v>
      </c>
      <c r="G180" s="217">
        <v>42.592592592592595</v>
      </c>
      <c r="H180" s="218">
        <v>46.913580246913575</v>
      </c>
      <c r="I180" s="218">
        <v>25.925925925925924</v>
      </c>
      <c r="J180" s="218">
        <v>55.555555555555557</v>
      </c>
    </row>
    <row r="181" spans="1:10" s="41" customFormat="1">
      <c r="A181" s="197">
        <v>9</v>
      </c>
      <c r="B181" s="197">
        <v>3</v>
      </c>
      <c r="C181" s="198">
        <v>4</v>
      </c>
      <c r="D181" s="186">
        <v>554008</v>
      </c>
      <c r="E181" s="69" t="s">
        <v>99</v>
      </c>
      <c r="F181" s="216">
        <v>111</v>
      </c>
      <c r="G181" s="217">
        <v>44.144144144144143</v>
      </c>
      <c r="H181" s="218">
        <v>25.225225225225223</v>
      </c>
      <c r="I181" s="218">
        <v>9.9099099099099099</v>
      </c>
      <c r="J181" s="218">
        <v>61.261261261261254</v>
      </c>
    </row>
    <row r="182" spans="1:10" s="41" customFormat="1">
      <c r="A182" s="197">
        <v>9</v>
      </c>
      <c r="B182" s="197">
        <v>3</v>
      </c>
      <c r="C182" s="198">
        <v>4</v>
      </c>
      <c r="D182" s="186">
        <v>170008</v>
      </c>
      <c r="E182" s="69" t="s">
        <v>48</v>
      </c>
      <c r="F182" s="216">
        <v>252</v>
      </c>
      <c r="G182" s="217">
        <v>58.730158730158735</v>
      </c>
      <c r="H182" s="218">
        <v>37.698412698412696</v>
      </c>
      <c r="I182" s="218">
        <v>32.539682539682538</v>
      </c>
      <c r="J182" s="218">
        <v>40.079365079365083</v>
      </c>
    </row>
    <row r="183" spans="1:10" s="41" customFormat="1">
      <c r="A183" s="197">
        <v>9</v>
      </c>
      <c r="B183" s="197">
        <v>3</v>
      </c>
      <c r="C183" s="198">
        <v>4</v>
      </c>
      <c r="D183" s="186">
        <v>162004</v>
      </c>
      <c r="E183" s="69" t="s">
        <v>40</v>
      </c>
      <c r="F183" s="216">
        <v>111</v>
      </c>
      <c r="G183" s="217">
        <v>49.549549549549546</v>
      </c>
      <c r="H183" s="218">
        <v>29.72972972972973</v>
      </c>
      <c r="I183" s="218">
        <v>17.117117117117118</v>
      </c>
      <c r="J183" s="218">
        <v>55.85585585585585</v>
      </c>
    </row>
    <row r="184" spans="1:10" s="41" customFormat="1">
      <c r="A184" s="197">
        <v>9</v>
      </c>
      <c r="B184" s="197">
        <v>3</v>
      </c>
      <c r="C184" s="198">
        <v>4</v>
      </c>
      <c r="D184" s="186">
        <v>362024</v>
      </c>
      <c r="E184" s="69" t="s">
        <v>66</v>
      </c>
      <c r="F184" s="216">
        <v>155</v>
      </c>
      <c r="G184" s="217">
        <v>41.935483870967744</v>
      </c>
      <c r="H184" s="218">
        <v>37.41935483870968</v>
      </c>
      <c r="I184" s="218">
        <v>16.7741935483871</v>
      </c>
      <c r="J184" s="218">
        <v>66.451612903225808</v>
      </c>
    </row>
    <row r="185" spans="1:10" s="41" customFormat="1">
      <c r="A185" s="197">
        <v>9</v>
      </c>
      <c r="B185" s="197">
        <v>3</v>
      </c>
      <c r="C185" s="198">
        <v>4</v>
      </c>
      <c r="D185" s="186">
        <v>162008</v>
      </c>
      <c r="E185" s="69" t="s">
        <v>41</v>
      </c>
      <c r="F185" s="216">
        <v>122</v>
      </c>
      <c r="G185" s="217">
        <v>47.540983606557376</v>
      </c>
      <c r="H185" s="218">
        <v>20.491803278688526</v>
      </c>
      <c r="I185" s="218">
        <v>7.3770491803278686</v>
      </c>
      <c r="J185" s="218">
        <v>61.475409836065573</v>
      </c>
    </row>
    <row r="186" spans="1:10" s="41" customFormat="1">
      <c r="A186" s="197">
        <v>9</v>
      </c>
      <c r="B186" s="197">
        <v>3</v>
      </c>
      <c r="C186" s="198">
        <v>4</v>
      </c>
      <c r="D186" s="186">
        <v>754008</v>
      </c>
      <c r="E186" s="69" t="s">
        <v>122</v>
      </c>
      <c r="F186" s="216">
        <v>276</v>
      </c>
      <c r="G186" s="217">
        <v>45.652173913043477</v>
      </c>
      <c r="H186" s="218">
        <v>44.20289855072464</v>
      </c>
      <c r="I186" s="218">
        <v>19.202898550724637</v>
      </c>
      <c r="J186" s="218">
        <v>60.144927536231883</v>
      </c>
    </row>
    <row r="187" spans="1:10" s="41" customFormat="1">
      <c r="A187" s="197">
        <v>9</v>
      </c>
      <c r="B187" s="197">
        <v>3</v>
      </c>
      <c r="C187" s="198">
        <v>4</v>
      </c>
      <c r="D187" s="186">
        <v>954016</v>
      </c>
      <c r="E187" s="69" t="s">
        <v>141</v>
      </c>
      <c r="F187" s="216">
        <v>240</v>
      </c>
      <c r="G187" s="217">
        <v>61.666666666666671</v>
      </c>
      <c r="H187" s="218">
        <v>32.5</v>
      </c>
      <c r="I187" s="218">
        <v>10</v>
      </c>
      <c r="J187" s="218">
        <v>74.166666666666671</v>
      </c>
    </row>
    <row r="188" spans="1:10" s="41" customFormat="1">
      <c r="A188" s="197">
        <v>9</v>
      </c>
      <c r="B188" s="197">
        <v>3</v>
      </c>
      <c r="C188" s="198">
        <v>4</v>
      </c>
      <c r="D188" s="186">
        <v>158016</v>
      </c>
      <c r="E188" s="69" t="s">
        <v>33</v>
      </c>
      <c r="F188" s="216">
        <v>69</v>
      </c>
      <c r="G188" s="217">
        <v>49.275362318840585</v>
      </c>
      <c r="H188" s="218">
        <v>39.130434782608695</v>
      </c>
      <c r="I188" s="218">
        <v>13.043478260869565</v>
      </c>
      <c r="J188" s="218">
        <v>63.768115942028977</v>
      </c>
    </row>
    <row r="189" spans="1:10" s="41" customFormat="1">
      <c r="A189" s="197">
        <v>9</v>
      </c>
      <c r="B189" s="197">
        <v>3</v>
      </c>
      <c r="C189" s="198">
        <v>4</v>
      </c>
      <c r="D189" s="186">
        <v>362028</v>
      </c>
      <c r="E189" s="69" t="s">
        <v>67</v>
      </c>
      <c r="F189" s="216">
        <v>150</v>
      </c>
      <c r="G189" s="217">
        <v>50.666666666666671</v>
      </c>
      <c r="H189" s="218">
        <v>23.333333333333332</v>
      </c>
      <c r="I189" s="218">
        <v>8</v>
      </c>
      <c r="J189" s="218">
        <v>72</v>
      </c>
    </row>
    <row r="190" spans="1:10" s="41" customFormat="1">
      <c r="A190" s="197">
        <v>9</v>
      </c>
      <c r="B190" s="197">
        <v>3</v>
      </c>
      <c r="C190" s="198">
        <v>4</v>
      </c>
      <c r="D190" s="186">
        <v>974028</v>
      </c>
      <c r="E190" s="69" t="s">
        <v>158</v>
      </c>
      <c r="F190" s="216">
        <v>185</v>
      </c>
      <c r="G190" s="217">
        <v>55.67567567567567</v>
      </c>
      <c r="H190" s="218">
        <v>31.891891891891895</v>
      </c>
      <c r="I190" s="218">
        <v>10.810810810810811</v>
      </c>
      <c r="J190" s="218">
        <v>63.243243243243242</v>
      </c>
    </row>
    <row r="191" spans="1:10" s="41" customFormat="1">
      <c r="A191" s="197">
        <v>9</v>
      </c>
      <c r="B191" s="197">
        <v>3</v>
      </c>
      <c r="C191" s="198">
        <v>4</v>
      </c>
      <c r="D191" s="186">
        <v>962040</v>
      </c>
      <c r="E191" s="69" t="s">
        <v>154</v>
      </c>
      <c r="F191" s="216">
        <v>79</v>
      </c>
      <c r="G191" s="217">
        <v>49.367088607594937</v>
      </c>
      <c r="H191" s="218">
        <v>29.11392405063291</v>
      </c>
      <c r="I191" s="218">
        <v>11.39240506329114</v>
      </c>
      <c r="J191" s="218">
        <v>59.493670886075947</v>
      </c>
    </row>
    <row r="192" spans="1:10" s="41" customFormat="1">
      <c r="A192" s="197">
        <v>9</v>
      </c>
      <c r="B192" s="197">
        <v>3</v>
      </c>
      <c r="C192" s="198">
        <v>4</v>
      </c>
      <c r="D192" s="186">
        <v>158028</v>
      </c>
      <c r="E192" s="69" t="s">
        <v>37</v>
      </c>
      <c r="F192" s="216">
        <v>150</v>
      </c>
      <c r="G192" s="217">
        <v>44</v>
      </c>
      <c r="H192" s="218">
        <v>34.666666666666671</v>
      </c>
      <c r="I192" s="218">
        <v>16.666666666666664</v>
      </c>
      <c r="J192" s="218">
        <v>54.666666666666664</v>
      </c>
    </row>
    <row r="193" spans="1:15" s="41" customFormat="1">
      <c r="A193" s="197">
        <v>9</v>
      </c>
      <c r="B193" s="197">
        <v>3</v>
      </c>
      <c r="C193" s="198">
        <v>4</v>
      </c>
      <c r="D193" s="186">
        <v>566076</v>
      </c>
      <c r="E193" s="69" t="s">
        <v>117</v>
      </c>
      <c r="F193" s="216">
        <v>103</v>
      </c>
      <c r="G193" s="217">
        <v>53.398058252427184</v>
      </c>
      <c r="H193" s="218">
        <v>21.359223300970871</v>
      </c>
      <c r="I193" s="218">
        <v>8.7378640776699026</v>
      </c>
      <c r="J193" s="218">
        <v>57.28155339805825</v>
      </c>
    </row>
    <row r="194" spans="1:15" s="41" customFormat="1">
      <c r="A194" s="197">
        <v>9</v>
      </c>
      <c r="B194" s="197">
        <v>3</v>
      </c>
      <c r="C194" s="198">
        <v>4</v>
      </c>
      <c r="D194" s="186">
        <v>382056</v>
      </c>
      <c r="E194" s="69" t="s">
        <v>92</v>
      </c>
      <c r="F194" s="216">
        <v>107</v>
      </c>
      <c r="G194" s="217">
        <v>32.710280373831772</v>
      </c>
      <c r="H194" s="218">
        <v>42.990654205607477</v>
      </c>
      <c r="I194" s="218">
        <v>28.037383177570092</v>
      </c>
      <c r="J194" s="218">
        <v>59.813084112149525</v>
      </c>
    </row>
    <row r="195" spans="1:15" s="41" customFormat="1">
      <c r="A195" s="197">
        <v>9</v>
      </c>
      <c r="B195" s="197">
        <v>3</v>
      </c>
      <c r="C195" s="198">
        <v>4</v>
      </c>
      <c r="D195" s="186">
        <v>158032</v>
      </c>
      <c r="E195" s="69" t="s">
        <v>38</v>
      </c>
      <c r="F195" s="216">
        <v>213</v>
      </c>
      <c r="G195" s="217">
        <v>48.356807511737088</v>
      </c>
      <c r="H195" s="218">
        <v>34.272300469483568</v>
      </c>
      <c r="I195" s="218">
        <v>12.676056338028168</v>
      </c>
      <c r="J195" s="218">
        <v>67.136150234741791</v>
      </c>
    </row>
    <row r="196" spans="1:15" s="41" customFormat="1">
      <c r="A196" s="200"/>
      <c r="B196" s="200"/>
      <c r="C196" s="200"/>
      <c r="D196" s="196"/>
      <c r="E196" s="194" t="s">
        <v>219</v>
      </c>
      <c r="F196" s="222">
        <v>2662</v>
      </c>
      <c r="G196" s="220">
        <v>49.812171299774604</v>
      </c>
      <c r="H196" s="221">
        <v>33.621337340345605</v>
      </c>
      <c r="I196" s="221">
        <v>15.777610818933132</v>
      </c>
      <c r="J196" s="221">
        <v>61.044327573253184</v>
      </c>
    </row>
    <row r="197" spans="1:15" s="41" customFormat="1">
      <c r="A197" s="197">
        <v>10</v>
      </c>
      <c r="B197" s="197">
        <v>4</v>
      </c>
      <c r="C197" s="198">
        <v>4</v>
      </c>
      <c r="D197" s="186">
        <v>566028</v>
      </c>
      <c r="E197" s="69" t="s">
        <v>116</v>
      </c>
      <c r="F197" s="216">
        <v>147</v>
      </c>
      <c r="G197" s="217">
        <v>42.857142857142854</v>
      </c>
      <c r="H197" s="218">
        <v>45.57823129251701</v>
      </c>
      <c r="I197" s="218">
        <v>32.653061224489797</v>
      </c>
      <c r="J197" s="218">
        <v>53.741496598639458</v>
      </c>
    </row>
    <row r="198" spans="1:15">
      <c r="A198" s="197">
        <v>10</v>
      </c>
      <c r="B198" s="197">
        <v>4</v>
      </c>
      <c r="C198" s="198">
        <v>4</v>
      </c>
      <c r="D198" s="186">
        <v>158020</v>
      </c>
      <c r="E198" s="69" t="s">
        <v>34</v>
      </c>
      <c r="F198" s="216">
        <v>148</v>
      </c>
      <c r="G198" s="217">
        <v>50</v>
      </c>
      <c r="H198" s="218">
        <v>29.72972972972973</v>
      </c>
      <c r="I198" s="218">
        <v>6.0810810810810816</v>
      </c>
      <c r="J198" s="218">
        <v>54.054054054054056</v>
      </c>
    </row>
    <row r="199" spans="1:15">
      <c r="A199" s="197">
        <v>10</v>
      </c>
      <c r="B199" s="197">
        <v>4</v>
      </c>
      <c r="C199" s="198">
        <v>4</v>
      </c>
      <c r="D199" s="186">
        <v>162022</v>
      </c>
      <c r="E199" s="69" t="s">
        <v>43</v>
      </c>
      <c r="F199" s="216">
        <v>97</v>
      </c>
      <c r="G199" s="217">
        <v>45.360824742268044</v>
      </c>
      <c r="H199" s="218">
        <v>43.298969072164951</v>
      </c>
      <c r="I199" s="218">
        <v>22.680412371134022</v>
      </c>
      <c r="J199" s="218">
        <v>29.896907216494846</v>
      </c>
    </row>
    <row r="200" spans="1:15">
      <c r="A200" s="197">
        <v>10</v>
      </c>
      <c r="B200" s="197">
        <v>4</v>
      </c>
      <c r="C200" s="198">
        <v>4</v>
      </c>
      <c r="D200" s="186">
        <v>362036</v>
      </c>
      <c r="E200" s="69" t="s">
        <v>69</v>
      </c>
      <c r="F200" s="216">
        <v>74</v>
      </c>
      <c r="G200" s="217">
        <v>35.135135135135137</v>
      </c>
      <c r="H200" s="218">
        <v>24.324324324324326</v>
      </c>
      <c r="I200" s="218">
        <v>9.4594594594594597</v>
      </c>
      <c r="J200" s="218">
        <v>44.594594594594597</v>
      </c>
    </row>
    <row r="201" spans="1:15">
      <c r="A201" s="197">
        <v>10</v>
      </c>
      <c r="B201" s="197">
        <v>4</v>
      </c>
      <c r="C201" s="198">
        <v>4</v>
      </c>
      <c r="D201" s="186">
        <v>166036</v>
      </c>
      <c r="E201" s="69" t="s">
        <v>47</v>
      </c>
      <c r="F201" s="216">
        <v>89</v>
      </c>
      <c r="G201" s="217">
        <v>49.438202247191008</v>
      </c>
      <c r="H201" s="218">
        <v>22.471910112359549</v>
      </c>
      <c r="I201" s="218">
        <v>48.314606741573037</v>
      </c>
      <c r="J201" s="218">
        <v>20.224719101123593</v>
      </c>
    </row>
    <row r="202" spans="1:15" s="40" customFormat="1">
      <c r="A202" s="200"/>
      <c r="B202" s="200"/>
      <c r="C202" s="200"/>
      <c r="D202" s="196"/>
      <c r="E202" s="194" t="s">
        <v>299</v>
      </c>
      <c r="F202" s="222">
        <v>555</v>
      </c>
      <c r="G202" s="220">
        <v>45.225225225225223</v>
      </c>
      <c r="H202" s="221">
        <v>34.414414414414409</v>
      </c>
      <c r="I202" s="221">
        <v>23.243243243243246</v>
      </c>
      <c r="J202" s="221">
        <v>43.063063063063062</v>
      </c>
    </row>
    <row r="203" spans="1:15" s="41" customFormat="1" ht="13.8">
      <c r="A203" s="91"/>
      <c r="B203" s="223"/>
      <c r="C203" s="223"/>
      <c r="D203" s="223"/>
      <c r="E203" s="9" t="s">
        <v>180</v>
      </c>
      <c r="F203" s="112">
        <v>43636</v>
      </c>
      <c r="G203" s="121">
        <v>48.058942157851313</v>
      </c>
      <c r="H203" s="244" t="s">
        <v>312</v>
      </c>
      <c r="I203" s="244" t="s">
        <v>312</v>
      </c>
      <c r="J203" s="121">
        <v>59.737372811440096</v>
      </c>
    </row>
    <row r="204" spans="1:15" s="41" customFormat="1" ht="13.8">
      <c r="A204" s="91"/>
      <c r="B204" s="223"/>
      <c r="C204" s="223"/>
      <c r="D204" s="223"/>
      <c r="E204" s="16" t="s">
        <v>201</v>
      </c>
      <c r="F204" s="112">
        <v>23728</v>
      </c>
      <c r="G204" s="121">
        <v>48.3</v>
      </c>
      <c r="H204" s="244" t="s">
        <v>312</v>
      </c>
      <c r="I204" s="244" t="s">
        <v>312</v>
      </c>
      <c r="J204" s="121">
        <v>58.3</v>
      </c>
    </row>
    <row r="205" spans="1:15" s="41" customFormat="1">
      <c r="A205" s="91"/>
      <c r="B205" s="223"/>
      <c r="C205" s="223"/>
      <c r="D205" s="223"/>
      <c r="E205" s="17" t="s">
        <v>202</v>
      </c>
      <c r="F205" s="112">
        <v>19908</v>
      </c>
      <c r="G205" s="121">
        <v>47.7</v>
      </c>
      <c r="H205" s="244">
        <v>34.799999999999997</v>
      </c>
      <c r="I205" s="244">
        <v>17.899999999999999</v>
      </c>
      <c r="J205" s="121">
        <v>61.4</v>
      </c>
    </row>
    <row r="206" spans="1:15" s="41" customFormat="1" ht="12.75" customHeight="1">
      <c r="A206" s="41">
        <v>1</v>
      </c>
      <c r="B206" s="355" t="s">
        <v>325</v>
      </c>
      <c r="C206" s="355"/>
      <c r="D206" s="355"/>
      <c r="E206" s="355"/>
      <c r="F206" s="355"/>
      <c r="G206" s="355"/>
      <c r="H206" s="355"/>
      <c r="I206" s="355"/>
      <c r="J206" s="355"/>
      <c r="K206" s="306"/>
    </row>
    <row r="207" spans="1:15">
      <c r="B207" s="355"/>
      <c r="C207" s="355"/>
      <c r="D207" s="355"/>
      <c r="E207" s="355"/>
      <c r="F207" s="355"/>
      <c r="G207" s="355"/>
      <c r="H207" s="355"/>
      <c r="I207" s="355"/>
      <c r="J207" s="355"/>
      <c r="K207" s="306"/>
      <c r="L207" s="40"/>
      <c r="M207" s="40"/>
      <c r="N207" s="40"/>
      <c r="O207" s="40"/>
    </row>
    <row r="208" spans="1:15" s="40" customFormat="1">
      <c r="A208" s="29"/>
      <c r="B208" s="355"/>
      <c r="C208" s="355"/>
      <c r="D208" s="355"/>
      <c r="E208" s="355"/>
      <c r="F208" s="355"/>
      <c r="G208" s="355"/>
      <c r="H208" s="355"/>
      <c r="I208" s="355"/>
      <c r="J208" s="355"/>
      <c r="K208" s="306"/>
    </row>
    <row r="209" spans="1:6">
      <c r="A209" s="62" t="s">
        <v>227</v>
      </c>
    </row>
    <row r="211" spans="1:6">
      <c r="F211" s="118"/>
    </row>
  </sheetData>
  <sortState ref="A33:M59">
    <sortCondition ref="E33:E59"/>
  </sortState>
  <mergeCells count="12">
    <mergeCell ref="B206:J208"/>
    <mergeCell ref="J5:J6"/>
    <mergeCell ref="A3:A6"/>
    <mergeCell ref="B3:B6"/>
    <mergeCell ref="C3:C6"/>
    <mergeCell ref="D3:D6"/>
    <mergeCell ref="E3:E6"/>
    <mergeCell ref="F3:J3"/>
    <mergeCell ref="F4:F6"/>
    <mergeCell ref="G4:J4"/>
    <mergeCell ref="G5:G6"/>
    <mergeCell ref="H5:I5"/>
  </mergeCells>
  <pageMargins left="0.7" right="0.7" top="0.78740157499999996" bottom="0.78740157499999996"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dimension ref="A1:L206"/>
  <sheetViews>
    <sheetView topLeftCell="A175" zoomScale="80" zoomScaleNormal="80" workbookViewId="0">
      <selection activeCell="A175" sqref="A175"/>
    </sheetView>
  </sheetViews>
  <sheetFormatPr baseColWidth="10" defaultColWidth="11.44140625" defaultRowHeight="13.2"/>
  <cols>
    <col min="1" max="3" width="11.44140625" style="1"/>
    <col min="4" max="4" width="9.5546875" style="3" customWidth="1"/>
    <col min="5" max="5" width="40.6640625" style="42" customWidth="1"/>
    <col min="6" max="16384" width="11.44140625" style="14"/>
  </cols>
  <sheetData>
    <row r="1" spans="1:12" ht="17.399999999999999">
      <c r="A1" s="63" t="s">
        <v>313</v>
      </c>
      <c r="D1" s="5"/>
    </row>
    <row r="2" spans="1:12" ht="12.75" customHeight="1">
      <c r="A2" s="5"/>
      <c r="D2" s="5"/>
    </row>
    <row r="3" spans="1:12" ht="54.75" customHeight="1">
      <c r="A3" s="384" t="s">
        <v>301</v>
      </c>
      <c r="B3" s="384" t="s">
        <v>320</v>
      </c>
      <c r="C3" s="384" t="s">
        <v>298</v>
      </c>
      <c r="D3" s="405" t="s">
        <v>247</v>
      </c>
      <c r="E3" s="408" t="s">
        <v>0</v>
      </c>
      <c r="F3" s="422" t="s">
        <v>195</v>
      </c>
      <c r="G3" s="424"/>
      <c r="H3" s="422" t="s">
        <v>208</v>
      </c>
      <c r="I3" s="423"/>
      <c r="J3" s="383" t="s">
        <v>302</v>
      </c>
      <c r="K3" s="384"/>
      <c r="L3" s="13"/>
    </row>
    <row r="4" spans="1:12" ht="12.75" customHeight="1">
      <c r="A4" s="387"/>
      <c r="B4" s="387"/>
      <c r="C4" s="387"/>
      <c r="D4" s="406"/>
      <c r="E4" s="409"/>
      <c r="F4" s="376" t="s">
        <v>218</v>
      </c>
      <c r="G4" s="405" t="s">
        <v>248</v>
      </c>
      <c r="H4" s="376" t="s">
        <v>218</v>
      </c>
      <c r="I4" s="418" t="s">
        <v>248</v>
      </c>
      <c r="J4" s="420" t="s">
        <v>218</v>
      </c>
      <c r="K4" s="384" t="s">
        <v>303</v>
      </c>
    </row>
    <row r="5" spans="1:12" ht="72" customHeight="1">
      <c r="A5" s="387"/>
      <c r="B5" s="387"/>
      <c r="C5" s="387"/>
      <c r="D5" s="407"/>
      <c r="E5" s="410"/>
      <c r="F5" s="387"/>
      <c r="G5" s="417"/>
      <c r="H5" s="387"/>
      <c r="I5" s="419"/>
      <c r="J5" s="421"/>
      <c r="K5" s="387"/>
    </row>
    <row r="6" spans="1:12">
      <c r="A6" s="197">
        <v>1</v>
      </c>
      <c r="B6" s="197">
        <v>1</v>
      </c>
      <c r="C6" s="198">
        <v>1</v>
      </c>
      <c r="D6" s="186">
        <v>911000</v>
      </c>
      <c r="E6" s="69" t="s">
        <v>134</v>
      </c>
      <c r="F6" s="231">
        <v>55</v>
      </c>
      <c r="G6" s="225">
        <v>57.181818181818187</v>
      </c>
      <c r="H6" s="232">
        <v>233</v>
      </c>
      <c r="I6" s="227">
        <v>21.849785407725303</v>
      </c>
      <c r="J6" s="233">
        <v>805</v>
      </c>
      <c r="K6" s="229">
        <v>4.6819875776397586</v>
      </c>
      <c r="L6" s="90"/>
    </row>
    <row r="7" spans="1:12">
      <c r="A7" s="197">
        <v>1</v>
      </c>
      <c r="B7" s="197">
        <v>1</v>
      </c>
      <c r="C7" s="198">
        <v>1</v>
      </c>
      <c r="D7" s="186">
        <v>913000</v>
      </c>
      <c r="E7" s="69" t="s">
        <v>135</v>
      </c>
      <c r="F7" s="231">
        <v>149</v>
      </c>
      <c r="G7" s="225">
        <v>48.248322147650981</v>
      </c>
      <c r="H7" s="232">
        <v>623</v>
      </c>
      <c r="I7" s="227">
        <v>14.794542536115577</v>
      </c>
      <c r="J7" s="233">
        <v>1068</v>
      </c>
      <c r="K7" s="229">
        <v>6.4073033707865141</v>
      </c>
      <c r="L7" s="90"/>
    </row>
    <row r="8" spans="1:12">
      <c r="A8" s="197">
        <v>1</v>
      </c>
      <c r="B8" s="197">
        <v>1</v>
      </c>
      <c r="C8" s="198">
        <v>1</v>
      </c>
      <c r="D8" s="186">
        <v>112000</v>
      </c>
      <c r="E8" s="69" t="s">
        <v>16</v>
      </c>
      <c r="F8" s="231">
        <v>225</v>
      </c>
      <c r="G8" s="225">
        <v>36.14666666666669</v>
      </c>
      <c r="H8" s="232">
        <v>742</v>
      </c>
      <c r="I8" s="227">
        <v>10.873315363881396</v>
      </c>
      <c r="J8" s="233">
        <v>1474</v>
      </c>
      <c r="K8" s="229">
        <v>6.4219810040705569</v>
      </c>
      <c r="L8" s="90"/>
    </row>
    <row r="9" spans="1:12">
      <c r="A9" s="197">
        <v>1</v>
      </c>
      <c r="B9" s="197">
        <v>1</v>
      </c>
      <c r="C9" s="198">
        <v>1</v>
      </c>
      <c r="D9" s="186">
        <v>113000</v>
      </c>
      <c r="E9" s="69" t="s">
        <v>17</v>
      </c>
      <c r="F9" s="231">
        <v>146</v>
      </c>
      <c r="G9" s="225">
        <v>42.150684931506845</v>
      </c>
      <c r="H9" s="232">
        <v>285</v>
      </c>
      <c r="I9" s="227">
        <v>26.06666666666667</v>
      </c>
      <c r="J9" s="233">
        <v>836</v>
      </c>
      <c r="K9" s="229">
        <v>6.2428229665071804</v>
      </c>
      <c r="L9" s="90"/>
    </row>
    <row r="10" spans="1:12">
      <c r="A10" s="197">
        <v>1</v>
      </c>
      <c r="B10" s="197">
        <v>1</v>
      </c>
      <c r="C10" s="198">
        <v>1</v>
      </c>
      <c r="D10" s="186">
        <v>513000</v>
      </c>
      <c r="E10" s="69" t="s">
        <v>96</v>
      </c>
      <c r="F10" s="231">
        <v>24</v>
      </c>
      <c r="G10" s="225">
        <v>75.375000000000014</v>
      </c>
      <c r="H10" s="232">
        <v>60</v>
      </c>
      <c r="I10" s="227">
        <v>22.916666666666671</v>
      </c>
      <c r="J10" s="233">
        <v>213</v>
      </c>
      <c r="K10" s="229">
        <v>4.5070422535211261</v>
      </c>
      <c r="L10" s="90"/>
    </row>
    <row r="11" spans="1:12">
      <c r="A11" s="197">
        <v>1</v>
      </c>
      <c r="B11" s="197">
        <v>1</v>
      </c>
      <c r="C11" s="198">
        <v>1</v>
      </c>
      <c r="D11" s="186">
        <v>914000</v>
      </c>
      <c r="E11" s="69" t="s">
        <v>136</v>
      </c>
      <c r="F11" s="231">
        <v>89</v>
      </c>
      <c r="G11" s="225">
        <v>33.797752808988768</v>
      </c>
      <c r="H11" s="232">
        <v>159</v>
      </c>
      <c r="I11" s="227">
        <v>11.930817610062901</v>
      </c>
      <c r="J11" s="233">
        <v>256</v>
      </c>
      <c r="K11" s="229">
        <v>6.0781249999999982</v>
      </c>
      <c r="L11" s="90"/>
    </row>
    <row r="12" spans="1:12">
      <c r="A12" s="197">
        <v>1</v>
      </c>
      <c r="B12" s="197">
        <v>1</v>
      </c>
      <c r="C12" s="198">
        <v>1</v>
      </c>
      <c r="D12" s="186">
        <v>915000</v>
      </c>
      <c r="E12" s="69" t="s">
        <v>137</v>
      </c>
      <c r="F12" s="231">
        <v>73</v>
      </c>
      <c r="G12" s="225">
        <v>42.561643835616458</v>
      </c>
      <c r="H12" s="232">
        <v>180</v>
      </c>
      <c r="I12" s="227">
        <v>14.838888888888903</v>
      </c>
      <c r="J12" s="233">
        <v>415</v>
      </c>
      <c r="K12" s="229">
        <v>6.0987951807228917</v>
      </c>
      <c r="L12" s="90"/>
    </row>
    <row r="13" spans="1:12">
      <c r="A13" s="197">
        <v>1</v>
      </c>
      <c r="B13" s="197">
        <v>1</v>
      </c>
      <c r="C13" s="198">
        <v>1</v>
      </c>
      <c r="D13" s="186">
        <v>916000</v>
      </c>
      <c r="E13" s="69" t="s">
        <v>138</v>
      </c>
      <c r="F13" s="231">
        <v>40</v>
      </c>
      <c r="G13" s="225">
        <v>26.125000000000011</v>
      </c>
      <c r="H13" s="232">
        <v>99</v>
      </c>
      <c r="I13" s="227">
        <v>15.383838383838391</v>
      </c>
      <c r="J13" s="233">
        <v>232</v>
      </c>
      <c r="K13" s="229">
        <v>7.7629310344827571</v>
      </c>
      <c r="L13" s="90"/>
    </row>
    <row r="14" spans="1:12">
      <c r="A14" s="197">
        <v>1</v>
      </c>
      <c r="B14" s="197">
        <v>1</v>
      </c>
      <c r="C14" s="198">
        <v>1</v>
      </c>
      <c r="D14" s="186">
        <v>114000</v>
      </c>
      <c r="E14" s="69" t="s">
        <v>18</v>
      </c>
      <c r="F14" s="231">
        <v>32</v>
      </c>
      <c r="G14" s="225">
        <v>59.468750000000007</v>
      </c>
      <c r="H14" s="232">
        <v>122</v>
      </c>
      <c r="I14" s="227">
        <v>28.057377049180339</v>
      </c>
      <c r="J14" s="233">
        <v>414</v>
      </c>
      <c r="K14" s="229">
        <v>5.1352657004830942</v>
      </c>
      <c r="L14" s="90"/>
    </row>
    <row r="15" spans="1:12">
      <c r="A15" s="197">
        <v>1</v>
      </c>
      <c r="B15" s="197">
        <v>1</v>
      </c>
      <c r="C15" s="198">
        <v>1</v>
      </c>
      <c r="D15" s="186">
        <v>116000</v>
      </c>
      <c r="E15" s="69" t="s">
        <v>19</v>
      </c>
      <c r="F15" s="231">
        <v>102</v>
      </c>
      <c r="G15" s="225">
        <v>37.264705882352942</v>
      </c>
      <c r="H15" s="232">
        <v>315</v>
      </c>
      <c r="I15" s="227">
        <v>20.171428571428557</v>
      </c>
      <c r="J15" s="233">
        <v>214</v>
      </c>
      <c r="K15" s="229">
        <v>12.7196261682243</v>
      </c>
      <c r="L15" s="90"/>
    </row>
    <row r="16" spans="1:12">
      <c r="A16" s="197">
        <v>1</v>
      </c>
      <c r="B16" s="197">
        <v>1</v>
      </c>
      <c r="C16" s="198">
        <v>1</v>
      </c>
      <c r="D16" s="186">
        <v>117000</v>
      </c>
      <c r="E16" s="69" t="s">
        <v>20</v>
      </c>
      <c r="F16" s="231">
        <v>38</v>
      </c>
      <c r="G16" s="225">
        <v>39.789473684210527</v>
      </c>
      <c r="H16" s="232">
        <v>99</v>
      </c>
      <c r="I16" s="227">
        <v>16.868686868686872</v>
      </c>
      <c r="J16" s="233">
        <v>135</v>
      </c>
      <c r="K16" s="229">
        <v>4.4592592592592588</v>
      </c>
      <c r="L16" s="90"/>
    </row>
    <row r="17" spans="1:12">
      <c r="A17" s="197">
        <v>1</v>
      </c>
      <c r="B17" s="197">
        <v>1</v>
      </c>
      <c r="C17" s="198">
        <v>1</v>
      </c>
      <c r="D17" s="186">
        <v>119000</v>
      </c>
      <c r="E17" s="69" t="s">
        <v>21</v>
      </c>
      <c r="F17" s="231">
        <v>74</v>
      </c>
      <c r="G17" s="225">
        <v>34.13513513513513</v>
      </c>
      <c r="H17" s="232">
        <v>186</v>
      </c>
      <c r="I17" s="227">
        <v>9.2311827956989152</v>
      </c>
      <c r="J17" s="233">
        <v>785</v>
      </c>
      <c r="K17" s="229">
        <v>6.1834394904458554</v>
      </c>
      <c r="L17" s="90"/>
    </row>
    <row r="18" spans="1:12">
      <c r="A18" s="197">
        <v>1</v>
      </c>
      <c r="B18" s="197">
        <v>1</v>
      </c>
      <c r="C18" s="198">
        <v>1</v>
      </c>
      <c r="D18" s="186">
        <v>124000</v>
      </c>
      <c r="E18" s="69" t="s">
        <v>24</v>
      </c>
      <c r="F18" s="231">
        <v>57</v>
      </c>
      <c r="G18" s="225">
        <v>33.894736842105253</v>
      </c>
      <c r="H18" s="232">
        <v>355</v>
      </c>
      <c r="I18" s="227">
        <v>17.06478873239438</v>
      </c>
      <c r="J18" s="233">
        <v>650</v>
      </c>
      <c r="K18" s="229">
        <v>7.3938461538461517</v>
      </c>
      <c r="L18" s="90"/>
    </row>
    <row r="19" spans="1:12" s="40" customFormat="1">
      <c r="A19" s="200"/>
      <c r="B19" s="200"/>
      <c r="C19" s="200"/>
      <c r="D19" s="190"/>
      <c r="E19" s="169" t="s">
        <v>210</v>
      </c>
      <c r="F19" s="268"/>
      <c r="G19" s="269"/>
      <c r="H19" s="270"/>
      <c r="I19" s="271"/>
      <c r="J19" s="272"/>
      <c r="K19" s="273"/>
      <c r="L19" s="90"/>
    </row>
    <row r="20" spans="1:12">
      <c r="A20" s="197">
        <v>2</v>
      </c>
      <c r="B20" s="197">
        <v>2</v>
      </c>
      <c r="C20" s="198">
        <v>1</v>
      </c>
      <c r="D20" s="186">
        <v>334002</v>
      </c>
      <c r="E20" s="69" t="s">
        <v>250</v>
      </c>
      <c r="F20" s="231">
        <v>34</v>
      </c>
      <c r="G20" s="225">
        <v>61.264705882352935</v>
      </c>
      <c r="H20" s="232">
        <v>136</v>
      </c>
      <c r="I20" s="227">
        <v>16.992647058823529</v>
      </c>
      <c r="J20" s="233">
        <v>102</v>
      </c>
      <c r="K20" s="229">
        <v>5.166666666666667</v>
      </c>
      <c r="L20" s="90"/>
    </row>
    <row r="21" spans="1:12" s="41" customFormat="1">
      <c r="A21" s="197">
        <v>2</v>
      </c>
      <c r="B21" s="197">
        <v>2</v>
      </c>
      <c r="C21" s="198">
        <v>1</v>
      </c>
      <c r="D21" s="186">
        <v>711000</v>
      </c>
      <c r="E21" s="69" t="s">
        <v>121</v>
      </c>
      <c r="F21" s="231">
        <v>126</v>
      </c>
      <c r="G21" s="225">
        <v>37.555555555555564</v>
      </c>
      <c r="H21" s="232">
        <v>329</v>
      </c>
      <c r="I21" s="227">
        <v>18.024316109422479</v>
      </c>
      <c r="J21" s="233">
        <v>592</v>
      </c>
      <c r="K21" s="229">
        <v>3.9222972972972974</v>
      </c>
      <c r="L21" s="80"/>
    </row>
    <row r="22" spans="1:12" s="41" customFormat="1">
      <c r="A22" s="197">
        <v>2</v>
      </c>
      <c r="B22" s="197">
        <v>2</v>
      </c>
      <c r="C22" s="198">
        <v>1</v>
      </c>
      <c r="D22" s="186">
        <v>314000</v>
      </c>
      <c r="E22" s="69" t="s">
        <v>54</v>
      </c>
      <c r="F22" s="231">
        <v>48</v>
      </c>
      <c r="G22" s="225">
        <v>55.041666666666686</v>
      </c>
      <c r="H22" s="232">
        <v>141</v>
      </c>
      <c r="I22" s="227">
        <v>20.063829787234049</v>
      </c>
      <c r="J22" s="233">
        <v>464</v>
      </c>
      <c r="K22" s="229">
        <v>5.0711206896551708</v>
      </c>
      <c r="L22" s="80"/>
    </row>
    <row r="23" spans="1:12" s="41" customFormat="1">
      <c r="A23" s="197">
        <v>2</v>
      </c>
      <c r="B23" s="197">
        <v>2</v>
      </c>
      <c r="C23" s="198">
        <v>1</v>
      </c>
      <c r="D23" s="186">
        <v>512000</v>
      </c>
      <c r="E23" s="69" t="s">
        <v>95</v>
      </c>
      <c r="F23" s="231">
        <v>39</v>
      </c>
      <c r="G23" s="225">
        <v>42.102564102564109</v>
      </c>
      <c r="H23" s="232">
        <v>79</v>
      </c>
      <c r="I23" s="227">
        <v>12.873417721518985</v>
      </c>
      <c r="J23" s="233">
        <v>171</v>
      </c>
      <c r="K23" s="229">
        <v>5.6023391812865455</v>
      </c>
      <c r="L23" s="80"/>
    </row>
    <row r="24" spans="1:12" s="41" customFormat="1">
      <c r="A24" s="197">
        <v>2</v>
      </c>
      <c r="B24" s="197">
        <v>2</v>
      </c>
      <c r="C24" s="198">
        <v>1</v>
      </c>
      <c r="D24" s="186">
        <v>111000</v>
      </c>
      <c r="E24" s="69" t="s">
        <v>15</v>
      </c>
      <c r="F24" s="231">
        <v>71</v>
      </c>
      <c r="G24" s="225">
        <v>41.788732394366185</v>
      </c>
      <c r="H24" s="232">
        <v>237</v>
      </c>
      <c r="I24" s="227">
        <v>25.789029535864998</v>
      </c>
      <c r="J24" s="233">
        <v>765</v>
      </c>
      <c r="K24" s="229">
        <v>6.5137254901960819</v>
      </c>
      <c r="L24" s="80"/>
    </row>
    <row r="25" spans="1:12" s="41" customFormat="1">
      <c r="A25" s="197">
        <v>2</v>
      </c>
      <c r="B25" s="197">
        <v>2</v>
      </c>
      <c r="C25" s="198">
        <v>1</v>
      </c>
      <c r="D25" s="186">
        <v>315000</v>
      </c>
      <c r="E25" s="69" t="s">
        <v>55</v>
      </c>
      <c r="F25" s="231">
        <v>291</v>
      </c>
      <c r="G25" s="225">
        <v>93.886597938144249</v>
      </c>
      <c r="H25" s="232">
        <v>951</v>
      </c>
      <c r="I25" s="227">
        <v>23.466876971608801</v>
      </c>
      <c r="J25" s="233">
        <v>2307</v>
      </c>
      <c r="K25" s="229">
        <v>9.0290420459471381</v>
      </c>
      <c r="L25" s="80"/>
    </row>
    <row r="26" spans="1:12" s="41" customFormat="1">
      <c r="A26" s="197">
        <v>2</v>
      </c>
      <c r="B26" s="197">
        <v>2</v>
      </c>
      <c r="C26" s="198">
        <v>1</v>
      </c>
      <c r="D26" s="186">
        <v>316000</v>
      </c>
      <c r="E26" s="69" t="s">
        <v>56</v>
      </c>
      <c r="F26" s="231">
        <v>26</v>
      </c>
      <c r="G26" s="225">
        <v>31.076923076923077</v>
      </c>
      <c r="H26" s="232">
        <v>67</v>
      </c>
      <c r="I26" s="227">
        <v>22.746268656716428</v>
      </c>
      <c r="J26" s="233">
        <v>310</v>
      </c>
      <c r="K26" s="229">
        <v>6.8161290322580683</v>
      </c>
      <c r="L26" s="80"/>
    </row>
    <row r="27" spans="1:12" s="41" customFormat="1">
      <c r="A27" s="197">
        <v>2</v>
      </c>
      <c r="B27" s="197">
        <v>3</v>
      </c>
      <c r="C27" s="198">
        <v>1</v>
      </c>
      <c r="D27" s="186">
        <v>515000</v>
      </c>
      <c r="E27" s="69" t="s">
        <v>97</v>
      </c>
      <c r="F27" s="231">
        <v>48</v>
      </c>
      <c r="G27" s="225">
        <v>48.541666666666657</v>
      </c>
      <c r="H27" s="232">
        <v>143</v>
      </c>
      <c r="I27" s="227">
        <v>19.223776223776216</v>
      </c>
      <c r="J27" s="233">
        <v>324</v>
      </c>
      <c r="K27" s="229">
        <v>4.851851851851853</v>
      </c>
      <c r="L27" s="80"/>
    </row>
    <row r="28" spans="1:12" s="41" customFormat="1">
      <c r="A28" s="197">
        <v>2</v>
      </c>
      <c r="B28" s="197">
        <v>2</v>
      </c>
      <c r="C28" s="198">
        <v>1</v>
      </c>
      <c r="D28" s="186">
        <v>120000</v>
      </c>
      <c r="E28" s="69" t="s">
        <v>22</v>
      </c>
      <c r="F28" s="231">
        <v>11</v>
      </c>
      <c r="G28" s="225">
        <v>28.181818181818183</v>
      </c>
      <c r="H28" s="232">
        <v>39</v>
      </c>
      <c r="I28" s="227">
        <v>29.948717948717942</v>
      </c>
      <c r="J28" s="233">
        <v>166</v>
      </c>
      <c r="K28" s="229">
        <v>5.2168674698795225</v>
      </c>
      <c r="L28" s="80"/>
    </row>
    <row r="29" spans="1:12" s="41" customFormat="1">
      <c r="A29" s="197">
        <v>2</v>
      </c>
      <c r="B29" s="197">
        <v>2</v>
      </c>
      <c r="C29" s="198">
        <v>1</v>
      </c>
      <c r="D29" s="186">
        <v>122000</v>
      </c>
      <c r="E29" s="69" t="s">
        <v>23</v>
      </c>
      <c r="F29" s="231">
        <v>100</v>
      </c>
      <c r="G29" s="225">
        <v>17.529999999999998</v>
      </c>
      <c r="H29" s="232">
        <v>252</v>
      </c>
      <c r="I29" s="227">
        <v>8.3888888888888857</v>
      </c>
      <c r="J29" s="233">
        <v>425</v>
      </c>
      <c r="K29" s="229">
        <v>5.755294117647062</v>
      </c>
      <c r="L29" s="80"/>
    </row>
    <row r="30" spans="1:12" s="41" customFormat="1">
      <c r="A30" s="274"/>
      <c r="B30" s="274"/>
      <c r="C30" s="275"/>
      <c r="D30" s="276"/>
      <c r="E30" s="169" t="s">
        <v>217</v>
      </c>
      <c r="F30" s="268"/>
      <c r="G30" s="269"/>
      <c r="H30" s="270"/>
      <c r="I30" s="271"/>
      <c r="J30" s="272"/>
      <c r="K30" s="273"/>
      <c r="L30" s="80"/>
    </row>
    <row r="31" spans="1:12" s="41" customFormat="1">
      <c r="A31" s="197">
        <v>3</v>
      </c>
      <c r="B31" s="197">
        <v>4</v>
      </c>
      <c r="C31" s="198">
        <v>2</v>
      </c>
      <c r="D31" s="186">
        <v>334000</v>
      </c>
      <c r="E31" s="192" t="s">
        <v>258</v>
      </c>
      <c r="F31" s="224">
        <v>12</v>
      </c>
      <c r="G31" s="225">
        <v>44.333333333333329</v>
      </c>
      <c r="H31" s="226">
        <v>13</v>
      </c>
      <c r="I31" s="227">
        <v>16.30769230769231</v>
      </c>
      <c r="J31" s="228">
        <v>372</v>
      </c>
      <c r="K31" s="229">
        <v>6.4059139784946231</v>
      </c>
      <c r="L31" s="80"/>
    </row>
    <row r="32" spans="1:12" s="41" customFormat="1">
      <c r="A32" s="197">
        <v>3</v>
      </c>
      <c r="B32" s="197">
        <v>4</v>
      </c>
      <c r="C32" s="198">
        <v>2</v>
      </c>
      <c r="D32" s="186">
        <v>554000</v>
      </c>
      <c r="E32" s="69" t="s">
        <v>265</v>
      </c>
      <c r="F32" s="224">
        <v>17</v>
      </c>
      <c r="G32" s="225">
        <v>63.29411764705884</v>
      </c>
      <c r="H32" s="226">
        <v>47</v>
      </c>
      <c r="I32" s="227">
        <v>19.361702127659573</v>
      </c>
      <c r="J32" s="228">
        <v>65</v>
      </c>
      <c r="K32" s="229">
        <v>5.5384615384615401</v>
      </c>
      <c r="L32" s="80"/>
    </row>
    <row r="33" spans="1:12" s="41" customFormat="1">
      <c r="A33" s="197">
        <v>3</v>
      </c>
      <c r="B33" s="197">
        <v>4</v>
      </c>
      <c r="C33" s="198">
        <v>2</v>
      </c>
      <c r="D33" s="186">
        <v>558000</v>
      </c>
      <c r="E33" s="69" t="s">
        <v>266</v>
      </c>
      <c r="F33" s="224">
        <v>22</v>
      </c>
      <c r="G33" s="225">
        <v>72.500000000000028</v>
      </c>
      <c r="H33" s="226">
        <v>34</v>
      </c>
      <c r="I33" s="227">
        <v>19.02941176470588</v>
      </c>
      <c r="J33" s="228">
        <v>61</v>
      </c>
      <c r="K33" s="229">
        <v>3.2950819672131146</v>
      </c>
      <c r="L33" s="80"/>
    </row>
    <row r="34" spans="1:12" s="41" customFormat="1">
      <c r="A34" s="197">
        <v>3</v>
      </c>
      <c r="B34" s="197">
        <v>4</v>
      </c>
      <c r="C34" s="198">
        <v>2</v>
      </c>
      <c r="D34" s="186">
        <v>358000</v>
      </c>
      <c r="E34" s="69" t="s">
        <v>259</v>
      </c>
      <c r="F34" s="224">
        <v>40</v>
      </c>
      <c r="G34" s="225">
        <v>55.000000000000007</v>
      </c>
      <c r="H34" s="226">
        <v>91</v>
      </c>
      <c r="I34" s="227">
        <v>18.813186813186814</v>
      </c>
      <c r="J34" s="228">
        <v>107</v>
      </c>
      <c r="K34" s="229">
        <v>3.2990654205607477</v>
      </c>
      <c r="L34" s="80"/>
    </row>
    <row r="35" spans="1:12" s="41" customFormat="1">
      <c r="A35" s="197">
        <v>3</v>
      </c>
      <c r="B35" s="197">
        <v>4</v>
      </c>
      <c r="C35" s="198">
        <v>2</v>
      </c>
      <c r="D35" s="186">
        <v>366000</v>
      </c>
      <c r="E35" s="69" t="s">
        <v>260</v>
      </c>
      <c r="F35" s="224">
        <v>46</v>
      </c>
      <c r="G35" s="225">
        <v>36.173913043478258</v>
      </c>
      <c r="H35" s="226">
        <v>67</v>
      </c>
      <c r="I35" s="227">
        <v>21.20895522388059</v>
      </c>
      <c r="J35" s="228">
        <v>336</v>
      </c>
      <c r="K35" s="229">
        <v>3.7232142857142874</v>
      </c>
      <c r="L35" s="80"/>
    </row>
    <row r="36" spans="1:12" s="41" customFormat="1">
      <c r="A36" s="197">
        <v>3</v>
      </c>
      <c r="B36" s="197">
        <v>4</v>
      </c>
      <c r="C36" s="198">
        <v>2</v>
      </c>
      <c r="D36" s="186">
        <v>754000</v>
      </c>
      <c r="E36" s="69" t="s">
        <v>269</v>
      </c>
      <c r="F36" s="224">
        <v>63</v>
      </c>
      <c r="G36" s="225">
        <v>51.333333333333336</v>
      </c>
      <c r="H36" s="226">
        <v>162</v>
      </c>
      <c r="I36" s="227">
        <v>12.598765432098768</v>
      </c>
      <c r="J36" s="228">
        <v>201</v>
      </c>
      <c r="K36" s="229">
        <v>3.7313432835820901</v>
      </c>
      <c r="L36" s="80"/>
    </row>
    <row r="37" spans="1:12" s="41" customFormat="1">
      <c r="A37" s="197">
        <v>3</v>
      </c>
      <c r="B37" s="197">
        <v>3</v>
      </c>
      <c r="C37" s="198">
        <v>2</v>
      </c>
      <c r="D37" s="186">
        <v>370000</v>
      </c>
      <c r="E37" s="69" t="s">
        <v>261</v>
      </c>
      <c r="F37" s="224">
        <v>17</v>
      </c>
      <c r="G37" s="225">
        <v>26.647058823529413</v>
      </c>
      <c r="H37" s="226">
        <v>42</v>
      </c>
      <c r="I37" s="227">
        <v>17.428571428571427</v>
      </c>
      <c r="J37" s="228">
        <v>79</v>
      </c>
      <c r="K37" s="229">
        <v>5.1012658227848107</v>
      </c>
      <c r="L37" s="80"/>
    </row>
    <row r="38" spans="1:12" s="41" customFormat="1">
      <c r="A38" s="197">
        <v>3</v>
      </c>
      <c r="B38" s="197">
        <v>4</v>
      </c>
      <c r="C38" s="198">
        <v>2</v>
      </c>
      <c r="D38" s="186">
        <v>758000</v>
      </c>
      <c r="E38" s="69" t="s">
        <v>271</v>
      </c>
      <c r="F38" s="224">
        <v>18</v>
      </c>
      <c r="G38" s="225">
        <v>24.666666666666668</v>
      </c>
      <c r="H38" s="226">
        <v>43</v>
      </c>
      <c r="I38" s="227">
        <v>20.348837209302328</v>
      </c>
      <c r="J38" s="228">
        <v>18</v>
      </c>
      <c r="K38" s="229">
        <v>2.6111111111111112</v>
      </c>
      <c r="L38" s="80"/>
    </row>
    <row r="39" spans="1:12" s="41" customFormat="1">
      <c r="A39" s="197">
        <v>3</v>
      </c>
      <c r="B39" s="197">
        <v>4</v>
      </c>
      <c r="C39" s="198">
        <v>2</v>
      </c>
      <c r="D39" s="186">
        <v>958000</v>
      </c>
      <c r="E39" s="69" t="s">
        <v>276</v>
      </c>
      <c r="F39" s="224">
        <v>3</v>
      </c>
      <c r="G39" s="225">
        <v>99</v>
      </c>
      <c r="H39" s="226">
        <v>30</v>
      </c>
      <c r="I39" s="227">
        <v>13.966666666666672</v>
      </c>
      <c r="J39" s="228">
        <v>104</v>
      </c>
      <c r="K39" s="229">
        <v>6.0096153846153841</v>
      </c>
      <c r="L39" s="80"/>
    </row>
    <row r="40" spans="1:12" s="41" customFormat="1">
      <c r="A40" s="197">
        <v>3</v>
      </c>
      <c r="B40" s="197">
        <v>4</v>
      </c>
      <c r="C40" s="198">
        <v>2</v>
      </c>
      <c r="D40" s="186">
        <v>762000</v>
      </c>
      <c r="E40" s="69" t="s">
        <v>272</v>
      </c>
      <c r="F40" s="224">
        <v>23</v>
      </c>
      <c r="G40" s="225">
        <v>39.043478260869549</v>
      </c>
      <c r="H40" s="226">
        <v>61</v>
      </c>
      <c r="I40" s="227">
        <v>15.295081967213125</v>
      </c>
      <c r="J40" s="228">
        <v>115</v>
      </c>
      <c r="K40" s="229">
        <v>5.7130434782608672</v>
      </c>
      <c r="L40" s="80"/>
    </row>
    <row r="41" spans="1:12" s="41" customFormat="1">
      <c r="A41" s="197">
        <v>3</v>
      </c>
      <c r="B41" s="197">
        <v>4</v>
      </c>
      <c r="C41" s="198">
        <v>2</v>
      </c>
      <c r="D41" s="186">
        <v>154000</v>
      </c>
      <c r="E41" s="69" t="s">
        <v>253</v>
      </c>
      <c r="F41" s="224">
        <v>51</v>
      </c>
      <c r="G41" s="225">
        <v>35.549019607843142</v>
      </c>
      <c r="H41" s="226">
        <v>33</v>
      </c>
      <c r="I41" s="227">
        <v>6.5757575757575761</v>
      </c>
      <c r="J41" s="228">
        <v>86</v>
      </c>
      <c r="K41" s="229">
        <v>3.5348837209302331</v>
      </c>
      <c r="L41" s="80"/>
    </row>
    <row r="42" spans="1:12" s="41" customFormat="1">
      <c r="A42" s="197">
        <v>3</v>
      </c>
      <c r="B42" s="197">
        <v>4</v>
      </c>
      <c r="C42" s="198">
        <v>2</v>
      </c>
      <c r="D42" s="186">
        <v>766000</v>
      </c>
      <c r="E42" s="69" t="s">
        <v>273</v>
      </c>
      <c r="F42" s="224">
        <v>38</v>
      </c>
      <c r="G42" s="225">
        <v>52.342105263157897</v>
      </c>
      <c r="H42" s="226">
        <v>69</v>
      </c>
      <c r="I42" s="227">
        <v>21.898550724637676</v>
      </c>
      <c r="J42" s="228">
        <v>103</v>
      </c>
      <c r="K42" s="229">
        <v>3.407766990291262</v>
      </c>
      <c r="L42" s="80"/>
    </row>
    <row r="43" spans="1:12" s="41" customFormat="1">
      <c r="A43" s="197">
        <v>3</v>
      </c>
      <c r="B43" s="197">
        <v>4</v>
      </c>
      <c r="C43" s="198">
        <v>2</v>
      </c>
      <c r="D43" s="186">
        <v>962000</v>
      </c>
      <c r="E43" s="69" t="s">
        <v>277</v>
      </c>
      <c r="F43" s="224">
        <v>16</v>
      </c>
      <c r="G43" s="225">
        <v>111.75</v>
      </c>
      <c r="H43" s="226">
        <v>47</v>
      </c>
      <c r="I43" s="227">
        <v>35.957446808510646</v>
      </c>
      <c r="J43" s="228">
        <v>32</v>
      </c>
      <c r="K43" s="229">
        <v>3.9375</v>
      </c>
      <c r="L43" s="80"/>
    </row>
    <row r="44" spans="1:12" s="41" customFormat="1">
      <c r="A44" s="197">
        <v>3</v>
      </c>
      <c r="B44" s="197">
        <v>4</v>
      </c>
      <c r="C44" s="198">
        <v>2</v>
      </c>
      <c r="D44" s="186">
        <v>770000</v>
      </c>
      <c r="E44" s="69" t="s">
        <v>274</v>
      </c>
      <c r="F44" s="224">
        <v>47</v>
      </c>
      <c r="G44" s="225">
        <v>26</v>
      </c>
      <c r="H44" s="226">
        <v>117</v>
      </c>
      <c r="I44" s="227">
        <v>16.675213675213669</v>
      </c>
      <c r="J44" s="228">
        <v>40</v>
      </c>
      <c r="K44" s="229">
        <v>3.6000000000000005</v>
      </c>
      <c r="L44" s="80"/>
    </row>
    <row r="45" spans="1:12" s="41" customFormat="1">
      <c r="A45" s="197">
        <v>3</v>
      </c>
      <c r="B45" s="197">
        <v>4</v>
      </c>
      <c r="C45" s="198">
        <v>2</v>
      </c>
      <c r="D45" s="186">
        <v>162000</v>
      </c>
      <c r="E45" s="69" t="s">
        <v>254</v>
      </c>
      <c r="F45" s="224">
        <v>7</v>
      </c>
      <c r="G45" s="225">
        <v>99.857142857142861</v>
      </c>
      <c r="H45" s="226">
        <v>28</v>
      </c>
      <c r="I45" s="227">
        <v>12.178571428571429</v>
      </c>
      <c r="J45" s="228">
        <v>106</v>
      </c>
      <c r="K45" s="229">
        <v>6.1037735849056611</v>
      </c>
      <c r="L45" s="80"/>
    </row>
    <row r="46" spans="1:12" s="41" customFormat="1">
      <c r="A46" s="197">
        <v>3</v>
      </c>
      <c r="B46" s="197">
        <v>4</v>
      </c>
      <c r="C46" s="198">
        <v>2</v>
      </c>
      <c r="D46" s="186">
        <v>374000</v>
      </c>
      <c r="E46" s="69" t="s">
        <v>262</v>
      </c>
      <c r="F46" s="224">
        <v>61</v>
      </c>
      <c r="G46" s="225">
        <v>51.393442622950822</v>
      </c>
      <c r="H46" s="226">
        <v>58</v>
      </c>
      <c r="I46" s="227">
        <v>23.75862068965516</v>
      </c>
      <c r="J46" s="228">
        <v>197</v>
      </c>
      <c r="K46" s="229">
        <v>4.5076142131979742</v>
      </c>
      <c r="L46" s="80"/>
    </row>
    <row r="47" spans="1:12" s="41" customFormat="1">
      <c r="A47" s="197">
        <v>3</v>
      </c>
      <c r="B47" s="197">
        <v>4</v>
      </c>
      <c r="C47" s="198">
        <v>2</v>
      </c>
      <c r="D47" s="186">
        <v>966000</v>
      </c>
      <c r="E47" s="69" t="s">
        <v>278</v>
      </c>
      <c r="F47" s="224">
        <v>14</v>
      </c>
      <c r="G47" s="225">
        <v>63.928571428571431</v>
      </c>
      <c r="H47" s="226">
        <v>21</v>
      </c>
      <c r="I47" s="227">
        <v>10.666666666666668</v>
      </c>
      <c r="J47" s="228">
        <v>274</v>
      </c>
      <c r="K47" s="229">
        <v>4.8540145985401519</v>
      </c>
      <c r="L47" s="80"/>
    </row>
    <row r="48" spans="1:12" s="41" customFormat="1">
      <c r="A48" s="197">
        <v>3</v>
      </c>
      <c r="B48" s="197">
        <v>4</v>
      </c>
      <c r="C48" s="198">
        <v>2</v>
      </c>
      <c r="D48" s="186">
        <v>774000</v>
      </c>
      <c r="E48" s="69" t="s">
        <v>275</v>
      </c>
      <c r="F48" s="224">
        <v>14</v>
      </c>
      <c r="G48" s="225">
        <v>24.214285714285715</v>
      </c>
      <c r="H48" s="226">
        <v>35</v>
      </c>
      <c r="I48" s="227">
        <v>16.971428571428575</v>
      </c>
      <c r="J48" s="228">
        <v>282</v>
      </c>
      <c r="K48" s="229">
        <v>5.7056737588652497</v>
      </c>
      <c r="L48" s="80"/>
    </row>
    <row r="49" spans="1:12" s="41" customFormat="1">
      <c r="A49" s="197">
        <v>3</v>
      </c>
      <c r="B49" s="197">
        <v>4</v>
      </c>
      <c r="C49" s="198">
        <v>2</v>
      </c>
      <c r="D49" s="186">
        <v>378000</v>
      </c>
      <c r="E49" s="69" t="s">
        <v>263</v>
      </c>
      <c r="F49" s="224">
        <v>6</v>
      </c>
      <c r="G49" s="225">
        <v>58.333333333333336</v>
      </c>
      <c r="H49" s="226">
        <v>38</v>
      </c>
      <c r="I49" s="227">
        <v>12.657894736842104</v>
      </c>
      <c r="J49" s="228">
        <v>118</v>
      </c>
      <c r="K49" s="229">
        <v>5.6694915254237275</v>
      </c>
      <c r="L49" s="80"/>
    </row>
    <row r="50" spans="1:12" s="41" customFormat="1">
      <c r="A50" s="197">
        <v>3</v>
      </c>
      <c r="B50" s="197">
        <v>4</v>
      </c>
      <c r="C50" s="198">
        <v>2</v>
      </c>
      <c r="D50" s="186">
        <v>382000</v>
      </c>
      <c r="E50" s="69" t="s">
        <v>264</v>
      </c>
      <c r="F50" s="224">
        <v>6</v>
      </c>
      <c r="G50" s="225">
        <v>17</v>
      </c>
      <c r="H50" s="226">
        <v>30</v>
      </c>
      <c r="I50" s="227">
        <v>14.066666666666668</v>
      </c>
      <c r="J50" s="228">
        <v>34</v>
      </c>
      <c r="K50" s="229">
        <v>4.7058823529411757</v>
      </c>
      <c r="L50" s="80"/>
    </row>
    <row r="51" spans="1:12" s="41" customFormat="1">
      <c r="A51" s="197">
        <v>3</v>
      </c>
      <c r="B51" s="197">
        <v>4</v>
      </c>
      <c r="C51" s="198">
        <v>2</v>
      </c>
      <c r="D51" s="186">
        <v>970000</v>
      </c>
      <c r="E51" s="69" t="s">
        <v>279</v>
      </c>
      <c r="F51" s="224">
        <v>5</v>
      </c>
      <c r="G51" s="225">
        <v>43.4</v>
      </c>
      <c r="H51" s="226">
        <v>33</v>
      </c>
      <c r="I51" s="227">
        <v>13.939393939393941</v>
      </c>
      <c r="J51" s="228">
        <v>153</v>
      </c>
      <c r="K51" s="229">
        <v>4.2091503267973867</v>
      </c>
      <c r="L51" s="80"/>
    </row>
    <row r="52" spans="1:12" s="41" customFormat="1">
      <c r="A52" s="197">
        <v>3</v>
      </c>
      <c r="B52" s="197">
        <v>4</v>
      </c>
      <c r="C52" s="198">
        <v>2</v>
      </c>
      <c r="D52" s="186">
        <v>974000</v>
      </c>
      <c r="E52" s="69" t="s">
        <v>280</v>
      </c>
      <c r="F52" s="224">
        <v>28</v>
      </c>
      <c r="G52" s="225">
        <v>53.5</v>
      </c>
      <c r="H52" s="226">
        <v>75</v>
      </c>
      <c r="I52" s="227">
        <v>23.466666666666669</v>
      </c>
      <c r="J52" s="228">
        <v>163</v>
      </c>
      <c r="K52" s="229">
        <v>4.7546012269938647</v>
      </c>
      <c r="L52" s="80"/>
    </row>
    <row r="53" spans="1:12" s="41" customFormat="1">
      <c r="A53" s="197">
        <v>3</v>
      </c>
      <c r="B53" s="197">
        <v>4</v>
      </c>
      <c r="C53" s="198">
        <v>2</v>
      </c>
      <c r="D53" s="186">
        <v>566000</v>
      </c>
      <c r="E53" s="69" t="s">
        <v>267</v>
      </c>
      <c r="F53" s="224">
        <v>44</v>
      </c>
      <c r="G53" s="225">
        <v>47.954545454545467</v>
      </c>
      <c r="H53" s="226">
        <v>88</v>
      </c>
      <c r="I53" s="227">
        <v>19.943181818181824</v>
      </c>
      <c r="J53" s="228">
        <v>36</v>
      </c>
      <c r="K53" s="229">
        <v>4</v>
      </c>
      <c r="L53" s="80"/>
    </row>
    <row r="54" spans="1:12" s="41" customFormat="1">
      <c r="A54" s="197">
        <v>3</v>
      </c>
      <c r="B54" s="197">
        <v>3</v>
      </c>
      <c r="C54" s="198">
        <v>2</v>
      </c>
      <c r="D54" s="186">
        <v>978000</v>
      </c>
      <c r="E54" s="117" t="s">
        <v>281</v>
      </c>
      <c r="F54" s="224">
        <v>19</v>
      </c>
      <c r="G54" s="225">
        <v>57.105263157894733</v>
      </c>
      <c r="H54" s="226">
        <v>27</v>
      </c>
      <c r="I54" s="227">
        <v>11.25925925925926</v>
      </c>
      <c r="J54" s="228">
        <v>213</v>
      </c>
      <c r="K54" s="229">
        <v>4.4084507042253511</v>
      </c>
      <c r="L54" s="80"/>
    </row>
    <row r="55" spans="1:12" s="41" customFormat="1">
      <c r="A55" s="197">
        <v>3</v>
      </c>
      <c r="B55" s="197">
        <v>4</v>
      </c>
      <c r="C55" s="198">
        <v>2</v>
      </c>
      <c r="D55" s="186">
        <v>166000</v>
      </c>
      <c r="E55" s="69" t="s">
        <v>255</v>
      </c>
      <c r="F55" s="224">
        <v>27</v>
      </c>
      <c r="G55" s="225">
        <v>19.111111111111114</v>
      </c>
      <c r="H55" s="226">
        <v>30</v>
      </c>
      <c r="I55" s="227">
        <v>10.8</v>
      </c>
      <c r="J55" s="228">
        <v>7</v>
      </c>
      <c r="K55" s="229">
        <v>4.7142857142857144</v>
      </c>
      <c r="L55" s="80"/>
    </row>
    <row r="56" spans="1:12" s="41" customFormat="1">
      <c r="A56" s="197">
        <v>3</v>
      </c>
      <c r="B56" s="197">
        <v>4</v>
      </c>
      <c r="C56" s="198">
        <v>2</v>
      </c>
      <c r="D56" s="186">
        <v>570000</v>
      </c>
      <c r="E56" s="69" t="s">
        <v>268</v>
      </c>
      <c r="F56" s="224">
        <v>40</v>
      </c>
      <c r="G56" s="225">
        <v>67.424999999999983</v>
      </c>
      <c r="H56" s="226">
        <v>66</v>
      </c>
      <c r="I56" s="227">
        <v>20.924242424242415</v>
      </c>
      <c r="J56" s="228">
        <v>165</v>
      </c>
      <c r="K56" s="229">
        <v>4.2121212121212102</v>
      </c>
      <c r="L56" s="80"/>
    </row>
    <row r="57" spans="1:12" s="41" customFormat="1">
      <c r="A57" s="197">
        <v>3</v>
      </c>
      <c r="B57" s="197">
        <v>4</v>
      </c>
      <c r="C57" s="198">
        <v>2</v>
      </c>
      <c r="D57" s="186">
        <v>170000</v>
      </c>
      <c r="E57" s="69" t="s">
        <v>257</v>
      </c>
      <c r="F57" s="224">
        <v>37</v>
      </c>
      <c r="G57" s="225">
        <v>46.000000000000007</v>
      </c>
      <c r="H57" s="226">
        <v>46</v>
      </c>
      <c r="I57" s="227">
        <v>13.304347826086962</v>
      </c>
      <c r="J57" s="228">
        <v>178</v>
      </c>
      <c r="K57" s="229">
        <v>4.9775280898876382</v>
      </c>
      <c r="L57" s="80"/>
    </row>
    <row r="58" spans="1:12" s="41" customFormat="1">
      <c r="A58" s="274"/>
      <c r="B58" s="274"/>
      <c r="C58" s="275"/>
      <c r="D58" s="276"/>
      <c r="E58" s="169" t="s">
        <v>211</v>
      </c>
      <c r="F58" s="277"/>
      <c r="G58" s="269"/>
      <c r="H58" s="278"/>
      <c r="I58" s="271"/>
      <c r="J58" s="279"/>
      <c r="K58" s="273"/>
      <c r="L58" s="80"/>
    </row>
    <row r="59" spans="1:12" s="41" customFormat="1">
      <c r="A59" s="197">
        <v>4</v>
      </c>
      <c r="B59" s="197">
        <v>2</v>
      </c>
      <c r="C59" s="198">
        <v>3</v>
      </c>
      <c r="D59" s="186">
        <v>334004</v>
      </c>
      <c r="E59" s="69" t="s">
        <v>57</v>
      </c>
      <c r="F59" s="224">
        <v>12</v>
      </c>
      <c r="G59" s="225">
        <v>59.833333333333329</v>
      </c>
      <c r="H59" s="226">
        <v>13</v>
      </c>
      <c r="I59" s="227">
        <v>10.76923076923077</v>
      </c>
      <c r="J59" s="228">
        <v>99</v>
      </c>
      <c r="K59" s="229">
        <v>3.4848484848484844</v>
      </c>
      <c r="L59" s="80"/>
    </row>
    <row r="60" spans="1:12" s="41" customFormat="1">
      <c r="A60" s="197">
        <v>4</v>
      </c>
      <c r="B60" s="197">
        <v>2</v>
      </c>
      <c r="C60" s="198">
        <v>3</v>
      </c>
      <c r="D60" s="186">
        <v>962004</v>
      </c>
      <c r="E60" s="69" t="s">
        <v>150</v>
      </c>
      <c r="F60" s="224">
        <v>11</v>
      </c>
      <c r="G60" s="225">
        <v>19.45454545454545</v>
      </c>
      <c r="H60" s="226">
        <v>3</v>
      </c>
      <c r="I60" s="227">
        <v>14.333333333333334</v>
      </c>
      <c r="J60" s="228">
        <v>3</v>
      </c>
      <c r="K60" s="229">
        <v>4</v>
      </c>
      <c r="L60" s="80"/>
    </row>
    <row r="61" spans="1:12" s="41" customFormat="1">
      <c r="A61" s="197">
        <v>4</v>
      </c>
      <c r="B61" s="197">
        <v>1</v>
      </c>
      <c r="C61" s="198">
        <v>3</v>
      </c>
      <c r="D61" s="186">
        <v>978004</v>
      </c>
      <c r="E61" s="69" t="s">
        <v>161</v>
      </c>
      <c r="F61" s="224">
        <v>23</v>
      </c>
      <c r="G61" s="225">
        <v>25.826086956521738</v>
      </c>
      <c r="H61" s="226">
        <v>26</v>
      </c>
      <c r="I61" s="227">
        <v>39.923076923076927</v>
      </c>
      <c r="J61" s="228">
        <v>64</v>
      </c>
      <c r="K61" s="229">
        <v>7.1875000000000009</v>
      </c>
      <c r="L61" s="80"/>
    </row>
    <row r="62" spans="1:12" s="41" customFormat="1">
      <c r="A62" s="197">
        <v>4</v>
      </c>
      <c r="B62" s="197">
        <v>2</v>
      </c>
      <c r="C62" s="198">
        <v>3</v>
      </c>
      <c r="D62" s="186">
        <v>562008</v>
      </c>
      <c r="E62" s="69" t="s">
        <v>105</v>
      </c>
      <c r="F62" s="224">
        <v>6</v>
      </c>
      <c r="G62" s="225">
        <v>74.666666666666657</v>
      </c>
      <c r="H62" s="226">
        <v>13</v>
      </c>
      <c r="I62" s="227">
        <v>6.2307692307692308</v>
      </c>
      <c r="J62" s="228">
        <v>80</v>
      </c>
      <c r="K62" s="229">
        <v>4.3749999999999991</v>
      </c>
      <c r="L62" s="80"/>
    </row>
    <row r="63" spans="1:12" s="41" customFormat="1">
      <c r="A63" s="197">
        <v>4</v>
      </c>
      <c r="B63" s="197">
        <v>2</v>
      </c>
      <c r="C63" s="198">
        <v>3</v>
      </c>
      <c r="D63" s="186">
        <v>158004</v>
      </c>
      <c r="E63" s="69" t="s">
        <v>30</v>
      </c>
      <c r="F63" s="224">
        <v>11</v>
      </c>
      <c r="G63" s="225">
        <v>34.454545454545453</v>
      </c>
      <c r="H63" s="226">
        <v>17</v>
      </c>
      <c r="I63" s="227">
        <v>9.7058823529411757</v>
      </c>
      <c r="J63" s="228">
        <v>86</v>
      </c>
      <c r="K63" s="229">
        <v>7.3372093023255838</v>
      </c>
      <c r="L63" s="80"/>
    </row>
    <row r="64" spans="1:12" s="41" customFormat="1">
      <c r="A64" s="197">
        <v>4</v>
      </c>
      <c r="B64" s="197">
        <v>2</v>
      </c>
      <c r="C64" s="198">
        <v>3</v>
      </c>
      <c r="D64" s="186">
        <v>954012</v>
      </c>
      <c r="E64" s="69" t="s">
        <v>140</v>
      </c>
      <c r="F64" s="224">
        <v>5</v>
      </c>
      <c r="G64" s="225">
        <v>48.8</v>
      </c>
      <c r="H64" s="226">
        <v>7</v>
      </c>
      <c r="I64" s="227">
        <v>21.285714285714288</v>
      </c>
      <c r="J64" s="228">
        <v>58</v>
      </c>
      <c r="K64" s="229">
        <v>10.206896551724141</v>
      </c>
      <c r="L64" s="80"/>
    </row>
    <row r="65" spans="1:12" s="41" customFormat="1">
      <c r="A65" s="197">
        <v>4</v>
      </c>
      <c r="B65" s="197">
        <v>2</v>
      </c>
      <c r="C65" s="202">
        <v>3</v>
      </c>
      <c r="D65" s="186">
        <v>370016</v>
      </c>
      <c r="E65" s="69" t="s">
        <v>73</v>
      </c>
      <c r="F65" s="224">
        <v>5</v>
      </c>
      <c r="G65" s="225">
        <v>57.8</v>
      </c>
      <c r="H65" s="226">
        <v>18</v>
      </c>
      <c r="I65" s="227">
        <v>44.5</v>
      </c>
      <c r="J65" s="228">
        <v>71</v>
      </c>
      <c r="K65" s="229">
        <v>5.0422535211267592</v>
      </c>
      <c r="L65" s="80"/>
    </row>
    <row r="66" spans="1:12" s="41" customFormat="1">
      <c r="A66" s="197">
        <v>4</v>
      </c>
      <c r="B66" s="197">
        <v>2</v>
      </c>
      <c r="C66" s="198">
        <v>3</v>
      </c>
      <c r="D66" s="186">
        <v>962016</v>
      </c>
      <c r="E66" s="69" t="s">
        <v>151</v>
      </c>
      <c r="F66" s="224">
        <v>6</v>
      </c>
      <c r="G66" s="225">
        <v>29.166666666666668</v>
      </c>
      <c r="H66" s="226">
        <v>18</v>
      </c>
      <c r="I66" s="227">
        <v>25.777777777777779</v>
      </c>
      <c r="J66" s="228">
        <v>75</v>
      </c>
      <c r="K66" s="229">
        <v>3.680000000000001</v>
      </c>
      <c r="L66" s="80"/>
    </row>
    <row r="67" spans="1:12" s="41" customFormat="1">
      <c r="A67" s="197">
        <v>4</v>
      </c>
      <c r="B67" s="197">
        <v>2</v>
      </c>
      <c r="C67" s="198">
        <v>3</v>
      </c>
      <c r="D67" s="186">
        <v>370020</v>
      </c>
      <c r="E67" s="69" t="s">
        <v>74</v>
      </c>
      <c r="F67" s="224">
        <v>6</v>
      </c>
      <c r="G67" s="225">
        <v>73.333333333333343</v>
      </c>
      <c r="H67" s="226">
        <v>9</v>
      </c>
      <c r="I67" s="227">
        <v>14.444444444444443</v>
      </c>
      <c r="J67" s="228">
        <v>232</v>
      </c>
      <c r="K67" s="229">
        <v>5.6120689655172411</v>
      </c>
      <c r="L67" s="80"/>
    </row>
    <row r="68" spans="1:12" s="41" customFormat="1">
      <c r="A68" s="197">
        <v>4</v>
      </c>
      <c r="B68" s="197">
        <v>2</v>
      </c>
      <c r="C68" s="202">
        <v>3</v>
      </c>
      <c r="D68" s="186">
        <v>978020</v>
      </c>
      <c r="E68" s="69" t="s">
        <v>162</v>
      </c>
      <c r="F68" s="224">
        <v>22</v>
      </c>
      <c r="G68" s="225">
        <v>36.545454545454547</v>
      </c>
      <c r="H68" s="226">
        <v>60</v>
      </c>
      <c r="I68" s="227">
        <v>13.333333333333336</v>
      </c>
      <c r="J68" s="228">
        <v>159</v>
      </c>
      <c r="K68" s="229">
        <v>6.5345911949685549</v>
      </c>
      <c r="L68" s="80"/>
    </row>
    <row r="69" spans="1:12" s="41" customFormat="1">
      <c r="A69" s="197">
        <v>4</v>
      </c>
      <c r="B69" s="197">
        <v>2</v>
      </c>
      <c r="C69" s="198">
        <v>3</v>
      </c>
      <c r="D69" s="186">
        <v>170020</v>
      </c>
      <c r="E69" s="69" t="s">
        <v>49</v>
      </c>
      <c r="F69" s="224">
        <v>23</v>
      </c>
      <c r="G69" s="225">
        <v>33.652173913043491</v>
      </c>
      <c r="H69" s="226">
        <v>42</v>
      </c>
      <c r="I69" s="227">
        <v>19.333333333333336</v>
      </c>
      <c r="J69" s="228">
        <v>423</v>
      </c>
      <c r="K69" s="229">
        <v>5.5011820330969288</v>
      </c>
      <c r="L69" s="80"/>
    </row>
    <row r="70" spans="1:12" s="41" customFormat="1">
      <c r="A70" s="197">
        <v>4</v>
      </c>
      <c r="B70" s="197">
        <v>2</v>
      </c>
      <c r="C70" s="198">
        <v>3</v>
      </c>
      <c r="D70" s="186">
        <v>154036</v>
      </c>
      <c r="E70" s="69" t="s">
        <v>29</v>
      </c>
      <c r="F70" s="224">
        <v>22</v>
      </c>
      <c r="G70" s="225">
        <v>30.95454545454546</v>
      </c>
      <c r="H70" s="226">
        <v>43</v>
      </c>
      <c r="I70" s="227">
        <v>14.348837209302317</v>
      </c>
      <c r="J70" s="228">
        <v>175</v>
      </c>
      <c r="K70" s="229">
        <v>3.6685714285714295</v>
      </c>
      <c r="L70" s="80"/>
    </row>
    <row r="71" spans="1:12" s="41" customFormat="1">
      <c r="A71" s="197">
        <v>4</v>
      </c>
      <c r="B71" s="197">
        <v>1</v>
      </c>
      <c r="C71" s="198">
        <v>3</v>
      </c>
      <c r="D71" s="186">
        <v>158026</v>
      </c>
      <c r="E71" s="69" t="s">
        <v>36</v>
      </c>
      <c r="F71" s="224">
        <v>8</v>
      </c>
      <c r="G71" s="225">
        <v>13.875</v>
      </c>
      <c r="H71" s="226">
        <v>33</v>
      </c>
      <c r="I71" s="227">
        <v>12.787878787878785</v>
      </c>
      <c r="J71" s="228">
        <v>136</v>
      </c>
      <c r="K71" s="229">
        <v>5.3382352941176432</v>
      </c>
      <c r="L71" s="80"/>
    </row>
    <row r="72" spans="1:12" s="41" customFormat="1">
      <c r="A72" s="197">
        <v>4</v>
      </c>
      <c r="B72" s="197">
        <v>1</v>
      </c>
      <c r="C72" s="198">
        <v>3</v>
      </c>
      <c r="D72" s="186">
        <v>562028</v>
      </c>
      <c r="E72" s="69" t="s">
        <v>111</v>
      </c>
      <c r="F72" s="224">
        <v>8</v>
      </c>
      <c r="G72" s="225">
        <v>54.875</v>
      </c>
      <c r="H72" s="226">
        <v>33</v>
      </c>
      <c r="I72" s="227">
        <v>22.818181818181824</v>
      </c>
      <c r="J72" s="228">
        <v>93</v>
      </c>
      <c r="K72" s="229">
        <v>5.7526881720430119</v>
      </c>
      <c r="L72" s="80"/>
    </row>
    <row r="73" spans="1:12" s="41" customFormat="1">
      <c r="A73" s="197">
        <v>4</v>
      </c>
      <c r="B73" s="197">
        <v>2</v>
      </c>
      <c r="C73" s="198">
        <v>3</v>
      </c>
      <c r="D73" s="186">
        <v>954024</v>
      </c>
      <c r="E73" s="69" t="s">
        <v>143</v>
      </c>
      <c r="F73" s="224">
        <v>7</v>
      </c>
      <c r="G73" s="225">
        <v>62.571428571428577</v>
      </c>
      <c r="H73" s="226">
        <v>23</v>
      </c>
      <c r="I73" s="227">
        <v>19.608695652173914</v>
      </c>
      <c r="J73" s="228">
        <v>128</v>
      </c>
      <c r="K73" s="229">
        <v>4.3046874999999991</v>
      </c>
      <c r="L73" s="80"/>
    </row>
    <row r="74" spans="1:12" s="41" customFormat="1">
      <c r="A74" s="197">
        <v>4</v>
      </c>
      <c r="B74" s="197">
        <v>2</v>
      </c>
      <c r="C74" s="198">
        <v>3</v>
      </c>
      <c r="D74" s="186">
        <v>978032</v>
      </c>
      <c r="E74" s="69" t="s">
        <v>165</v>
      </c>
      <c r="F74" s="224">
        <v>11</v>
      </c>
      <c r="G74" s="225">
        <v>42.636363636363633</v>
      </c>
      <c r="H74" s="226">
        <v>17</v>
      </c>
      <c r="I74" s="227">
        <v>16.823529411764707</v>
      </c>
      <c r="J74" s="228">
        <v>117</v>
      </c>
      <c r="K74" s="229">
        <v>8.0341880341880376</v>
      </c>
      <c r="L74" s="80"/>
    </row>
    <row r="75" spans="1:12" s="41" customFormat="1">
      <c r="A75" s="197">
        <v>4</v>
      </c>
      <c r="B75" s="197">
        <v>2</v>
      </c>
      <c r="C75" s="198">
        <v>3</v>
      </c>
      <c r="D75" s="186">
        <v>382060</v>
      </c>
      <c r="E75" s="69" t="s">
        <v>93</v>
      </c>
      <c r="F75" s="224">
        <v>7</v>
      </c>
      <c r="G75" s="225">
        <v>14.714285714285714</v>
      </c>
      <c r="H75" s="226">
        <v>12</v>
      </c>
      <c r="I75" s="227">
        <v>26.166666666666668</v>
      </c>
      <c r="J75" s="228">
        <v>180</v>
      </c>
      <c r="K75" s="229">
        <v>7.1222222222222227</v>
      </c>
      <c r="L75" s="80"/>
    </row>
    <row r="76" spans="1:12" s="41" customFormat="1">
      <c r="A76" s="197">
        <v>4</v>
      </c>
      <c r="B76" s="197">
        <v>2</v>
      </c>
      <c r="C76" s="198">
        <v>3</v>
      </c>
      <c r="D76" s="186">
        <v>962060</v>
      </c>
      <c r="E76" s="69" t="s">
        <v>156</v>
      </c>
      <c r="F76" s="224">
        <v>4</v>
      </c>
      <c r="G76" s="225">
        <v>64.75</v>
      </c>
      <c r="H76" s="226">
        <v>10</v>
      </c>
      <c r="I76" s="227">
        <v>15.799999999999999</v>
      </c>
      <c r="J76" s="228">
        <v>165</v>
      </c>
      <c r="K76" s="229">
        <v>4.2787878787878793</v>
      </c>
      <c r="L76" s="80"/>
    </row>
    <row r="77" spans="1:12" s="41" customFormat="1">
      <c r="A77" s="197">
        <v>4</v>
      </c>
      <c r="B77" s="197">
        <v>2</v>
      </c>
      <c r="C77" s="198">
        <v>3</v>
      </c>
      <c r="D77" s="186">
        <v>362040</v>
      </c>
      <c r="E77" s="69" t="s">
        <v>70</v>
      </c>
      <c r="F77" s="224">
        <v>4</v>
      </c>
      <c r="G77" s="225">
        <v>48.5</v>
      </c>
      <c r="H77" s="226">
        <v>16</v>
      </c>
      <c r="I77" s="227">
        <v>20.875</v>
      </c>
      <c r="J77" s="228">
        <v>43</v>
      </c>
      <c r="K77" s="229">
        <v>3.7674418604651163</v>
      </c>
      <c r="L77" s="80"/>
    </row>
    <row r="78" spans="1:12" s="41" customFormat="1">
      <c r="A78" s="274"/>
      <c r="B78" s="274"/>
      <c r="C78" s="275"/>
      <c r="D78" s="276"/>
      <c r="E78" s="169" t="s">
        <v>212</v>
      </c>
      <c r="F78" s="277"/>
      <c r="G78" s="269"/>
      <c r="H78" s="278"/>
      <c r="I78" s="271"/>
      <c r="J78" s="279"/>
      <c r="K78" s="273"/>
      <c r="L78" s="80"/>
    </row>
    <row r="79" spans="1:12" s="41" customFormat="1">
      <c r="A79" s="197">
        <v>5</v>
      </c>
      <c r="B79" s="197">
        <v>3</v>
      </c>
      <c r="C79" s="198">
        <v>3</v>
      </c>
      <c r="D79" s="186">
        <v>770004</v>
      </c>
      <c r="E79" s="69" t="s">
        <v>130</v>
      </c>
      <c r="F79" s="224">
        <v>5</v>
      </c>
      <c r="G79" s="225">
        <v>23.2</v>
      </c>
      <c r="H79" s="226">
        <v>11</v>
      </c>
      <c r="I79" s="227">
        <v>9.9090909090909101</v>
      </c>
      <c r="J79" s="228">
        <v>260</v>
      </c>
      <c r="K79" s="229">
        <v>4.5576923076923075</v>
      </c>
      <c r="L79" s="80"/>
    </row>
    <row r="80" spans="1:12" s="41" customFormat="1">
      <c r="A80" s="197">
        <v>5</v>
      </c>
      <c r="B80" s="197">
        <v>3</v>
      </c>
      <c r="C80" s="198">
        <v>3</v>
      </c>
      <c r="D80" s="186">
        <v>570008</v>
      </c>
      <c r="E80" s="69" t="s">
        <v>119</v>
      </c>
      <c r="F80" s="224">
        <v>3</v>
      </c>
      <c r="G80" s="225">
        <v>10</v>
      </c>
      <c r="H80" s="226">
        <v>10</v>
      </c>
      <c r="I80" s="227">
        <v>23</v>
      </c>
      <c r="J80" s="228">
        <v>60</v>
      </c>
      <c r="K80" s="229">
        <v>4.9333333333333353</v>
      </c>
      <c r="L80" s="80"/>
    </row>
    <row r="81" spans="1:12" s="41" customFormat="1">
      <c r="A81" s="197">
        <v>5</v>
      </c>
      <c r="B81" s="197">
        <v>3</v>
      </c>
      <c r="C81" s="198">
        <v>3</v>
      </c>
      <c r="D81" s="186">
        <v>362004</v>
      </c>
      <c r="E81" s="69" t="s">
        <v>239</v>
      </c>
      <c r="F81" s="224">
        <v>5</v>
      </c>
      <c r="G81" s="225">
        <v>9.8000000000000007</v>
      </c>
      <c r="H81" s="226">
        <v>16</v>
      </c>
      <c r="I81" s="227">
        <v>11.312499999999998</v>
      </c>
      <c r="J81" s="228">
        <v>55</v>
      </c>
      <c r="K81" s="229">
        <v>4.1818181818181825</v>
      </c>
      <c r="L81" s="80"/>
    </row>
    <row r="82" spans="1:12" s="41" customFormat="1">
      <c r="A82" s="197">
        <v>5</v>
      </c>
      <c r="B82" s="197">
        <v>3</v>
      </c>
      <c r="C82" s="198">
        <v>3</v>
      </c>
      <c r="D82" s="186">
        <v>362012</v>
      </c>
      <c r="E82" s="69" t="s">
        <v>64</v>
      </c>
      <c r="F82" s="224">
        <v>4</v>
      </c>
      <c r="G82" s="225">
        <v>78.25</v>
      </c>
      <c r="H82" s="226">
        <v>12</v>
      </c>
      <c r="I82" s="227">
        <v>30.833333333333332</v>
      </c>
      <c r="J82" s="228">
        <v>22</v>
      </c>
      <c r="K82" s="229">
        <v>4.8636363636363642</v>
      </c>
      <c r="L82" s="80"/>
    </row>
    <row r="83" spans="1:12" s="41" customFormat="1">
      <c r="A83" s="197">
        <v>5</v>
      </c>
      <c r="B83" s="197">
        <v>3</v>
      </c>
      <c r="C83" s="203">
        <v>3</v>
      </c>
      <c r="D83" s="186">
        <v>362016</v>
      </c>
      <c r="E83" s="69" t="s">
        <v>240</v>
      </c>
      <c r="F83" s="224">
        <v>20</v>
      </c>
      <c r="G83" s="225">
        <v>12</v>
      </c>
      <c r="H83" s="226">
        <v>28</v>
      </c>
      <c r="I83" s="227">
        <v>5.928571428571427</v>
      </c>
      <c r="J83" s="228">
        <v>57</v>
      </c>
      <c r="K83" s="229">
        <v>4.4385964912280711</v>
      </c>
      <c r="L83" s="80"/>
    </row>
    <row r="84" spans="1:12" s="41" customFormat="1">
      <c r="A84" s="197">
        <v>5</v>
      </c>
      <c r="B84" s="197">
        <v>3</v>
      </c>
      <c r="C84" s="198">
        <v>3</v>
      </c>
      <c r="D84" s="186">
        <v>154008</v>
      </c>
      <c r="E84" s="69" t="s">
        <v>25</v>
      </c>
      <c r="F84" s="224">
        <v>20</v>
      </c>
      <c r="G84" s="225">
        <v>23.1</v>
      </c>
      <c r="H84" s="226">
        <v>29</v>
      </c>
      <c r="I84" s="227">
        <v>11.068965517241381</v>
      </c>
      <c r="J84" s="228">
        <v>146</v>
      </c>
      <c r="K84" s="229">
        <v>4.3493150684931505</v>
      </c>
      <c r="L84" s="80"/>
    </row>
    <row r="85" spans="1:12" s="41" customFormat="1">
      <c r="A85" s="197">
        <v>5</v>
      </c>
      <c r="B85" s="197">
        <v>3</v>
      </c>
      <c r="C85" s="198">
        <v>3</v>
      </c>
      <c r="D85" s="186">
        <v>954008</v>
      </c>
      <c r="E85" s="69" t="s">
        <v>139</v>
      </c>
      <c r="F85" s="224">
        <v>17</v>
      </c>
      <c r="G85" s="225">
        <v>44.411764705882362</v>
      </c>
      <c r="H85" s="226">
        <v>36</v>
      </c>
      <c r="I85" s="227">
        <v>8.277777777777775</v>
      </c>
      <c r="J85" s="228">
        <v>44</v>
      </c>
      <c r="K85" s="229">
        <v>4.1818181818181834</v>
      </c>
      <c r="L85" s="80"/>
    </row>
    <row r="86" spans="1:12" s="41" customFormat="1">
      <c r="A86" s="197">
        <v>5</v>
      </c>
      <c r="B86" s="197">
        <v>3</v>
      </c>
      <c r="C86" s="198">
        <v>3</v>
      </c>
      <c r="D86" s="186">
        <v>362020</v>
      </c>
      <c r="E86" s="69" t="s">
        <v>65</v>
      </c>
      <c r="F86" s="224">
        <v>3</v>
      </c>
      <c r="G86" s="225">
        <v>95</v>
      </c>
      <c r="H86" s="226">
        <v>13</v>
      </c>
      <c r="I86" s="227">
        <v>46.076923076923073</v>
      </c>
      <c r="J86" s="228">
        <v>50</v>
      </c>
      <c r="K86" s="229">
        <v>4.8800000000000017</v>
      </c>
      <c r="L86" s="80"/>
    </row>
    <row r="87" spans="1:12" s="41" customFormat="1">
      <c r="A87" s="197">
        <v>5</v>
      </c>
      <c r="B87" s="197">
        <v>3</v>
      </c>
      <c r="C87" s="198">
        <v>3</v>
      </c>
      <c r="D87" s="186">
        <v>370012</v>
      </c>
      <c r="E87" s="69" t="s">
        <v>72</v>
      </c>
      <c r="F87" s="224">
        <v>6</v>
      </c>
      <c r="G87" s="225">
        <v>11.833333333333334</v>
      </c>
      <c r="H87" s="226">
        <v>17</v>
      </c>
      <c r="I87" s="227">
        <v>16.882352941176478</v>
      </c>
      <c r="J87" s="228">
        <v>82</v>
      </c>
      <c r="K87" s="229">
        <v>12.146341463414638</v>
      </c>
      <c r="L87" s="80"/>
    </row>
    <row r="88" spans="1:12" s="41" customFormat="1">
      <c r="A88" s="197">
        <v>5</v>
      </c>
      <c r="B88" s="197">
        <v>3</v>
      </c>
      <c r="C88" s="198">
        <v>3</v>
      </c>
      <c r="D88" s="186">
        <v>154012</v>
      </c>
      <c r="E88" s="69" t="s">
        <v>26</v>
      </c>
      <c r="F88" s="224">
        <v>22</v>
      </c>
      <c r="G88" s="225">
        <v>22.63636363636364</v>
      </c>
      <c r="H88" s="226">
        <v>18</v>
      </c>
      <c r="I88" s="227">
        <v>10.722222222222221</v>
      </c>
      <c r="J88" s="228">
        <v>65</v>
      </c>
      <c r="K88" s="229">
        <v>3.9384615384615391</v>
      </c>
      <c r="L88" s="80"/>
    </row>
    <row r="89" spans="1:12" s="41" customFormat="1">
      <c r="A89" s="197">
        <v>5</v>
      </c>
      <c r="B89" s="197">
        <v>3</v>
      </c>
      <c r="C89" s="198">
        <v>3</v>
      </c>
      <c r="D89" s="186">
        <v>154016</v>
      </c>
      <c r="E89" s="69" t="s">
        <v>27</v>
      </c>
      <c r="F89" s="224">
        <v>6</v>
      </c>
      <c r="G89" s="225">
        <v>53.333333333333336</v>
      </c>
      <c r="H89" s="226">
        <v>8</v>
      </c>
      <c r="I89" s="227">
        <v>30.250000000000004</v>
      </c>
      <c r="J89" s="228">
        <v>72</v>
      </c>
      <c r="K89" s="229">
        <v>3.5555555555555545</v>
      </c>
      <c r="L89" s="80"/>
    </row>
    <row r="90" spans="1:12" s="41" customFormat="1">
      <c r="A90" s="197">
        <v>5</v>
      </c>
      <c r="B90" s="197">
        <v>3</v>
      </c>
      <c r="C90" s="198">
        <v>3</v>
      </c>
      <c r="D90" s="186">
        <v>566012</v>
      </c>
      <c r="E90" s="69" t="s">
        <v>115</v>
      </c>
      <c r="F90" s="224">
        <v>1</v>
      </c>
      <c r="G90" s="225">
        <v>26</v>
      </c>
      <c r="H90" s="226">
        <v>3</v>
      </c>
      <c r="I90" s="227">
        <v>8</v>
      </c>
      <c r="J90" s="228">
        <v>94</v>
      </c>
      <c r="K90" s="229">
        <v>5.2978723404255312</v>
      </c>
      <c r="L90" s="80"/>
    </row>
    <row r="91" spans="1:12" s="41" customFormat="1">
      <c r="A91" s="197">
        <v>5</v>
      </c>
      <c r="B91" s="197">
        <v>3</v>
      </c>
      <c r="C91" s="198">
        <v>3</v>
      </c>
      <c r="D91" s="186">
        <v>554020</v>
      </c>
      <c r="E91" s="69" t="s">
        <v>101</v>
      </c>
      <c r="F91" s="224">
        <v>11</v>
      </c>
      <c r="G91" s="225">
        <v>33.272727272727273</v>
      </c>
      <c r="H91" s="226">
        <v>15</v>
      </c>
      <c r="I91" s="227">
        <v>24.066666666666663</v>
      </c>
      <c r="J91" s="228">
        <v>238</v>
      </c>
      <c r="K91" s="229">
        <v>4.6344537815126055</v>
      </c>
      <c r="L91" s="80"/>
    </row>
    <row r="92" spans="1:12" s="41" customFormat="1">
      <c r="A92" s="197">
        <v>5</v>
      </c>
      <c r="B92" s="197">
        <v>3</v>
      </c>
      <c r="C92" s="198">
        <v>3</v>
      </c>
      <c r="D92" s="186">
        <v>374012</v>
      </c>
      <c r="E92" s="69" t="s">
        <v>75</v>
      </c>
      <c r="F92" s="224">
        <v>4</v>
      </c>
      <c r="G92" s="225">
        <v>44.25</v>
      </c>
      <c r="H92" s="226">
        <v>16</v>
      </c>
      <c r="I92" s="227">
        <v>21.3125</v>
      </c>
      <c r="J92" s="228">
        <v>37</v>
      </c>
      <c r="K92" s="229">
        <v>3.1351351351351351</v>
      </c>
      <c r="L92" s="80"/>
    </row>
    <row r="93" spans="1:12" s="41" customFormat="1">
      <c r="A93" s="197">
        <v>5</v>
      </c>
      <c r="B93" s="197">
        <v>3</v>
      </c>
      <c r="C93" s="198">
        <v>3</v>
      </c>
      <c r="D93" s="186">
        <v>158008</v>
      </c>
      <c r="E93" s="69" t="s">
        <v>31</v>
      </c>
      <c r="F93" s="224">
        <v>3</v>
      </c>
      <c r="G93" s="225">
        <v>11.666666666666666</v>
      </c>
      <c r="H93" s="226">
        <v>12</v>
      </c>
      <c r="I93" s="227">
        <v>20.000000000000004</v>
      </c>
      <c r="J93" s="228">
        <v>48</v>
      </c>
      <c r="K93" s="229">
        <v>3.5</v>
      </c>
      <c r="L93" s="80"/>
    </row>
    <row r="94" spans="1:12" s="41" customFormat="1">
      <c r="A94" s="197">
        <v>5</v>
      </c>
      <c r="B94" s="197">
        <v>3</v>
      </c>
      <c r="C94" s="198">
        <v>3</v>
      </c>
      <c r="D94" s="186">
        <v>158012</v>
      </c>
      <c r="E94" s="69" t="s">
        <v>32</v>
      </c>
      <c r="F94" s="224">
        <v>10</v>
      </c>
      <c r="G94" s="225">
        <v>16.8</v>
      </c>
      <c r="H94" s="226">
        <v>9</v>
      </c>
      <c r="I94" s="227">
        <v>39.555555555555557</v>
      </c>
      <c r="J94" s="228">
        <v>79</v>
      </c>
      <c r="K94" s="229">
        <v>6.3037974683544302</v>
      </c>
      <c r="L94" s="80"/>
    </row>
    <row r="95" spans="1:12" s="41" customFormat="1">
      <c r="A95" s="197">
        <v>5</v>
      </c>
      <c r="B95" s="197">
        <v>3</v>
      </c>
      <c r="C95" s="198">
        <v>3</v>
      </c>
      <c r="D95" s="186">
        <v>334016</v>
      </c>
      <c r="E95" s="69" t="s">
        <v>59</v>
      </c>
      <c r="F95" s="224">
        <v>24</v>
      </c>
      <c r="G95" s="225">
        <v>28.750000000000004</v>
      </c>
      <c r="H95" s="226">
        <v>44</v>
      </c>
      <c r="I95" s="227">
        <v>14.477272727272727</v>
      </c>
      <c r="J95" s="228">
        <v>281</v>
      </c>
      <c r="K95" s="229">
        <v>8.2775800711743734</v>
      </c>
      <c r="L95" s="80"/>
    </row>
    <row r="96" spans="1:12" s="41" customFormat="1">
      <c r="A96" s="197">
        <v>5</v>
      </c>
      <c r="B96" s="197">
        <v>3</v>
      </c>
      <c r="C96" s="198">
        <v>3</v>
      </c>
      <c r="D96" s="186">
        <v>166012</v>
      </c>
      <c r="E96" s="69" t="s">
        <v>45</v>
      </c>
      <c r="F96" s="224">
        <v>7</v>
      </c>
      <c r="G96" s="225">
        <v>42.571428571428569</v>
      </c>
      <c r="H96" s="226">
        <v>33</v>
      </c>
      <c r="I96" s="227">
        <v>12.787878787878787</v>
      </c>
      <c r="J96" s="228">
        <v>90</v>
      </c>
      <c r="K96" s="229">
        <v>4.0333333333333323</v>
      </c>
      <c r="L96" s="80"/>
    </row>
    <row r="97" spans="1:12" s="41" customFormat="1">
      <c r="A97" s="197">
        <v>5</v>
      </c>
      <c r="B97" s="197">
        <v>3</v>
      </c>
      <c r="C97" s="198">
        <v>3</v>
      </c>
      <c r="D97" s="186">
        <v>766040</v>
      </c>
      <c r="E97" s="69" t="s">
        <v>128</v>
      </c>
      <c r="F97" s="224">
        <v>8</v>
      </c>
      <c r="G97" s="225">
        <v>63.125</v>
      </c>
      <c r="H97" s="226">
        <v>13</v>
      </c>
      <c r="I97" s="227">
        <v>16.615384615384617</v>
      </c>
      <c r="J97" s="228">
        <v>98</v>
      </c>
      <c r="K97" s="229">
        <v>3.7551020408163267</v>
      </c>
      <c r="L97" s="80"/>
    </row>
    <row r="98" spans="1:12" s="41" customFormat="1">
      <c r="A98" s="197">
        <v>5</v>
      </c>
      <c r="B98" s="197">
        <v>3</v>
      </c>
      <c r="C98" s="198">
        <v>3</v>
      </c>
      <c r="D98" s="186">
        <v>766044</v>
      </c>
      <c r="E98" s="69" t="s">
        <v>129</v>
      </c>
      <c r="F98" s="224">
        <v>11</v>
      </c>
      <c r="G98" s="225">
        <v>42.36363636363636</v>
      </c>
      <c r="H98" s="226">
        <v>13</v>
      </c>
      <c r="I98" s="227">
        <v>18.384615384615383</v>
      </c>
      <c r="J98" s="228">
        <v>199</v>
      </c>
      <c r="K98" s="229">
        <v>4.1005025125628167</v>
      </c>
      <c r="L98" s="80"/>
    </row>
    <row r="99" spans="1:12" s="41" customFormat="1">
      <c r="A99" s="197">
        <v>5</v>
      </c>
      <c r="B99" s="197">
        <v>3</v>
      </c>
      <c r="C99" s="198">
        <v>3</v>
      </c>
      <c r="D99" s="186">
        <v>758024</v>
      </c>
      <c r="E99" s="69" t="s">
        <v>125</v>
      </c>
      <c r="F99" s="224">
        <v>1</v>
      </c>
      <c r="G99" s="225">
        <v>45</v>
      </c>
      <c r="H99" s="226">
        <v>14</v>
      </c>
      <c r="I99" s="227">
        <v>20.714285714285715</v>
      </c>
      <c r="J99" s="228">
        <v>57</v>
      </c>
      <c r="K99" s="229">
        <v>4.4912280701754392</v>
      </c>
      <c r="L99" s="80"/>
    </row>
    <row r="100" spans="1:12" s="41" customFormat="1">
      <c r="A100" s="197">
        <v>5</v>
      </c>
      <c r="B100" s="197">
        <v>3</v>
      </c>
      <c r="C100" s="198">
        <v>3</v>
      </c>
      <c r="D100" s="186">
        <v>382032</v>
      </c>
      <c r="E100" s="69" t="s">
        <v>89</v>
      </c>
      <c r="F100" s="224">
        <v>1</v>
      </c>
      <c r="G100" s="225">
        <v>121</v>
      </c>
      <c r="H100" s="226">
        <v>9</v>
      </c>
      <c r="I100" s="227">
        <v>11.222222222222221</v>
      </c>
      <c r="J100" s="228">
        <v>33</v>
      </c>
      <c r="K100" s="229">
        <v>7.0606060606060606</v>
      </c>
      <c r="L100" s="80"/>
    </row>
    <row r="101" spans="1:12" s="41" customFormat="1">
      <c r="A101" s="197">
        <v>5</v>
      </c>
      <c r="B101" s="197">
        <v>3</v>
      </c>
      <c r="C101" s="198">
        <v>3</v>
      </c>
      <c r="D101" s="186">
        <v>158024</v>
      </c>
      <c r="E101" s="69" t="s">
        <v>35</v>
      </c>
      <c r="F101" s="224">
        <v>5</v>
      </c>
      <c r="G101" s="225">
        <v>45.2</v>
      </c>
      <c r="H101" s="226">
        <v>10</v>
      </c>
      <c r="I101" s="227">
        <v>32.200000000000003</v>
      </c>
      <c r="J101" s="228">
        <v>54</v>
      </c>
      <c r="K101" s="229">
        <v>4.0740740740740744</v>
      </c>
      <c r="L101" s="80"/>
    </row>
    <row r="102" spans="1:12" s="41" customFormat="1">
      <c r="A102" s="197">
        <v>5</v>
      </c>
      <c r="B102" s="197">
        <v>3</v>
      </c>
      <c r="C102" s="198">
        <v>3</v>
      </c>
      <c r="D102" s="186">
        <v>166016</v>
      </c>
      <c r="E102" s="69" t="s">
        <v>256</v>
      </c>
      <c r="F102" s="224">
        <v>30</v>
      </c>
      <c r="G102" s="225">
        <v>23.833333333333329</v>
      </c>
      <c r="H102" s="226">
        <v>15</v>
      </c>
      <c r="I102" s="227">
        <v>10.000000000000004</v>
      </c>
      <c r="J102" s="228">
        <v>115</v>
      </c>
      <c r="K102" s="229">
        <v>4.3304347826086937</v>
      </c>
      <c r="L102" s="80"/>
    </row>
    <row r="103" spans="1:12" s="41" customFormat="1">
      <c r="A103" s="197">
        <v>5</v>
      </c>
      <c r="B103" s="197">
        <v>3</v>
      </c>
      <c r="C103" s="198">
        <v>3</v>
      </c>
      <c r="D103" s="186">
        <v>978028</v>
      </c>
      <c r="E103" s="69" t="s">
        <v>164</v>
      </c>
      <c r="F103" s="224">
        <v>26</v>
      </c>
      <c r="G103" s="225">
        <v>28.538461538461544</v>
      </c>
      <c r="H103" s="226">
        <v>56</v>
      </c>
      <c r="I103" s="227">
        <v>16.678571428571434</v>
      </c>
      <c r="J103" s="228">
        <v>53</v>
      </c>
      <c r="K103" s="229">
        <v>3.2075471698113209</v>
      </c>
      <c r="L103" s="80"/>
    </row>
    <row r="104" spans="1:12" s="41" customFormat="1">
      <c r="A104" s="197">
        <v>5</v>
      </c>
      <c r="B104" s="197">
        <v>3</v>
      </c>
      <c r="C104" s="198">
        <v>3</v>
      </c>
      <c r="D104" s="186">
        <v>974040</v>
      </c>
      <c r="E104" s="69" t="s">
        <v>159</v>
      </c>
      <c r="F104" s="224">
        <v>6</v>
      </c>
      <c r="G104" s="225">
        <v>21.666666666666668</v>
      </c>
      <c r="H104" s="226">
        <v>47</v>
      </c>
      <c r="I104" s="227">
        <v>15.042553191489365</v>
      </c>
      <c r="J104" s="228">
        <v>45</v>
      </c>
      <c r="K104" s="229">
        <v>5.1333333333333337</v>
      </c>
      <c r="L104" s="80"/>
    </row>
    <row r="105" spans="1:12" s="41" customFormat="1">
      <c r="A105" s="197">
        <v>5</v>
      </c>
      <c r="B105" s="197">
        <v>3</v>
      </c>
      <c r="C105" s="198">
        <v>3</v>
      </c>
      <c r="D105" s="186">
        <v>170044</v>
      </c>
      <c r="E105" s="69" t="s">
        <v>52</v>
      </c>
      <c r="F105" s="224">
        <v>33</v>
      </c>
      <c r="G105" s="225">
        <v>34</v>
      </c>
      <c r="H105" s="226">
        <v>38</v>
      </c>
      <c r="I105" s="227">
        <v>14.052631578947365</v>
      </c>
      <c r="J105" s="228">
        <v>146</v>
      </c>
      <c r="K105" s="229">
        <v>5.0273972602739718</v>
      </c>
      <c r="L105" s="80"/>
    </row>
    <row r="106" spans="1:12" s="41" customFormat="1">
      <c r="A106" s="197">
        <v>5</v>
      </c>
      <c r="B106" s="197">
        <v>3</v>
      </c>
      <c r="C106" s="198">
        <v>3</v>
      </c>
      <c r="D106" s="186">
        <v>562036</v>
      </c>
      <c r="E106" s="69" t="s">
        <v>113</v>
      </c>
      <c r="F106" s="224">
        <v>4</v>
      </c>
      <c r="G106" s="225">
        <v>67</v>
      </c>
      <c r="H106" s="226">
        <v>15</v>
      </c>
      <c r="I106" s="227">
        <v>24.866666666666664</v>
      </c>
      <c r="J106" s="228">
        <v>76</v>
      </c>
      <c r="K106" s="229">
        <v>4.0657894736842106</v>
      </c>
      <c r="L106" s="80"/>
    </row>
    <row r="107" spans="1:12" s="41" customFormat="1">
      <c r="A107" s="197">
        <v>5</v>
      </c>
      <c r="B107" s="197">
        <v>3</v>
      </c>
      <c r="C107" s="198">
        <v>3</v>
      </c>
      <c r="D107" s="186">
        <v>978040</v>
      </c>
      <c r="E107" s="69" t="s">
        <v>167</v>
      </c>
      <c r="F107" s="224">
        <v>6</v>
      </c>
      <c r="G107" s="225">
        <v>99</v>
      </c>
      <c r="H107" s="226">
        <v>26</v>
      </c>
      <c r="I107" s="227">
        <v>11.153846153846152</v>
      </c>
      <c r="J107" s="228">
        <v>134</v>
      </c>
      <c r="K107" s="229">
        <v>9.1268656716417933</v>
      </c>
      <c r="L107" s="80"/>
    </row>
    <row r="108" spans="1:12" s="41" customFormat="1">
      <c r="A108" s="197">
        <v>5</v>
      </c>
      <c r="B108" s="197">
        <v>3</v>
      </c>
      <c r="C108" s="198">
        <v>3</v>
      </c>
      <c r="D108" s="186">
        <v>158036</v>
      </c>
      <c r="E108" s="69" t="s">
        <v>39</v>
      </c>
      <c r="F108" s="224">
        <v>3</v>
      </c>
      <c r="G108" s="225">
        <v>38</v>
      </c>
      <c r="H108" s="226">
        <v>24</v>
      </c>
      <c r="I108" s="227">
        <v>10.291666666666666</v>
      </c>
      <c r="J108" s="228">
        <v>37</v>
      </c>
      <c r="K108" s="229">
        <v>5.1351351351351342</v>
      </c>
      <c r="L108" s="80"/>
    </row>
    <row r="109" spans="1:12" s="41" customFormat="1">
      <c r="A109" s="197">
        <v>5</v>
      </c>
      <c r="B109" s="197">
        <v>3</v>
      </c>
      <c r="C109" s="198">
        <v>3</v>
      </c>
      <c r="D109" s="186">
        <v>334036</v>
      </c>
      <c r="E109" s="69" t="s">
        <v>61</v>
      </c>
      <c r="F109" s="224">
        <v>19</v>
      </c>
      <c r="G109" s="225">
        <v>18.789473684210531</v>
      </c>
      <c r="H109" s="226">
        <v>46</v>
      </c>
      <c r="I109" s="227">
        <v>22.391304347826097</v>
      </c>
      <c r="J109" s="228">
        <v>164</v>
      </c>
      <c r="K109" s="229">
        <v>3.9207317073170724</v>
      </c>
      <c r="L109" s="80"/>
    </row>
    <row r="110" spans="1:12" s="41" customFormat="1">
      <c r="A110" s="274"/>
      <c r="B110" s="274"/>
      <c r="C110" s="275"/>
      <c r="D110" s="276"/>
      <c r="E110" s="169" t="s">
        <v>213</v>
      </c>
      <c r="F110" s="277"/>
      <c r="G110" s="269"/>
      <c r="H110" s="278"/>
      <c r="I110" s="271"/>
      <c r="J110" s="279"/>
      <c r="K110" s="273"/>
      <c r="L110" s="80"/>
    </row>
    <row r="111" spans="1:12" s="41" customFormat="1">
      <c r="A111" s="197">
        <v>6</v>
      </c>
      <c r="B111" s="197">
        <v>4</v>
      </c>
      <c r="C111" s="198">
        <v>3</v>
      </c>
      <c r="D111" s="186">
        <v>554004</v>
      </c>
      <c r="E111" s="69" t="s">
        <v>98</v>
      </c>
      <c r="F111" s="224">
        <v>14</v>
      </c>
      <c r="G111" s="225">
        <v>76.428571428571431</v>
      </c>
      <c r="H111" s="226">
        <v>8</v>
      </c>
      <c r="I111" s="227">
        <v>33.25</v>
      </c>
      <c r="J111" s="228">
        <v>76</v>
      </c>
      <c r="K111" s="229">
        <v>4.8289473684210549</v>
      </c>
      <c r="L111" s="80"/>
    </row>
    <row r="112" spans="1:12" s="41" customFormat="1">
      <c r="A112" s="197">
        <v>6</v>
      </c>
      <c r="B112" s="197">
        <v>4</v>
      </c>
      <c r="C112" s="198">
        <v>3</v>
      </c>
      <c r="D112" s="186">
        <v>382008</v>
      </c>
      <c r="E112" s="69" t="s">
        <v>84</v>
      </c>
      <c r="F112" s="224">
        <v>4</v>
      </c>
      <c r="G112" s="225">
        <v>67.75</v>
      </c>
      <c r="H112" s="226">
        <v>8</v>
      </c>
      <c r="I112" s="227">
        <v>13</v>
      </c>
      <c r="J112" s="228">
        <v>48</v>
      </c>
      <c r="K112" s="229">
        <v>4</v>
      </c>
      <c r="L112" s="80"/>
    </row>
    <row r="113" spans="1:12" s="41" customFormat="1">
      <c r="A113" s="197">
        <v>6</v>
      </c>
      <c r="B113" s="197">
        <v>4</v>
      </c>
      <c r="C113" s="203">
        <v>3</v>
      </c>
      <c r="D113" s="186">
        <v>554012</v>
      </c>
      <c r="E113" s="69" t="s">
        <v>100</v>
      </c>
      <c r="F113" s="224">
        <v>10</v>
      </c>
      <c r="G113" s="225">
        <v>78.400000000000006</v>
      </c>
      <c r="H113" s="226">
        <v>17</v>
      </c>
      <c r="I113" s="227">
        <v>17.411764705882355</v>
      </c>
      <c r="J113" s="228">
        <v>78</v>
      </c>
      <c r="K113" s="229">
        <v>5.1025641025641031</v>
      </c>
      <c r="L113" s="80"/>
    </row>
    <row r="114" spans="1:12" s="41" customFormat="1">
      <c r="A114" s="197">
        <v>6</v>
      </c>
      <c r="B114" s="197">
        <v>4</v>
      </c>
      <c r="C114" s="198">
        <v>3</v>
      </c>
      <c r="D114" s="186">
        <v>382012</v>
      </c>
      <c r="E114" s="69" t="s">
        <v>85</v>
      </c>
      <c r="F114" s="224">
        <v>18</v>
      </c>
      <c r="G114" s="225">
        <v>37.722222222222214</v>
      </c>
      <c r="H114" s="226">
        <v>16</v>
      </c>
      <c r="I114" s="227">
        <v>20.25</v>
      </c>
      <c r="J114" s="228">
        <v>87</v>
      </c>
      <c r="K114" s="229">
        <v>4.7126436781609193</v>
      </c>
      <c r="L114" s="80"/>
    </row>
    <row r="115" spans="1:12" s="41" customFormat="1">
      <c r="A115" s="197">
        <v>6</v>
      </c>
      <c r="B115" s="197">
        <v>4</v>
      </c>
      <c r="C115" s="198">
        <v>3</v>
      </c>
      <c r="D115" s="186">
        <v>758004</v>
      </c>
      <c r="E115" s="69" t="s">
        <v>123</v>
      </c>
      <c r="F115" s="224">
        <v>20</v>
      </c>
      <c r="G115" s="225">
        <v>25.549999999999997</v>
      </c>
      <c r="H115" s="226">
        <v>4</v>
      </c>
      <c r="I115" s="227">
        <v>20.5</v>
      </c>
      <c r="J115" s="228">
        <v>186</v>
      </c>
      <c r="K115" s="229">
        <v>3.3817204301075261</v>
      </c>
      <c r="L115" s="80"/>
    </row>
    <row r="116" spans="1:12" s="41" customFormat="1">
      <c r="A116" s="197">
        <v>6</v>
      </c>
      <c r="B116" s="197">
        <v>4</v>
      </c>
      <c r="C116" s="198">
        <v>3</v>
      </c>
      <c r="D116" s="186">
        <v>558012</v>
      </c>
      <c r="E116" s="69" t="s">
        <v>102</v>
      </c>
      <c r="F116" s="224">
        <v>20</v>
      </c>
      <c r="G116" s="225">
        <v>37.900000000000006</v>
      </c>
      <c r="H116" s="226">
        <v>14</v>
      </c>
      <c r="I116" s="227">
        <v>22.857142857142858</v>
      </c>
      <c r="J116" s="228">
        <v>70</v>
      </c>
      <c r="K116" s="229">
        <v>3.100000000000001</v>
      </c>
      <c r="L116" s="80"/>
    </row>
    <row r="117" spans="1:12" s="41" customFormat="1">
      <c r="A117" s="197">
        <v>6</v>
      </c>
      <c r="B117" s="197">
        <v>4</v>
      </c>
      <c r="C117" s="198">
        <v>3</v>
      </c>
      <c r="D117" s="186">
        <v>558016</v>
      </c>
      <c r="E117" s="69" t="s">
        <v>103</v>
      </c>
      <c r="F117" s="224">
        <v>11</v>
      </c>
      <c r="G117" s="225">
        <v>19.454545454545457</v>
      </c>
      <c r="H117" s="226">
        <v>26</v>
      </c>
      <c r="I117" s="227">
        <v>16.15384615384616</v>
      </c>
      <c r="J117" s="228">
        <v>192</v>
      </c>
      <c r="K117" s="229">
        <v>3.2083333333333344</v>
      </c>
      <c r="L117" s="80"/>
    </row>
    <row r="118" spans="1:12" s="41" customFormat="1">
      <c r="A118" s="197">
        <v>6</v>
      </c>
      <c r="B118" s="197">
        <v>4</v>
      </c>
      <c r="C118" s="198">
        <v>3</v>
      </c>
      <c r="D118" s="186">
        <v>566008</v>
      </c>
      <c r="E118" s="69" t="s">
        <v>114</v>
      </c>
      <c r="F118" s="224">
        <v>7</v>
      </c>
      <c r="G118" s="225">
        <v>28.857142857142858</v>
      </c>
      <c r="H118" s="226">
        <v>21</v>
      </c>
      <c r="I118" s="227">
        <v>15.380952380952383</v>
      </c>
      <c r="J118" s="228">
        <v>35</v>
      </c>
      <c r="K118" s="229">
        <v>4.5142857142857142</v>
      </c>
      <c r="L118" s="80"/>
    </row>
    <row r="119" spans="1:12" s="41" customFormat="1">
      <c r="A119" s="197">
        <v>6</v>
      </c>
      <c r="B119" s="197">
        <v>4</v>
      </c>
      <c r="C119" s="198">
        <v>3</v>
      </c>
      <c r="D119" s="186">
        <v>370004</v>
      </c>
      <c r="E119" s="69" t="s">
        <v>71</v>
      </c>
      <c r="F119" s="224">
        <v>14</v>
      </c>
      <c r="G119" s="225">
        <v>54.857142857142861</v>
      </c>
      <c r="H119" s="226">
        <v>27</v>
      </c>
      <c r="I119" s="227">
        <v>19.666666666666661</v>
      </c>
      <c r="J119" s="228">
        <v>139</v>
      </c>
      <c r="K119" s="229">
        <v>4.7050359712230234</v>
      </c>
      <c r="L119" s="80"/>
    </row>
    <row r="120" spans="1:12" s="41" customFormat="1">
      <c r="A120" s="197">
        <v>6</v>
      </c>
      <c r="B120" s="197">
        <v>4</v>
      </c>
      <c r="C120" s="198">
        <v>3</v>
      </c>
      <c r="D120" s="186">
        <v>562016</v>
      </c>
      <c r="E120" s="69" t="s">
        <v>108</v>
      </c>
      <c r="F120" s="224">
        <v>14</v>
      </c>
      <c r="G120" s="230">
        <v>49.642857142857153</v>
      </c>
      <c r="H120" s="226">
        <v>15</v>
      </c>
      <c r="I120" s="227">
        <v>8.1333333333333329</v>
      </c>
      <c r="J120" s="228">
        <v>52</v>
      </c>
      <c r="K120" s="229">
        <v>3.9423076923076934</v>
      </c>
      <c r="L120" s="80"/>
    </row>
    <row r="121" spans="1:12" s="41" customFormat="1">
      <c r="A121" s="197">
        <v>6</v>
      </c>
      <c r="B121" s="197">
        <v>4</v>
      </c>
      <c r="C121" s="198">
        <v>3</v>
      </c>
      <c r="D121" s="186">
        <v>382020</v>
      </c>
      <c r="E121" s="69" t="s">
        <v>86</v>
      </c>
      <c r="F121" s="224">
        <v>9</v>
      </c>
      <c r="G121" s="225">
        <v>61.888888888888886</v>
      </c>
      <c r="H121" s="226">
        <v>32</v>
      </c>
      <c r="I121" s="227">
        <v>21.125</v>
      </c>
      <c r="J121" s="228">
        <v>17</v>
      </c>
      <c r="K121" s="229">
        <v>5.8235294117647056</v>
      </c>
      <c r="L121" s="80"/>
    </row>
    <row r="122" spans="1:12" s="41" customFormat="1">
      <c r="A122" s="197">
        <v>6</v>
      </c>
      <c r="B122" s="197">
        <v>4</v>
      </c>
      <c r="C122" s="198">
        <v>3</v>
      </c>
      <c r="D122" s="186">
        <v>954020</v>
      </c>
      <c r="E122" s="69" t="s">
        <v>142</v>
      </c>
      <c r="F122" s="224">
        <v>5</v>
      </c>
      <c r="G122" s="225">
        <v>79.8</v>
      </c>
      <c r="H122" s="226">
        <v>3</v>
      </c>
      <c r="I122" s="227">
        <v>43.333333333333336</v>
      </c>
      <c r="J122" s="228">
        <v>13</v>
      </c>
      <c r="K122" s="229">
        <v>6.4615384615384617</v>
      </c>
      <c r="L122" s="80"/>
    </row>
    <row r="123" spans="1:12" s="41" customFormat="1">
      <c r="A123" s="197">
        <v>6</v>
      </c>
      <c r="B123" s="197">
        <v>4</v>
      </c>
      <c r="C123" s="198">
        <v>3</v>
      </c>
      <c r="D123" s="186">
        <v>162016</v>
      </c>
      <c r="E123" s="69" t="s">
        <v>42</v>
      </c>
      <c r="F123" s="224">
        <v>3</v>
      </c>
      <c r="G123" s="225">
        <v>201</v>
      </c>
      <c r="H123" s="226">
        <v>21</v>
      </c>
      <c r="I123" s="227">
        <v>11.809523809523807</v>
      </c>
      <c r="J123" s="228">
        <v>64</v>
      </c>
      <c r="K123" s="229">
        <v>5.25</v>
      </c>
      <c r="L123" s="80"/>
    </row>
    <row r="124" spans="1:12" s="41" customFormat="1">
      <c r="A124" s="197">
        <v>6</v>
      </c>
      <c r="B124" s="197">
        <v>4</v>
      </c>
      <c r="C124" s="198">
        <v>3</v>
      </c>
      <c r="D124" s="186">
        <v>154032</v>
      </c>
      <c r="E124" s="69" t="s">
        <v>28</v>
      </c>
      <c r="F124" s="224">
        <v>2</v>
      </c>
      <c r="G124" s="225">
        <v>62</v>
      </c>
      <c r="H124" s="226">
        <v>8</v>
      </c>
      <c r="I124" s="227">
        <v>14.5</v>
      </c>
      <c r="J124" s="228">
        <v>113</v>
      </c>
      <c r="K124" s="229">
        <v>3.6194690265486718</v>
      </c>
      <c r="L124" s="80"/>
    </row>
    <row r="125" spans="1:12" s="41" customFormat="1">
      <c r="A125" s="197">
        <v>6</v>
      </c>
      <c r="B125" s="197">
        <v>4</v>
      </c>
      <c r="C125" s="198">
        <v>3</v>
      </c>
      <c r="D125" s="186">
        <v>382024</v>
      </c>
      <c r="E125" s="69" t="s">
        <v>87</v>
      </c>
      <c r="F125" s="224">
        <v>1</v>
      </c>
      <c r="G125" s="225">
        <v>124</v>
      </c>
      <c r="H125" s="226">
        <v>8</v>
      </c>
      <c r="I125" s="227">
        <v>31.25</v>
      </c>
      <c r="J125" s="228">
        <v>51</v>
      </c>
      <c r="K125" s="229">
        <v>5.0196078431372557</v>
      </c>
      <c r="L125" s="80"/>
    </row>
    <row r="126" spans="1:12" s="41" customFormat="1">
      <c r="A126" s="197">
        <v>6</v>
      </c>
      <c r="B126" s="197">
        <v>4</v>
      </c>
      <c r="C126" s="198">
        <v>3</v>
      </c>
      <c r="D126" s="186">
        <v>378016</v>
      </c>
      <c r="E126" s="69" t="s">
        <v>80</v>
      </c>
      <c r="F126" s="224">
        <v>0</v>
      </c>
      <c r="G126" s="225">
        <v>0</v>
      </c>
      <c r="H126" s="226">
        <v>7</v>
      </c>
      <c r="I126" s="227">
        <v>29.285714285714285</v>
      </c>
      <c r="J126" s="228">
        <v>53</v>
      </c>
      <c r="K126" s="229">
        <v>4.2830188679245298</v>
      </c>
      <c r="L126" s="80"/>
    </row>
    <row r="127" spans="1:12" s="41" customFormat="1">
      <c r="A127" s="197">
        <v>6</v>
      </c>
      <c r="B127" s="197">
        <v>4</v>
      </c>
      <c r="C127" s="198">
        <v>3</v>
      </c>
      <c r="D127" s="186">
        <v>382028</v>
      </c>
      <c r="E127" s="69" t="s">
        <v>88</v>
      </c>
      <c r="F127" s="224">
        <v>18</v>
      </c>
      <c r="G127" s="225">
        <v>84.166666666666686</v>
      </c>
      <c r="H127" s="226">
        <v>22</v>
      </c>
      <c r="I127" s="227">
        <v>24.045454545454547</v>
      </c>
      <c r="J127" s="228">
        <v>45</v>
      </c>
      <c r="K127" s="229">
        <v>7.5111111111111128</v>
      </c>
      <c r="L127" s="80"/>
    </row>
    <row r="128" spans="1:12" s="41" customFormat="1">
      <c r="A128" s="197">
        <v>6</v>
      </c>
      <c r="B128" s="197">
        <v>4</v>
      </c>
      <c r="C128" s="198">
        <v>3</v>
      </c>
      <c r="D128" s="186">
        <v>382044</v>
      </c>
      <c r="E128" s="69" t="s">
        <v>90</v>
      </c>
      <c r="F128" s="224">
        <v>1</v>
      </c>
      <c r="G128" s="225">
        <v>209</v>
      </c>
      <c r="H128" s="226">
        <v>6</v>
      </c>
      <c r="I128" s="227">
        <v>61.333333333333329</v>
      </c>
      <c r="J128" s="228">
        <v>33</v>
      </c>
      <c r="K128" s="229">
        <v>5.3030303030303028</v>
      </c>
      <c r="L128" s="80"/>
    </row>
    <row r="129" spans="1:12" s="41" customFormat="1">
      <c r="A129" s="197">
        <v>6</v>
      </c>
      <c r="B129" s="197">
        <v>4</v>
      </c>
      <c r="C129" s="198">
        <v>3</v>
      </c>
      <c r="D129" s="186">
        <v>570028</v>
      </c>
      <c r="E129" s="69" t="s">
        <v>120</v>
      </c>
      <c r="F129" s="224">
        <v>3</v>
      </c>
      <c r="G129" s="230">
        <v>15.333333333333334</v>
      </c>
      <c r="H129" s="226">
        <v>18</v>
      </c>
      <c r="I129" s="227">
        <v>15.166666666666668</v>
      </c>
      <c r="J129" s="228">
        <v>132</v>
      </c>
      <c r="K129" s="229">
        <v>7.3636363636363615</v>
      </c>
      <c r="L129" s="80"/>
    </row>
    <row r="130" spans="1:12" s="41" customFormat="1">
      <c r="A130" s="197">
        <v>6</v>
      </c>
      <c r="B130" s="197">
        <v>4</v>
      </c>
      <c r="C130" s="198">
        <v>3</v>
      </c>
      <c r="D130" s="186">
        <v>378024</v>
      </c>
      <c r="E130" s="69" t="s">
        <v>81</v>
      </c>
      <c r="F130" s="224">
        <v>8</v>
      </c>
      <c r="G130" s="225">
        <v>63</v>
      </c>
      <c r="H130" s="226">
        <v>23</v>
      </c>
      <c r="I130" s="227">
        <v>17.347826086956516</v>
      </c>
      <c r="J130" s="228">
        <v>32</v>
      </c>
      <c r="K130" s="229">
        <v>4.8125</v>
      </c>
      <c r="L130" s="80"/>
    </row>
    <row r="131" spans="1:12" s="41" customFormat="1">
      <c r="A131" s="197">
        <v>6</v>
      </c>
      <c r="B131" s="197">
        <v>4</v>
      </c>
      <c r="C131" s="198">
        <v>3</v>
      </c>
      <c r="D131" s="186">
        <v>962052</v>
      </c>
      <c r="E131" s="69" t="s">
        <v>155</v>
      </c>
      <c r="F131" s="224">
        <v>3</v>
      </c>
      <c r="G131" s="225">
        <v>71</v>
      </c>
      <c r="H131" s="226">
        <v>7</v>
      </c>
      <c r="I131" s="227">
        <v>28.857142857142858</v>
      </c>
      <c r="J131" s="228">
        <v>23</v>
      </c>
      <c r="K131" s="229">
        <v>4.0434782608695663</v>
      </c>
      <c r="L131" s="80"/>
    </row>
    <row r="132" spans="1:12" s="41" customFormat="1">
      <c r="A132" s="197">
        <v>6</v>
      </c>
      <c r="B132" s="197">
        <v>4</v>
      </c>
      <c r="C132" s="198">
        <v>3</v>
      </c>
      <c r="D132" s="186">
        <v>770032</v>
      </c>
      <c r="E132" s="69" t="s">
        <v>132</v>
      </c>
      <c r="F132" s="224">
        <v>12</v>
      </c>
      <c r="G132" s="225">
        <v>44.916666666666664</v>
      </c>
      <c r="H132" s="226">
        <v>17</v>
      </c>
      <c r="I132" s="227">
        <v>9.764705882352942</v>
      </c>
      <c r="J132" s="228">
        <v>223</v>
      </c>
      <c r="K132" s="229">
        <v>3.9865470852017975</v>
      </c>
      <c r="L132" s="80"/>
    </row>
    <row r="133" spans="1:12" s="41" customFormat="1">
      <c r="A133" s="197">
        <v>6</v>
      </c>
      <c r="B133" s="197">
        <v>4</v>
      </c>
      <c r="C133" s="198">
        <v>3</v>
      </c>
      <c r="D133" s="186">
        <v>374036</v>
      </c>
      <c r="E133" s="69" t="s">
        <v>76</v>
      </c>
      <c r="F133" s="224">
        <v>5</v>
      </c>
      <c r="G133" s="225">
        <v>57</v>
      </c>
      <c r="H133" s="226">
        <v>19</v>
      </c>
      <c r="I133" s="227">
        <v>7.3157894736842106</v>
      </c>
      <c r="J133" s="228">
        <v>74</v>
      </c>
      <c r="K133" s="229">
        <v>4.4459459459459465</v>
      </c>
      <c r="L133" s="80"/>
    </row>
    <row r="134" spans="1:12" s="41" customFormat="1">
      <c r="A134" s="197">
        <v>6</v>
      </c>
      <c r="B134" s="197">
        <v>4</v>
      </c>
      <c r="C134" s="198">
        <v>3</v>
      </c>
      <c r="D134" s="186">
        <v>754028</v>
      </c>
      <c r="E134" s="69" t="s">
        <v>270</v>
      </c>
      <c r="F134" s="224">
        <v>9</v>
      </c>
      <c r="G134" s="225">
        <v>63.555555555555571</v>
      </c>
      <c r="H134" s="226">
        <v>14</v>
      </c>
      <c r="I134" s="227">
        <v>18.214285714285712</v>
      </c>
      <c r="J134" s="228">
        <v>44</v>
      </c>
      <c r="K134" s="229">
        <v>3.2954545454545459</v>
      </c>
      <c r="L134" s="80"/>
    </row>
    <row r="135" spans="1:12" s="41" customFormat="1">
      <c r="A135" s="197">
        <v>6</v>
      </c>
      <c r="B135" s="197">
        <v>4</v>
      </c>
      <c r="C135" s="198">
        <v>3</v>
      </c>
      <c r="D135" s="186">
        <v>382048</v>
      </c>
      <c r="E135" s="69" t="s">
        <v>91</v>
      </c>
      <c r="F135" s="224">
        <v>3</v>
      </c>
      <c r="G135" s="225">
        <v>44</v>
      </c>
      <c r="H135" s="226">
        <v>14</v>
      </c>
      <c r="I135" s="227">
        <v>7.8571428571428577</v>
      </c>
      <c r="J135" s="228">
        <v>86</v>
      </c>
      <c r="K135" s="229">
        <v>6.8372093023255802</v>
      </c>
      <c r="L135" s="80"/>
    </row>
    <row r="136" spans="1:12" s="41" customFormat="1">
      <c r="A136" s="197">
        <v>6</v>
      </c>
      <c r="B136" s="197">
        <v>4</v>
      </c>
      <c r="C136" s="198">
        <v>3</v>
      </c>
      <c r="D136" s="186">
        <v>170032</v>
      </c>
      <c r="E136" s="69" t="s">
        <v>51</v>
      </c>
      <c r="F136" s="224">
        <v>19</v>
      </c>
      <c r="G136" s="225">
        <v>27.263157894736835</v>
      </c>
      <c r="H136" s="226">
        <v>22</v>
      </c>
      <c r="I136" s="227">
        <v>8.7272727272727284</v>
      </c>
      <c r="J136" s="228">
        <v>145</v>
      </c>
      <c r="K136" s="229">
        <v>7.8413793103448253</v>
      </c>
      <c r="L136" s="80"/>
    </row>
    <row r="137" spans="1:12" s="41" customFormat="1">
      <c r="A137" s="197">
        <v>6</v>
      </c>
      <c r="B137" s="197">
        <v>4</v>
      </c>
      <c r="C137" s="198">
        <v>3</v>
      </c>
      <c r="D137" s="186">
        <v>378028</v>
      </c>
      <c r="E137" s="69" t="s">
        <v>82</v>
      </c>
      <c r="F137" s="224">
        <v>4</v>
      </c>
      <c r="G137" s="225">
        <v>18.75</v>
      </c>
      <c r="H137" s="226">
        <v>20</v>
      </c>
      <c r="I137" s="227">
        <v>16.25</v>
      </c>
      <c r="J137" s="228">
        <v>35</v>
      </c>
      <c r="K137" s="229">
        <v>9.0285714285714338</v>
      </c>
      <c r="L137" s="80"/>
    </row>
    <row r="138" spans="1:12" s="41" customFormat="1">
      <c r="A138" s="197">
        <v>6</v>
      </c>
      <c r="B138" s="197">
        <v>4</v>
      </c>
      <c r="C138" s="198">
        <v>3</v>
      </c>
      <c r="D138" s="186">
        <v>958040</v>
      </c>
      <c r="E138" s="69" t="s">
        <v>148</v>
      </c>
      <c r="F138" s="224">
        <v>5</v>
      </c>
      <c r="G138" s="225">
        <v>85.6</v>
      </c>
      <c r="H138" s="226">
        <v>7</v>
      </c>
      <c r="I138" s="227">
        <v>23.857142857142854</v>
      </c>
      <c r="J138" s="228">
        <v>4</v>
      </c>
      <c r="K138" s="229">
        <v>6.25</v>
      </c>
      <c r="L138" s="80"/>
    </row>
    <row r="139" spans="1:12" s="41" customFormat="1">
      <c r="A139" s="197">
        <v>6</v>
      </c>
      <c r="B139" s="197">
        <v>4</v>
      </c>
      <c r="C139" s="198">
        <v>3</v>
      </c>
      <c r="D139" s="186">
        <v>954028</v>
      </c>
      <c r="E139" s="69" t="s">
        <v>144</v>
      </c>
      <c r="F139" s="224">
        <v>6</v>
      </c>
      <c r="G139" s="225">
        <v>71.166666666666657</v>
      </c>
      <c r="H139" s="226">
        <v>11</v>
      </c>
      <c r="I139" s="227">
        <v>10.818181818181818</v>
      </c>
      <c r="J139" s="228">
        <v>79</v>
      </c>
      <c r="K139" s="229">
        <v>5.8607594936708862</v>
      </c>
      <c r="L139" s="80"/>
    </row>
    <row r="140" spans="1:12" s="41" customFormat="1">
      <c r="A140" s="197">
        <v>6</v>
      </c>
      <c r="B140" s="197">
        <v>4</v>
      </c>
      <c r="C140" s="198">
        <v>3</v>
      </c>
      <c r="D140" s="186">
        <v>958044</v>
      </c>
      <c r="E140" s="69" t="s">
        <v>149</v>
      </c>
      <c r="F140" s="224">
        <v>10</v>
      </c>
      <c r="G140" s="225">
        <v>38.9</v>
      </c>
      <c r="H140" s="226">
        <v>11</v>
      </c>
      <c r="I140" s="227">
        <v>10.363636363636365</v>
      </c>
      <c r="J140" s="228">
        <v>98</v>
      </c>
      <c r="K140" s="229">
        <v>5.979591836734695</v>
      </c>
      <c r="L140" s="80"/>
    </row>
    <row r="141" spans="1:12" s="41" customFormat="1">
      <c r="A141" s="197">
        <v>6</v>
      </c>
      <c r="B141" s="197">
        <v>4</v>
      </c>
      <c r="C141" s="198">
        <v>3</v>
      </c>
      <c r="D141" s="186">
        <v>754044</v>
      </c>
      <c r="E141" s="69" t="s">
        <v>221</v>
      </c>
      <c r="F141" s="224">
        <v>5</v>
      </c>
      <c r="G141" s="225">
        <v>49.8</v>
      </c>
      <c r="H141" s="226">
        <v>1</v>
      </c>
      <c r="I141" s="227">
        <v>31</v>
      </c>
      <c r="J141" s="228">
        <v>362</v>
      </c>
      <c r="K141" s="229">
        <v>4.533149171270713</v>
      </c>
      <c r="L141" s="80"/>
    </row>
    <row r="142" spans="1:12" s="41" customFormat="1">
      <c r="A142" s="197">
        <v>6</v>
      </c>
      <c r="B142" s="197">
        <v>4</v>
      </c>
      <c r="C142" s="198">
        <v>3</v>
      </c>
      <c r="D142" s="186">
        <v>974044</v>
      </c>
      <c r="E142" s="69" t="s">
        <v>160</v>
      </c>
      <c r="F142" s="224">
        <v>5</v>
      </c>
      <c r="G142" s="225">
        <v>44.4</v>
      </c>
      <c r="H142" s="226">
        <v>5</v>
      </c>
      <c r="I142" s="227">
        <v>38.799999999999997</v>
      </c>
      <c r="J142" s="228">
        <v>199</v>
      </c>
      <c r="K142" s="229">
        <v>4.1809045226130666</v>
      </c>
      <c r="L142" s="80"/>
    </row>
    <row r="143" spans="1:12" s="41" customFormat="1">
      <c r="A143" s="197">
        <v>6</v>
      </c>
      <c r="B143" s="197">
        <v>4</v>
      </c>
      <c r="C143" s="198">
        <v>3</v>
      </c>
      <c r="D143" s="186">
        <v>378032</v>
      </c>
      <c r="E143" s="69" t="s">
        <v>83</v>
      </c>
      <c r="F143" s="224">
        <v>6</v>
      </c>
      <c r="G143" s="225">
        <v>74.333333333333343</v>
      </c>
      <c r="H143" s="226">
        <v>11</v>
      </c>
      <c r="I143" s="227">
        <v>8.3636363636363651</v>
      </c>
      <c r="J143" s="228">
        <v>66</v>
      </c>
      <c r="K143" s="229">
        <v>4.151515151515154</v>
      </c>
      <c r="L143" s="80"/>
    </row>
    <row r="144" spans="1:12" s="41" customFormat="1">
      <c r="A144" s="197">
        <v>6</v>
      </c>
      <c r="B144" s="197">
        <v>4</v>
      </c>
      <c r="C144" s="198">
        <v>3</v>
      </c>
      <c r="D144" s="186">
        <v>954032</v>
      </c>
      <c r="E144" s="69" t="s">
        <v>145</v>
      </c>
      <c r="F144" s="224">
        <v>3</v>
      </c>
      <c r="G144" s="225">
        <v>76.666666666666671</v>
      </c>
      <c r="H144" s="226">
        <v>2</v>
      </c>
      <c r="I144" s="227">
        <v>18</v>
      </c>
      <c r="J144" s="228">
        <v>57</v>
      </c>
      <c r="K144" s="229">
        <v>5.7017543859649109</v>
      </c>
      <c r="L144" s="80"/>
    </row>
    <row r="145" spans="1:12" s="41" customFormat="1">
      <c r="A145" s="197">
        <v>6</v>
      </c>
      <c r="B145" s="197">
        <v>4</v>
      </c>
      <c r="C145" s="198">
        <v>3</v>
      </c>
      <c r="D145" s="186">
        <v>374048</v>
      </c>
      <c r="E145" s="69" t="s">
        <v>77</v>
      </c>
      <c r="F145" s="224">
        <v>11</v>
      </c>
      <c r="G145" s="225">
        <v>13.363636363636363</v>
      </c>
      <c r="H145" s="226">
        <v>25</v>
      </c>
      <c r="I145" s="227">
        <v>16.080000000000002</v>
      </c>
      <c r="J145" s="228">
        <v>34</v>
      </c>
      <c r="K145" s="229">
        <v>3.8529411764705888</v>
      </c>
      <c r="L145" s="80"/>
    </row>
    <row r="146" spans="1:12" s="41" customFormat="1">
      <c r="A146" s="197">
        <v>6</v>
      </c>
      <c r="B146" s="197">
        <v>4</v>
      </c>
      <c r="C146" s="198">
        <v>3</v>
      </c>
      <c r="D146" s="186">
        <v>374052</v>
      </c>
      <c r="E146" s="69" t="s">
        <v>78</v>
      </c>
      <c r="F146" s="224">
        <v>7</v>
      </c>
      <c r="G146" s="225">
        <v>36.142857142857146</v>
      </c>
      <c r="H146" s="226">
        <v>11</v>
      </c>
      <c r="I146" s="227">
        <v>21.454545454545457</v>
      </c>
      <c r="J146" s="228">
        <v>321</v>
      </c>
      <c r="K146" s="229">
        <v>4.6105919003115297</v>
      </c>
      <c r="L146" s="80"/>
    </row>
    <row r="147" spans="1:12" s="41" customFormat="1">
      <c r="A147" s="274"/>
      <c r="B147" s="274"/>
      <c r="C147" s="275"/>
      <c r="D147" s="276"/>
      <c r="E147" s="169" t="s">
        <v>214</v>
      </c>
      <c r="F147" s="277"/>
      <c r="G147" s="269"/>
      <c r="H147" s="278"/>
      <c r="I147" s="271"/>
      <c r="J147" s="279"/>
      <c r="K147" s="273"/>
      <c r="L147" s="80"/>
    </row>
    <row r="148" spans="1:12" s="41" customFormat="1">
      <c r="A148" s="197">
        <v>7</v>
      </c>
      <c r="B148" s="197">
        <v>1</v>
      </c>
      <c r="C148" s="198">
        <v>4</v>
      </c>
      <c r="D148" s="186">
        <v>362008</v>
      </c>
      <c r="E148" s="69" t="s">
        <v>63</v>
      </c>
      <c r="F148" s="224">
        <v>32</v>
      </c>
      <c r="G148" s="225">
        <v>27.718749999999996</v>
      </c>
      <c r="H148" s="226">
        <v>67</v>
      </c>
      <c r="I148" s="227">
        <v>14.91044776119403</v>
      </c>
      <c r="J148" s="228">
        <v>101</v>
      </c>
      <c r="K148" s="229">
        <v>3.4554455445544559</v>
      </c>
      <c r="L148" s="80"/>
    </row>
    <row r="149" spans="1:12" s="41" customFormat="1">
      <c r="A149" s="197">
        <v>7</v>
      </c>
      <c r="B149" s="197">
        <v>1</v>
      </c>
      <c r="C149" s="198">
        <v>4</v>
      </c>
      <c r="D149" s="186">
        <v>562004</v>
      </c>
      <c r="E149" s="69" t="s">
        <v>104</v>
      </c>
      <c r="F149" s="224">
        <v>25</v>
      </c>
      <c r="G149" s="225">
        <v>27.320000000000004</v>
      </c>
      <c r="H149" s="226">
        <v>57</v>
      </c>
      <c r="I149" s="227">
        <v>14.421052631578952</v>
      </c>
      <c r="J149" s="228">
        <v>218</v>
      </c>
      <c r="K149" s="229">
        <v>4.1513761467889951</v>
      </c>
      <c r="L149" s="80"/>
    </row>
    <row r="150" spans="1:12" s="41" customFormat="1">
      <c r="A150" s="197">
        <v>7</v>
      </c>
      <c r="B150" s="197">
        <v>1</v>
      </c>
      <c r="C150" s="198">
        <v>4</v>
      </c>
      <c r="D150" s="186">
        <v>358008</v>
      </c>
      <c r="E150" s="69" t="s">
        <v>62</v>
      </c>
      <c r="F150" s="224">
        <v>55</v>
      </c>
      <c r="G150" s="225">
        <v>30.472727272727255</v>
      </c>
      <c r="H150" s="226">
        <v>71</v>
      </c>
      <c r="I150" s="227">
        <v>18.591549295774652</v>
      </c>
      <c r="J150" s="228">
        <v>235</v>
      </c>
      <c r="K150" s="229">
        <v>6.9574468085106398</v>
      </c>
      <c r="L150" s="80"/>
    </row>
    <row r="151" spans="1:12" s="41" customFormat="1">
      <c r="A151" s="197">
        <v>7</v>
      </c>
      <c r="B151" s="197">
        <v>1</v>
      </c>
      <c r="C151" s="198">
        <v>4</v>
      </c>
      <c r="D151" s="186">
        <v>334012</v>
      </c>
      <c r="E151" s="69" t="s">
        <v>58</v>
      </c>
      <c r="F151" s="224">
        <v>13</v>
      </c>
      <c r="G151" s="225">
        <v>81.153846153846146</v>
      </c>
      <c r="H151" s="226">
        <v>20</v>
      </c>
      <c r="I151" s="227">
        <v>11.350000000000003</v>
      </c>
      <c r="J151" s="228">
        <v>133</v>
      </c>
      <c r="K151" s="229">
        <v>5.7518796992481214</v>
      </c>
      <c r="L151" s="80"/>
    </row>
    <row r="152" spans="1:12" s="41" customFormat="1">
      <c r="A152" s="197">
        <v>7</v>
      </c>
      <c r="B152" s="197">
        <v>1</v>
      </c>
      <c r="C152" s="198">
        <v>4</v>
      </c>
      <c r="D152" s="186">
        <v>562014</v>
      </c>
      <c r="E152" s="69" t="s">
        <v>107</v>
      </c>
      <c r="F152" s="224">
        <v>23</v>
      </c>
      <c r="G152" s="225">
        <v>54.173913043478258</v>
      </c>
      <c r="H152" s="226">
        <v>85</v>
      </c>
      <c r="I152" s="227">
        <v>15.329411764705887</v>
      </c>
      <c r="J152" s="228">
        <v>266</v>
      </c>
      <c r="K152" s="229">
        <v>5.3157894736842097</v>
      </c>
      <c r="L152" s="80"/>
    </row>
    <row r="153" spans="1:12" s="41" customFormat="1">
      <c r="A153" s="197">
        <v>7</v>
      </c>
      <c r="B153" s="197">
        <v>1</v>
      </c>
      <c r="C153" s="198">
        <v>4</v>
      </c>
      <c r="D153" s="186">
        <v>562020</v>
      </c>
      <c r="E153" s="69" t="s">
        <v>109</v>
      </c>
      <c r="F153" s="224">
        <v>7</v>
      </c>
      <c r="G153" s="225">
        <v>25.285714285714285</v>
      </c>
      <c r="H153" s="226">
        <v>11</v>
      </c>
      <c r="I153" s="227">
        <v>29.636363636363637</v>
      </c>
      <c r="J153" s="228">
        <v>115</v>
      </c>
      <c r="K153" s="229">
        <v>3.3304347826086955</v>
      </c>
      <c r="L153" s="80"/>
    </row>
    <row r="154" spans="1:12" s="41" customFormat="1">
      <c r="A154" s="197">
        <v>7</v>
      </c>
      <c r="B154" s="197">
        <v>1</v>
      </c>
      <c r="C154" s="198">
        <v>4</v>
      </c>
      <c r="D154" s="186">
        <v>978024</v>
      </c>
      <c r="E154" s="69" t="s">
        <v>163</v>
      </c>
      <c r="F154" s="224">
        <v>51</v>
      </c>
      <c r="G154" s="225">
        <v>36.431372549019606</v>
      </c>
      <c r="H154" s="226">
        <v>77</v>
      </c>
      <c r="I154" s="227">
        <v>18.6883116883117</v>
      </c>
      <c r="J154" s="228">
        <v>270</v>
      </c>
      <c r="K154" s="229">
        <v>4.6444444444444466</v>
      </c>
      <c r="L154" s="80"/>
    </row>
    <row r="155" spans="1:12" s="41" customFormat="1">
      <c r="A155" s="197">
        <v>7</v>
      </c>
      <c r="B155" s="197">
        <v>1</v>
      </c>
      <c r="C155" s="198">
        <v>4</v>
      </c>
      <c r="D155" s="186">
        <v>562024</v>
      </c>
      <c r="E155" s="69" t="s">
        <v>110</v>
      </c>
      <c r="F155" s="224">
        <v>21</v>
      </c>
      <c r="G155" s="225">
        <v>50.428571428571431</v>
      </c>
      <c r="H155" s="226">
        <v>70</v>
      </c>
      <c r="I155" s="227">
        <v>15.571428571428573</v>
      </c>
      <c r="J155" s="228">
        <v>219</v>
      </c>
      <c r="K155" s="229">
        <v>4.8264840182648445</v>
      </c>
      <c r="L155" s="80"/>
    </row>
    <row r="156" spans="1:12" s="41" customFormat="1">
      <c r="A156" s="197">
        <v>7</v>
      </c>
      <c r="B156" s="197">
        <v>1</v>
      </c>
      <c r="C156" s="198">
        <v>4</v>
      </c>
      <c r="D156" s="186">
        <v>770024</v>
      </c>
      <c r="E156" s="69" t="s">
        <v>131</v>
      </c>
      <c r="F156" s="224">
        <v>32</v>
      </c>
      <c r="G156" s="225">
        <v>34.875000000000014</v>
      </c>
      <c r="H156" s="226">
        <v>54</v>
      </c>
      <c r="I156" s="227">
        <v>27.481481481481477</v>
      </c>
      <c r="J156" s="228">
        <v>43</v>
      </c>
      <c r="K156" s="229">
        <v>3.8604651162790691</v>
      </c>
      <c r="L156" s="80"/>
    </row>
    <row r="157" spans="1:12" s="41" customFormat="1">
      <c r="A157" s="197">
        <v>7</v>
      </c>
      <c r="B157" s="197">
        <v>1</v>
      </c>
      <c r="C157" s="198">
        <v>4</v>
      </c>
      <c r="D157" s="186">
        <v>562032</v>
      </c>
      <c r="E157" s="69" t="s">
        <v>112</v>
      </c>
      <c r="F157" s="224">
        <v>32</v>
      </c>
      <c r="G157" s="225">
        <v>22.125</v>
      </c>
      <c r="H157" s="226">
        <v>61</v>
      </c>
      <c r="I157" s="227">
        <v>11.180327868852457</v>
      </c>
      <c r="J157" s="228">
        <v>228</v>
      </c>
      <c r="K157" s="229">
        <v>4.2675438596491206</v>
      </c>
      <c r="L157" s="80"/>
    </row>
    <row r="158" spans="1:12" s="41" customFormat="1">
      <c r="A158" s="197">
        <v>7</v>
      </c>
      <c r="B158" s="197">
        <v>1</v>
      </c>
      <c r="C158" s="198">
        <v>4</v>
      </c>
      <c r="D158" s="186">
        <v>334032</v>
      </c>
      <c r="E158" s="69" t="s">
        <v>60</v>
      </c>
      <c r="F158" s="224">
        <v>12</v>
      </c>
      <c r="G158" s="225">
        <v>11.250000000000002</v>
      </c>
      <c r="H158" s="226">
        <v>41</v>
      </c>
      <c r="I158" s="227">
        <v>15.463414634146337</v>
      </c>
      <c r="J158" s="228">
        <v>101</v>
      </c>
      <c r="K158" s="229">
        <v>4.4455445544554459</v>
      </c>
      <c r="L158" s="80"/>
    </row>
    <row r="159" spans="1:12" s="41" customFormat="1">
      <c r="A159" s="274"/>
      <c r="B159" s="274"/>
      <c r="C159" s="275"/>
      <c r="D159" s="276"/>
      <c r="E159" s="169" t="s">
        <v>215</v>
      </c>
      <c r="F159" s="277"/>
      <c r="G159" s="269"/>
      <c r="H159" s="278"/>
      <c r="I159" s="271"/>
      <c r="J159" s="279"/>
      <c r="K159" s="273"/>
      <c r="L159" s="80"/>
    </row>
    <row r="160" spans="1:12" s="41" customFormat="1">
      <c r="A160" s="197">
        <v>8</v>
      </c>
      <c r="B160" s="197">
        <v>2</v>
      </c>
      <c r="C160" s="198">
        <v>4</v>
      </c>
      <c r="D160" s="186">
        <v>570004</v>
      </c>
      <c r="E160" s="69" t="s">
        <v>118</v>
      </c>
      <c r="F160" s="224">
        <v>3</v>
      </c>
      <c r="G160" s="225">
        <v>3.6666666666666665</v>
      </c>
      <c r="H160" s="226">
        <v>39</v>
      </c>
      <c r="I160" s="227">
        <v>18.025641025641029</v>
      </c>
      <c r="J160" s="228">
        <v>99</v>
      </c>
      <c r="K160" s="229">
        <v>13.595959595959588</v>
      </c>
      <c r="L160" s="80"/>
    </row>
    <row r="161" spans="1:12" s="41" customFormat="1">
      <c r="A161" s="197">
        <v>8</v>
      </c>
      <c r="B161" s="197">
        <v>2</v>
      </c>
      <c r="C161" s="198">
        <v>4</v>
      </c>
      <c r="D161" s="186">
        <v>766008</v>
      </c>
      <c r="E161" s="69" t="s">
        <v>126</v>
      </c>
      <c r="F161" s="224">
        <v>13</v>
      </c>
      <c r="G161" s="225">
        <v>47.46153846153846</v>
      </c>
      <c r="H161" s="226">
        <v>31</v>
      </c>
      <c r="I161" s="227">
        <v>15.419354838709676</v>
      </c>
      <c r="J161" s="228">
        <v>251</v>
      </c>
      <c r="K161" s="229">
        <v>3.5697211155378503</v>
      </c>
      <c r="L161" s="80"/>
    </row>
    <row r="162" spans="1:12" s="41" customFormat="1">
      <c r="A162" s="197">
        <v>8</v>
      </c>
      <c r="B162" s="197">
        <v>2</v>
      </c>
      <c r="C162" s="198">
        <v>4</v>
      </c>
      <c r="D162" s="186">
        <v>766020</v>
      </c>
      <c r="E162" s="69" t="s">
        <v>127</v>
      </c>
      <c r="F162" s="224">
        <v>19</v>
      </c>
      <c r="G162" s="225">
        <v>37.368421052631575</v>
      </c>
      <c r="H162" s="226">
        <v>72</v>
      </c>
      <c r="I162" s="227">
        <v>10.319444444444443</v>
      </c>
      <c r="J162" s="228">
        <v>66</v>
      </c>
      <c r="K162" s="229">
        <v>2.8636363636363629</v>
      </c>
      <c r="L162" s="80"/>
    </row>
    <row r="163" spans="1:12" s="41" customFormat="1">
      <c r="A163" s="197">
        <v>8</v>
      </c>
      <c r="B163" s="197">
        <v>2</v>
      </c>
      <c r="C163" s="198">
        <v>4</v>
      </c>
      <c r="D163" s="186">
        <v>562012</v>
      </c>
      <c r="E163" s="69" t="s">
        <v>106</v>
      </c>
      <c r="F163" s="224">
        <v>19</v>
      </c>
      <c r="G163" s="225">
        <v>77.84210526315789</v>
      </c>
      <c r="H163" s="226">
        <v>40</v>
      </c>
      <c r="I163" s="227">
        <v>12.649999999999997</v>
      </c>
      <c r="J163" s="228">
        <v>65</v>
      </c>
      <c r="K163" s="229">
        <v>3.2923076923076917</v>
      </c>
      <c r="L163" s="80"/>
    </row>
    <row r="164" spans="1:12" s="41" customFormat="1">
      <c r="A164" s="197">
        <v>8</v>
      </c>
      <c r="B164" s="197">
        <v>2</v>
      </c>
      <c r="C164" s="198">
        <v>4</v>
      </c>
      <c r="D164" s="186">
        <v>758012</v>
      </c>
      <c r="E164" s="69" t="s">
        <v>124</v>
      </c>
      <c r="F164" s="224">
        <v>24</v>
      </c>
      <c r="G164" s="225">
        <v>50.958333333333329</v>
      </c>
      <c r="H164" s="226">
        <v>56</v>
      </c>
      <c r="I164" s="227">
        <v>22.410714285714278</v>
      </c>
      <c r="J164" s="228">
        <v>29</v>
      </c>
      <c r="K164" s="229">
        <v>2.7931034482758625</v>
      </c>
      <c r="L164" s="80"/>
    </row>
    <row r="165" spans="1:12" s="41" customFormat="1">
      <c r="A165" s="197">
        <v>8</v>
      </c>
      <c r="B165" s="197">
        <v>2</v>
      </c>
      <c r="C165" s="198">
        <v>4</v>
      </c>
      <c r="D165" s="186">
        <v>962024</v>
      </c>
      <c r="E165" s="69" t="s">
        <v>152</v>
      </c>
      <c r="F165" s="224">
        <v>8</v>
      </c>
      <c r="G165" s="225">
        <v>81.875</v>
      </c>
      <c r="H165" s="226">
        <v>23</v>
      </c>
      <c r="I165" s="227">
        <v>39.217391304347821</v>
      </c>
      <c r="J165" s="228">
        <v>168</v>
      </c>
      <c r="K165" s="229">
        <v>3.8035714285714279</v>
      </c>
      <c r="L165" s="80"/>
    </row>
    <row r="166" spans="1:12" s="41" customFormat="1">
      <c r="A166" s="197">
        <v>8</v>
      </c>
      <c r="B166" s="197">
        <v>2</v>
      </c>
      <c r="C166" s="198">
        <v>4</v>
      </c>
      <c r="D166" s="186">
        <v>362032</v>
      </c>
      <c r="E166" s="69" t="s">
        <v>68</v>
      </c>
      <c r="F166" s="224">
        <v>11</v>
      </c>
      <c r="G166" s="225">
        <v>64.454545454545453</v>
      </c>
      <c r="H166" s="226">
        <v>50</v>
      </c>
      <c r="I166" s="227">
        <v>27.960000000000004</v>
      </c>
      <c r="J166" s="228">
        <v>219</v>
      </c>
      <c r="K166" s="229">
        <v>4.4840182648401816</v>
      </c>
      <c r="L166" s="80"/>
    </row>
    <row r="167" spans="1:12" s="41" customFormat="1">
      <c r="A167" s="197">
        <v>8</v>
      </c>
      <c r="B167" s="197">
        <v>2</v>
      </c>
      <c r="C167" s="198">
        <v>4</v>
      </c>
      <c r="D167" s="186">
        <v>962032</v>
      </c>
      <c r="E167" s="69" t="s">
        <v>153</v>
      </c>
      <c r="F167" s="224">
        <v>21</v>
      </c>
      <c r="G167" s="225">
        <v>48.619047619047613</v>
      </c>
      <c r="H167" s="226">
        <v>45</v>
      </c>
      <c r="I167" s="227">
        <v>20.111111111111111</v>
      </c>
      <c r="J167" s="228">
        <v>51</v>
      </c>
      <c r="K167" s="229">
        <v>5.4901960784313708</v>
      </c>
      <c r="L167" s="80"/>
    </row>
    <row r="168" spans="1:12" s="41" customFormat="1">
      <c r="A168" s="197">
        <v>8</v>
      </c>
      <c r="B168" s="197">
        <v>2</v>
      </c>
      <c r="C168" s="198">
        <v>4</v>
      </c>
      <c r="D168" s="186">
        <v>170024</v>
      </c>
      <c r="E168" s="69" t="s">
        <v>50</v>
      </c>
      <c r="F168" s="224">
        <v>30</v>
      </c>
      <c r="G168" s="225">
        <v>29.833333333333329</v>
      </c>
      <c r="H168" s="226">
        <v>84</v>
      </c>
      <c r="I168" s="227">
        <v>12.357142857142849</v>
      </c>
      <c r="J168" s="228">
        <v>84</v>
      </c>
      <c r="K168" s="229">
        <v>5.8333333333333321</v>
      </c>
      <c r="L168" s="80"/>
    </row>
    <row r="169" spans="1:12" s="41" customFormat="1">
      <c r="A169" s="197">
        <v>8</v>
      </c>
      <c r="B169" s="197">
        <v>2</v>
      </c>
      <c r="C169" s="198">
        <v>4</v>
      </c>
      <c r="D169" s="186">
        <v>162024</v>
      </c>
      <c r="E169" s="69" t="s">
        <v>44</v>
      </c>
      <c r="F169" s="224">
        <v>19</v>
      </c>
      <c r="G169" s="225">
        <v>59.78947368421052</v>
      </c>
      <c r="H169" s="226">
        <v>64</v>
      </c>
      <c r="I169" s="227">
        <v>25.796874999999996</v>
      </c>
      <c r="J169" s="228">
        <v>54</v>
      </c>
      <c r="K169" s="229">
        <v>6.5555555555555562</v>
      </c>
      <c r="L169" s="80"/>
    </row>
    <row r="170" spans="1:12" s="41" customFormat="1">
      <c r="A170" s="197">
        <v>8</v>
      </c>
      <c r="B170" s="197">
        <v>2</v>
      </c>
      <c r="C170" s="198">
        <v>4</v>
      </c>
      <c r="D170" s="186">
        <v>774032</v>
      </c>
      <c r="E170" s="69" t="s">
        <v>133</v>
      </c>
      <c r="F170" s="224">
        <v>21</v>
      </c>
      <c r="G170" s="225">
        <v>29.095238095238088</v>
      </c>
      <c r="H170" s="226">
        <v>50</v>
      </c>
      <c r="I170" s="227">
        <v>20.359999999999996</v>
      </c>
      <c r="J170" s="228">
        <v>360</v>
      </c>
      <c r="K170" s="229">
        <v>4.4138888888888843</v>
      </c>
      <c r="L170" s="80"/>
    </row>
    <row r="171" spans="1:12" s="41" customFormat="1">
      <c r="A171" s="197">
        <v>8</v>
      </c>
      <c r="B171" s="197">
        <v>2</v>
      </c>
      <c r="C171" s="198">
        <v>4</v>
      </c>
      <c r="D171" s="186">
        <v>970040</v>
      </c>
      <c r="E171" s="69" t="s">
        <v>157</v>
      </c>
      <c r="F171" s="224">
        <v>36</v>
      </c>
      <c r="G171" s="225">
        <v>64.555555555555557</v>
      </c>
      <c r="H171" s="226">
        <v>61</v>
      </c>
      <c r="I171" s="227">
        <v>18.213114754098363</v>
      </c>
      <c r="J171" s="228">
        <v>366</v>
      </c>
      <c r="K171" s="229">
        <v>5.2240437158469915</v>
      </c>
      <c r="L171" s="80"/>
    </row>
    <row r="172" spans="1:12" s="41" customFormat="1">
      <c r="A172" s="197">
        <v>8</v>
      </c>
      <c r="B172" s="197">
        <v>2</v>
      </c>
      <c r="C172" s="198">
        <v>4</v>
      </c>
      <c r="D172" s="186">
        <v>382068</v>
      </c>
      <c r="E172" s="69" t="s">
        <v>94</v>
      </c>
      <c r="F172" s="224">
        <v>6</v>
      </c>
      <c r="G172" s="225">
        <v>56.5</v>
      </c>
      <c r="H172" s="226">
        <v>57</v>
      </c>
      <c r="I172" s="227">
        <v>26.94736842105263</v>
      </c>
      <c r="J172" s="228">
        <v>355</v>
      </c>
      <c r="K172" s="229">
        <v>5.9492957746478865</v>
      </c>
      <c r="L172" s="80"/>
    </row>
    <row r="173" spans="1:12" s="41" customFormat="1">
      <c r="A173" s="197">
        <v>8</v>
      </c>
      <c r="B173" s="197">
        <v>2</v>
      </c>
      <c r="C173" s="198">
        <v>4</v>
      </c>
      <c r="D173" s="186">
        <v>978036</v>
      </c>
      <c r="E173" s="69" t="s">
        <v>166</v>
      </c>
      <c r="F173" s="224">
        <v>37</v>
      </c>
      <c r="G173" s="225">
        <v>24.864864864864867</v>
      </c>
      <c r="H173" s="226">
        <v>38</v>
      </c>
      <c r="I173" s="227">
        <v>18.710526315789473</v>
      </c>
      <c r="J173" s="228">
        <v>98</v>
      </c>
      <c r="K173" s="229">
        <v>4.3673469387755093</v>
      </c>
      <c r="L173" s="80"/>
    </row>
    <row r="174" spans="1:12" s="41" customFormat="1">
      <c r="A174" s="197">
        <v>8</v>
      </c>
      <c r="B174" s="197">
        <v>2</v>
      </c>
      <c r="C174" s="198">
        <v>4</v>
      </c>
      <c r="D174" s="186">
        <v>166032</v>
      </c>
      <c r="E174" s="69" t="s">
        <v>46</v>
      </c>
      <c r="F174" s="224">
        <v>39</v>
      </c>
      <c r="G174" s="225">
        <v>45.948717948717949</v>
      </c>
      <c r="H174" s="226">
        <v>70</v>
      </c>
      <c r="I174" s="227">
        <v>13.87142857142857</v>
      </c>
      <c r="J174" s="228">
        <v>70</v>
      </c>
      <c r="K174" s="229">
        <v>6.1714285714285717</v>
      </c>
      <c r="L174" s="80"/>
    </row>
    <row r="175" spans="1:12" s="41" customFormat="1">
      <c r="A175" s="197">
        <v>8</v>
      </c>
      <c r="B175" s="197">
        <v>2</v>
      </c>
      <c r="C175" s="198">
        <v>4</v>
      </c>
      <c r="D175" s="186">
        <v>170048</v>
      </c>
      <c r="E175" s="69" t="s">
        <v>53</v>
      </c>
      <c r="F175" s="224">
        <v>24</v>
      </c>
      <c r="G175" s="225">
        <v>37.791666666666671</v>
      </c>
      <c r="H175" s="226">
        <v>59</v>
      </c>
      <c r="I175" s="227">
        <v>12.949152542372886</v>
      </c>
      <c r="J175" s="228">
        <v>229</v>
      </c>
      <c r="K175" s="229">
        <v>4.8253275109170266</v>
      </c>
      <c r="L175" s="80"/>
    </row>
    <row r="176" spans="1:12" s="41" customFormat="1">
      <c r="A176" s="197">
        <v>8</v>
      </c>
      <c r="B176" s="197">
        <v>2</v>
      </c>
      <c r="C176" s="198">
        <v>4</v>
      </c>
      <c r="D176" s="186">
        <v>954036</v>
      </c>
      <c r="E176" s="69" t="s">
        <v>146</v>
      </c>
      <c r="F176" s="224">
        <v>30</v>
      </c>
      <c r="G176" s="225">
        <v>71.733333333333334</v>
      </c>
      <c r="H176" s="226">
        <v>63</v>
      </c>
      <c r="I176" s="227">
        <v>18.095238095238102</v>
      </c>
      <c r="J176" s="228">
        <v>183</v>
      </c>
      <c r="K176" s="229">
        <v>7.7923497267759574</v>
      </c>
      <c r="L176" s="80"/>
    </row>
    <row r="177" spans="1:12" s="41" customFormat="1">
      <c r="A177" s="274"/>
      <c r="B177" s="274"/>
      <c r="C177" s="275"/>
      <c r="D177" s="276"/>
      <c r="E177" s="169" t="s">
        <v>216</v>
      </c>
      <c r="F177" s="277"/>
      <c r="G177" s="269"/>
      <c r="H177" s="278"/>
      <c r="I177" s="271"/>
      <c r="J177" s="279"/>
      <c r="K177" s="273"/>
      <c r="L177" s="80"/>
    </row>
    <row r="178" spans="1:12" s="41" customFormat="1">
      <c r="A178" s="197">
        <v>9</v>
      </c>
      <c r="B178" s="197">
        <v>3</v>
      </c>
      <c r="C178" s="198">
        <v>4</v>
      </c>
      <c r="D178" s="186">
        <v>958004</v>
      </c>
      <c r="E178" s="69" t="s">
        <v>147</v>
      </c>
      <c r="F178" s="224">
        <v>27</v>
      </c>
      <c r="G178" s="225">
        <v>22.592592592592599</v>
      </c>
      <c r="H178" s="226">
        <v>53</v>
      </c>
      <c r="I178" s="227">
        <v>15.603773584905667</v>
      </c>
      <c r="J178" s="228">
        <v>18</v>
      </c>
      <c r="K178" s="229">
        <v>4.7777777777777777</v>
      </c>
      <c r="L178" s="80"/>
    </row>
    <row r="179" spans="1:12" s="41" customFormat="1">
      <c r="A179" s="197">
        <v>9</v>
      </c>
      <c r="B179" s="197">
        <v>3</v>
      </c>
      <c r="C179" s="198">
        <v>4</v>
      </c>
      <c r="D179" s="186">
        <v>378004</v>
      </c>
      <c r="E179" s="69" t="s">
        <v>79</v>
      </c>
      <c r="F179" s="224">
        <v>2</v>
      </c>
      <c r="G179" s="225">
        <v>8</v>
      </c>
      <c r="H179" s="226">
        <v>31</v>
      </c>
      <c r="I179" s="227">
        <v>12.935483870967742</v>
      </c>
      <c r="J179" s="228">
        <v>48</v>
      </c>
      <c r="K179" s="229">
        <v>12.333333333333332</v>
      </c>
      <c r="L179" s="80"/>
    </row>
    <row r="180" spans="1:12" s="41" customFormat="1">
      <c r="A180" s="197">
        <v>9</v>
      </c>
      <c r="B180" s="197">
        <v>3</v>
      </c>
      <c r="C180" s="198">
        <v>4</v>
      </c>
      <c r="D180" s="186">
        <v>554008</v>
      </c>
      <c r="E180" s="69" t="s">
        <v>99</v>
      </c>
      <c r="F180" s="224">
        <v>21</v>
      </c>
      <c r="G180" s="225">
        <v>14.904761904761905</v>
      </c>
      <c r="H180" s="226">
        <v>18</v>
      </c>
      <c r="I180" s="227">
        <v>26.5</v>
      </c>
      <c r="J180" s="228">
        <v>111</v>
      </c>
      <c r="K180" s="229">
        <v>3.6216216216216206</v>
      </c>
      <c r="L180" s="80"/>
    </row>
    <row r="181" spans="1:12" s="41" customFormat="1">
      <c r="A181" s="197">
        <v>9</v>
      </c>
      <c r="B181" s="197">
        <v>3</v>
      </c>
      <c r="C181" s="198">
        <v>4</v>
      </c>
      <c r="D181" s="186">
        <v>170008</v>
      </c>
      <c r="E181" s="69" t="s">
        <v>48</v>
      </c>
      <c r="F181" s="224">
        <v>36</v>
      </c>
      <c r="G181" s="225">
        <v>27.972222222222229</v>
      </c>
      <c r="H181" s="226">
        <v>53</v>
      </c>
      <c r="I181" s="227">
        <v>16.79245283018868</v>
      </c>
      <c r="J181" s="228">
        <v>173</v>
      </c>
      <c r="K181" s="229">
        <v>3.7514450867052038</v>
      </c>
      <c r="L181" s="80"/>
    </row>
    <row r="182" spans="1:12" s="41" customFormat="1">
      <c r="A182" s="197">
        <v>9</v>
      </c>
      <c r="B182" s="197">
        <v>3</v>
      </c>
      <c r="C182" s="198">
        <v>4</v>
      </c>
      <c r="D182" s="186">
        <v>162004</v>
      </c>
      <c r="E182" s="69" t="s">
        <v>40</v>
      </c>
      <c r="F182" s="224">
        <v>14</v>
      </c>
      <c r="G182" s="225">
        <v>24.500000000000004</v>
      </c>
      <c r="H182" s="226">
        <v>19</v>
      </c>
      <c r="I182" s="227">
        <v>19.631578947368421</v>
      </c>
      <c r="J182" s="228">
        <v>69</v>
      </c>
      <c r="K182" s="229">
        <v>5.1449275362318856</v>
      </c>
      <c r="L182" s="80"/>
    </row>
    <row r="183" spans="1:12" s="41" customFormat="1">
      <c r="A183" s="197">
        <v>9</v>
      </c>
      <c r="B183" s="197">
        <v>3</v>
      </c>
      <c r="C183" s="198">
        <v>4</v>
      </c>
      <c r="D183" s="186">
        <v>362024</v>
      </c>
      <c r="E183" s="69" t="s">
        <v>66</v>
      </c>
      <c r="F183" s="224">
        <v>5</v>
      </c>
      <c r="G183" s="225">
        <v>131</v>
      </c>
      <c r="H183" s="226">
        <v>22</v>
      </c>
      <c r="I183" s="227">
        <v>17.954545454545457</v>
      </c>
      <c r="J183" s="228">
        <v>136</v>
      </c>
      <c r="K183" s="229">
        <v>5.4191176470588243</v>
      </c>
      <c r="L183" s="80"/>
    </row>
    <row r="184" spans="1:12" s="41" customFormat="1">
      <c r="A184" s="197">
        <v>9</v>
      </c>
      <c r="B184" s="197">
        <v>3</v>
      </c>
      <c r="C184" s="198">
        <v>4</v>
      </c>
      <c r="D184" s="186">
        <v>162008</v>
      </c>
      <c r="E184" s="69" t="s">
        <v>41</v>
      </c>
      <c r="F184" s="224">
        <v>9</v>
      </c>
      <c r="G184" s="225">
        <v>37.111111111111114</v>
      </c>
      <c r="H184" s="226">
        <v>23</v>
      </c>
      <c r="I184" s="227">
        <v>17.391304347826086</v>
      </c>
      <c r="J184" s="228">
        <v>48</v>
      </c>
      <c r="K184" s="229">
        <v>5.5416666666666661</v>
      </c>
      <c r="L184" s="80"/>
    </row>
    <row r="185" spans="1:12" s="41" customFormat="1">
      <c r="A185" s="197">
        <v>9</v>
      </c>
      <c r="B185" s="197">
        <v>3</v>
      </c>
      <c r="C185" s="198">
        <v>4</v>
      </c>
      <c r="D185" s="186">
        <v>754008</v>
      </c>
      <c r="E185" s="69" t="s">
        <v>122</v>
      </c>
      <c r="F185" s="224">
        <v>25</v>
      </c>
      <c r="G185" s="225">
        <v>32.920000000000009</v>
      </c>
      <c r="H185" s="226">
        <v>82</v>
      </c>
      <c r="I185" s="227">
        <v>15.329268292682922</v>
      </c>
      <c r="J185" s="228">
        <v>55</v>
      </c>
      <c r="K185" s="229">
        <v>4.1090909090909085</v>
      </c>
      <c r="L185" s="80"/>
    </row>
    <row r="186" spans="1:12" s="41" customFormat="1">
      <c r="A186" s="197">
        <v>9</v>
      </c>
      <c r="B186" s="197">
        <v>3</v>
      </c>
      <c r="C186" s="198">
        <v>4</v>
      </c>
      <c r="D186" s="186">
        <v>954016</v>
      </c>
      <c r="E186" s="69" t="s">
        <v>141</v>
      </c>
      <c r="F186" s="224">
        <v>12</v>
      </c>
      <c r="G186" s="225">
        <v>51.416666666666671</v>
      </c>
      <c r="H186" s="226">
        <v>47</v>
      </c>
      <c r="I186" s="227">
        <v>12.659574468085111</v>
      </c>
      <c r="J186" s="228">
        <v>208</v>
      </c>
      <c r="K186" s="229">
        <v>5.3798076923076943</v>
      </c>
      <c r="L186" s="80"/>
    </row>
    <row r="187" spans="1:12" s="41" customFormat="1">
      <c r="A187" s="197">
        <v>9</v>
      </c>
      <c r="B187" s="197">
        <v>3</v>
      </c>
      <c r="C187" s="198">
        <v>4</v>
      </c>
      <c r="D187" s="186">
        <v>158016</v>
      </c>
      <c r="E187" s="69" t="s">
        <v>33</v>
      </c>
      <c r="F187" s="224">
        <v>2</v>
      </c>
      <c r="G187" s="225">
        <v>123</v>
      </c>
      <c r="H187" s="226">
        <v>25</v>
      </c>
      <c r="I187" s="227">
        <v>21.28</v>
      </c>
      <c r="J187" s="228">
        <v>63</v>
      </c>
      <c r="K187" s="229">
        <v>4.3333333333333321</v>
      </c>
      <c r="L187" s="80"/>
    </row>
    <row r="188" spans="1:12" s="41" customFormat="1">
      <c r="A188" s="197">
        <v>9</v>
      </c>
      <c r="B188" s="197">
        <v>3</v>
      </c>
      <c r="C188" s="198">
        <v>4</v>
      </c>
      <c r="D188" s="186">
        <v>362028</v>
      </c>
      <c r="E188" s="69" t="s">
        <v>67</v>
      </c>
      <c r="F188" s="224">
        <v>7</v>
      </c>
      <c r="G188" s="225">
        <v>62.571428571428562</v>
      </c>
      <c r="H188" s="226">
        <v>19</v>
      </c>
      <c r="I188" s="227">
        <v>24.210526315789476</v>
      </c>
      <c r="J188" s="228">
        <v>102</v>
      </c>
      <c r="K188" s="229">
        <v>4.8529411764705879</v>
      </c>
      <c r="L188" s="80"/>
    </row>
    <row r="189" spans="1:12">
      <c r="A189" s="197">
        <v>9</v>
      </c>
      <c r="B189" s="197">
        <v>3</v>
      </c>
      <c r="C189" s="198">
        <v>4</v>
      </c>
      <c r="D189" s="186">
        <v>974028</v>
      </c>
      <c r="E189" s="69" t="s">
        <v>158</v>
      </c>
      <c r="F189" s="224">
        <v>23</v>
      </c>
      <c r="G189" s="225">
        <v>26.608695652173921</v>
      </c>
      <c r="H189" s="226">
        <v>49</v>
      </c>
      <c r="I189" s="227">
        <v>28.163265306122454</v>
      </c>
      <c r="J189" s="228">
        <v>106</v>
      </c>
      <c r="K189" s="229">
        <v>4.3679245283018879</v>
      </c>
      <c r="L189" s="90"/>
    </row>
    <row r="190" spans="1:12">
      <c r="A190" s="197">
        <v>9</v>
      </c>
      <c r="B190" s="197">
        <v>3</v>
      </c>
      <c r="C190" s="198">
        <v>4</v>
      </c>
      <c r="D190" s="186">
        <v>962040</v>
      </c>
      <c r="E190" s="69" t="s">
        <v>154</v>
      </c>
      <c r="F190" s="224">
        <v>11</v>
      </c>
      <c r="G190" s="225">
        <v>94.545454545454561</v>
      </c>
      <c r="H190" s="226">
        <v>29</v>
      </c>
      <c r="I190" s="227">
        <v>28.758620689655181</v>
      </c>
      <c r="J190" s="228">
        <v>13</v>
      </c>
      <c r="K190" s="229">
        <v>4.3076923076923075</v>
      </c>
      <c r="L190" s="90"/>
    </row>
    <row r="191" spans="1:12">
      <c r="A191" s="197">
        <v>9</v>
      </c>
      <c r="B191" s="197">
        <v>3</v>
      </c>
      <c r="C191" s="198">
        <v>4</v>
      </c>
      <c r="D191" s="186">
        <v>158028</v>
      </c>
      <c r="E191" s="69" t="s">
        <v>37</v>
      </c>
      <c r="F191" s="224">
        <v>3</v>
      </c>
      <c r="G191" s="225">
        <v>17.333333333333332</v>
      </c>
      <c r="H191" s="226">
        <v>30</v>
      </c>
      <c r="I191" s="227">
        <v>20.5</v>
      </c>
      <c r="J191" s="228">
        <v>102</v>
      </c>
      <c r="K191" s="229">
        <v>12.411764705882351</v>
      </c>
      <c r="L191" s="90"/>
    </row>
    <row r="192" spans="1:12">
      <c r="A192" s="197">
        <v>9</v>
      </c>
      <c r="B192" s="197">
        <v>3</v>
      </c>
      <c r="C192" s="198">
        <v>4</v>
      </c>
      <c r="D192" s="186">
        <v>566076</v>
      </c>
      <c r="E192" s="69" t="s">
        <v>117</v>
      </c>
      <c r="F192" s="224">
        <v>21</v>
      </c>
      <c r="G192" s="225">
        <v>26.285714285714285</v>
      </c>
      <c r="H192" s="226">
        <v>29</v>
      </c>
      <c r="I192" s="227">
        <v>24.586206896551722</v>
      </c>
      <c r="J192" s="228">
        <v>193</v>
      </c>
      <c r="K192" s="229">
        <v>4.6891191709844557</v>
      </c>
      <c r="L192" s="90"/>
    </row>
    <row r="193" spans="1:12">
      <c r="A193" s="197">
        <v>9</v>
      </c>
      <c r="B193" s="197">
        <v>3</v>
      </c>
      <c r="C193" s="198">
        <v>4</v>
      </c>
      <c r="D193" s="186">
        <v>382056</v>
      </c>
      <c r="E193" s="69" t="s">
        <v>92</v>
      </c>
      <c r="F193" s="224">
        <v>7</v>
      </c>
      <c r="G193" s="225">
        <v>24.857142857142858</v>
      </c>
      <c r="H193" s="226">
        <v>31</v>
      </c>
      <c r="I193" s="227">
        <v>29.741935483870964</v>
      </c>
      <c r="J193" s="228">
        <v>78</v>
      </c>
      <c r="K193" s="229">
        <v>4.5897435897435903</v>
      </c>
      <c r="L193" s="90"/>
    </row>
    <row r="194" spans="1:12">
      <c r="A194" s="197">
        <v>9</v>
      </c>
      <c r="B194" s="197">
        <v>3</v>
      </c>
      <c r="C194" s="198">
        <v>4</v>
      </c>
      <c r="D194" s="186">
        <v>158032</v>
      </c>
      <c r="E194" s="69" t="s">
        <v>38</v>
      </c>
      <c r="F194" s="224">
        <v>18</v>
      </c>
      <c r="G194" s="225">
        <v>57.722222222222221</v>
      </c>
      <c r="H194" s="226">
        <v>57</v>
      </c>
      <c r="I194" s="227">
        <v>16.140350877192983</v>
      </c>
      <c r="J194" s="228">
        <v>143</v>
      </c>
      <c r="K194" s="229">
        <v>3.7412587412587399</v>
      </c>
      <c r="L194" s="90"/>
    </row>
    <row r="195" spans="1:12" s="40" customFormat="1">
      <c r="A195" s="274"/>
      <c r="B195" s="274"/>
      <c r="C195" s="275"/>
      <c r="D195" s="276"/>
      <c r="E195" s="169" t="s">
        <v>219</v>
      </c>
      <c r="F195" s="277"/>
      <c r="G195" s="269"/>
      <c r="H195" s="278"/>
      <c r="I195" s="271"/>
      <c r="J195" s="279"/>
      <c r="K195" s="273"/>
      <c r="L195" s="90"/>
    </row>
    <row r="196" spans="1:12">
      <c r="A196" s="197">
        <v>10</v>
      </c>
      <c r="B196" s="197">
        <v>4</v>
      </c>
      <c r="C196" s="198">
        <v>4</v>
      </c>
      <c r="D196" s="186">
        <v>566028</v>
      </c>
      <c r="E196" s="69" t="s">
        <v>116</v>
      </c>
      <c r="F196" s="224">
        <v>25</v>
      </c>
      <c r="G196" s="225">
        <v>40.4</v>
      </c>
      <c r="H196" s="226">
        <v>30</v>
      </c>
      <c r="I196" s="227">
        <v>14.033333333333335</v>
      </c>
      <c r="J196" s="228">
        <v>107</v>
      </c>
      <c r="K196" s="229">
        <v>4.3364485981308434</v>
      </c>
      <c r="L196" s="90"/>
    </row>
    <row r="197" spans="1:12">
      <c r="A197" s="197">
        <v>10</v>
      </c>
      <c r="B197" s="197">
        <v>4</v>
      </c>
      <c r="C197" s="198">
        <v>4</v>
      </c>
      <c r="D197" s="186">
        <v>158020</v>
      </c>
      <c r="E197" s="69" t="s">
        <v>34</v>
      </c>
      <c r="F197" s="224">
        <v>11</v>
      </c>
      <c r="G197" s="225">
        <v>70.181818181818159</v>
      </c>
      <c r="H197" s="226">
        <v>23</v>
      </c>
      <c r="I197" s="227">
        <v>19.086956521739133</v>
      </c>
      <c r="J197" s="228">
        <v>118</v>
      </c>
      <c r="K197" s="229">
        <v>4.7542372881355961</v>
      </c>
      <c r="L197" s="90"/>
    </row>
    <row r="198" spans="1:12">
      <c r="A198" s="197">
        <v>10</v>
      </c>
      <c r="B198" s="197">
        <v>4</v>
      </c>
      <c r="C198" s="198">
        <v>4</v>
      </c>
      <c r="D198" s="186">
        <v>162022</v>
      </c>
      <c r="E198" s="69" t="s">
        <v>43</v>
      </c>
      <c r="F198" s="224">
        <v>4</v>
      </c>
      <c r="G198" s="225">
        <v>67.5</v>
      </c>
      <c r="H198" s="226">
        <v>13</v>
      </c>
      <c r="I198" s="227">
        <v>12.692307692307692</v>
      </c>
      <c r="J198" s="228">
        <v>188</v>
      </c>
      <c r="K198" s="229">
        <v>4.696808510638296</v>
      </c>
      <c r="L198" s="90"/>
    </row>
    <row r="199" spans="1:12">
      <c r="A199" s="197">
        <v>10</v>
      </c>
      <c r="B199" s="197">
        <v>4</v>
      </c>
      <c r="C199" s="198">
        <v>4</v>
      </c>
      <c r="D199" s="186">
        <v>362036</v>
      </c>
      <c r="E199" s="69" t="s">
        <v>69</v>
      </c>
      <c r="F199" s="224">
        <v>6</v>
      </c>
      <c r="G199" s="225">
        <v>95.666666666666657</v>
      </c>
      <c r="H199" s="226">
        <v>10</v>
      </c>
      <c r="I199" s="227">
        <v>7.7</v>
      </c>
      <c r="J199" s="228">
        <v>60</v>
      </c>
      <c r="K199" s="229">
        <v>4.2333333333333343</v>
      </c>
      <c r="L199" s="90"/>
    </row>
    <row r="200" spans="1:12">
      <c r="A200" s="197">
        <v>10</v>
      </c>
      <c r="B200" s="197">
        <v>4</v>
      </c>
      <c r="C200" s="198">
        <v>4</v>
      </c>
      <c r="D200" s="186">
        <v>166036</v>
      </c>
      <c r="E200" s="69" t="s">
        <v>47</v>
      </c>
      <c r="F200" s="224">
        <v>7</v>
      </c>
      <c r="G200" s="225">
        <v>37</v>
      </c>
      <c r="H200" s="226">
        <v>21</v>
      </c>
      <c r="I200" s="227">
        <v>16.476190476190478</v>
      </c>
      <c r="J200" s="228">
        <v>124</v>
      </c>
      <c r="K200" s="229">
        <v>2.9516129032258065</v>
      </c>
      <c r="L200" s="90"/>
    </row>
    <row r="201" spans="1:12" s="40" customFormat="1">
      <c r="A201" s="274"/>
      <c r="B201" s="274"/>
      <c r="C201" s="274"/>
      <c r="D201" s="276"/>
      <c r="E201" s="169" t="s">
        <v>299</v>
      </c>
      <c r="F201" s="277"/>
      <c r="G201" s="269"/>
      <c r="H201" s="278"/>
      <c r="I201" s="273"/>
      <c r="J201" s="278"/>
      <c r="K201" s="273"/>
      <c r="L201" s="93"/>
    </row>
    <row r="202" spans="1:12" s="41" customFormat="1">
      <c r="A202" s="234"/>
      <c r="B202" s="234"/>
      <c r="C202" s="234"/>
      <c r="D202" s="235"/>
      <c r="E202" s="9" t="s">
        <v>180</v>
      </c>
      <c r="F202" s="101">
        <v>4398</v>
      </c>
      <c r="G202" s="102"/>
      <c r="H202" s="101">
        <v>11063</v>
      </c>
      <c r="I202" s="102"/>
      <c r="J202" s="101">
        <v>32451</v>
      </c>
      <c r="K202" s="70"/>
      <c r="L202" s="44"/>
    </row>
    <row r="203" spans="1:12" s="41" customFormat="1">
      <c r="A203" s="234"/>
      <c r="B203" s="234"/>
      <c r="C203" s="234"/>
      <c r="D203" s="235"/>
      <c r="E203" s="16" t="s">
        <v>201</v>
      </c>
      <c r="F203" s="101">
        <v>2393</v>
      </c>
      <c r="G203" s="102"/>
      <c r="H203" s="101">
        <v>6263</v>
      </c>
      <c r="I203" s="102"/>
      <c r="J203" s="101">
        <v>18221</v>
      </c>
      <c r="K203" s="70"/>
      <c r="L203" s="44"/>
    </row>
    <row r="204" spans="1:12" s="41" customFormat="1">
      <c r="A204" s="234"/>
      <c r="B204" s="234"/>
      <c r="C204" s="234"/>
      <c r="D204" s="235"/>
      <c r="E204" s="17" t="s">
        <v>202</v>
      </c>
      <c r="F204" s="101">
        <v>2005</v>
      </c>
      <c r="G204" s="102"/>
      <c r="H204" s="101">
        <v>4800</v>
      </c>
      <c r="I204" s="102"/>
      <c r="J204" s="101">
        <v>14230</v>
      </c>
      <c r="K204" s="70"/>
      <c r="L204" s="44"/>
    </row>
    <row r="205" spans="1:12" s="41" customFormat="1">
      <c r="A205" s="234" t="s">
        <v>354</v>
      </c>
      <c r="B205" s="234"/>
      <c r="C205" s="234"/>
      <c r="D205" s="235"/>
      <c r="E205" s="17"/>
      <c r="F205" s="101"/>
      <c r="G205" s="102"/>
      <c r="H205" s="101"/>
      <c r="I205" s="102"/>
      <c r="J205" s="101"/>
      <c r="K205" s="70"/>
      <c r="L205" s="44"/>
    </row>
    <row r="206" spans="1:12">
      <c r="A206" s="62" t="s">
        <v>227</v>
      </c>
      <c r="F206" s="41"/>
      <c r="G206" s="41"/>
      <c r="H206" s="41"/>
      <c r="I206" s="41"/>
      <c r="J206" s="41"/>
      <c r="K206" s="41"/>
    </row>
  </sheetData>
  <sortState ref="A32:L58">
    <sortCondition ref="E32:E58"/>
  </sortState>
  <mergeCells count="14">
    <mergeCell ref="D3:D5"/>
    <mergeCell ref="E3:E5"/>
    <mergeCell ref="A3:A5"/>
    <mergeCell ref="B3:B5"/>
    <mergeCell ref="C3:C5"/>
    <mergeCell ref="J3:K3"/>
    <mergeCell ref="F4:F5"/>
    <mergeCell ref="G4:G5"/>
    <mergeCell ref="H4:H5"/>
    <mergeCell ref="I4:I5"/>
    <mergeCell ref="J4:J5"/>
    <mergeCell ref="K4:K5"/>
    <mergeCell ref="H3:I3"/>
    <mergeCell ref="F3:G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Q21"/>
  <sheetViews>
    <sheetView topLeftCell="A11" zoomScale="80" zoomScaleNormal="80" workbookViewId="0"/>
  </sheetViews>
  <sheetFormatPr baseColWidth="10" defaultColWidth="11.44140625" defaultRowHeight="13.2"/>
  <cols>
    <col min="1" max="1" width="16.88671875" style="40" customWidth="1"/>
    <col min="2" max="6" width="14.44140625" style="40" customWidth="1"/>
    <col min="7" max="16384" width="11.44140625" style="40"/>
  </cols>
  <sheetData>
    <row r="1" spans="1:17" s="41" customFormat="1" ht="17.399999999999999">
      <c r="A1" s="138" t="s">
        <v>338</v>
      </c>
      <c r="B1" s="139"/>
      <c r="C1" s="139"/>
      <c r="D1" s="139"/>
      <c r="E1" s="139"/>
      <c r="F1" s="139"/>
      <c r="G1" s="139"/>
      <c r="H1" s="139"/>
      <c r="I1" s="139"/>
      <c r="J1" s="139"/>
      <c r="K1" s="139"/>
      <c r="L1" s="139"/>
      <c r="M1" s="139"/>
      <c r="N1" s="139"/>
    </row>
    <row r="2" spans="1:17">
      <c r="A2" s="41"/>
      <c r="B2" s="41"/>
      <c r="C2" s="41"/>
      <c r="D2" s="41"/>
      <c r="E2" s="41"/>
      <c r="F2" s="41"/>
      <c r="G2" s="41"/>
      <c r="H2" s="41"/>
      <c r="I2" s="41"/>
      <c r="J2" s="41"/>
      <c r="K2" s="41"/>
      <c r="L2" s="41"/>
      <c r="M2" s="41"/>
      <c r="N2" s="41"/>
      <c r="O2" s="41"/>
      <c r="P2" s="41"/>
      <c r="Q2" s="41"/>
    </row>
    <row r="3" spans="1:17" s="41" customFormat="1"/>
    <row r="4" spans="1:17" s="41" customFormat="1"/>
    <row r="5" spans="1:17" s="41" customFormat="1"/>
    <row r="6" spans="1:17" s="41" customFormat="1"/>
    <row r="7" spans="1:17" s="41" customFormat="1"/>
    <row r="8" spans="1:17" s="41" customFormat="1"/>
    <row r="9" spans="1:17" s="41" customFormat="1" ht="42" customHeight="1">
      <c r="A9" s="261" t="s">
        <v>353</v>
      </c>
      <c r="B9" s="261" t="s">
        <v>330</v>
      </c>
      <c r="C9" s="261" t="s">
        <v>331</v>
      </c>
      <c r="D9" s="261" t="s">
        <v>339</v>
      </c>
      <c r="E9" s="261" t="s">
        <v>332</v>
      </c>
      <c r="F9" s="261" t="s">
        <v>333</v>
      </c>
      <c r="G9" s="261" t="s">
        <v>348</v>
      </c>
      <c r="H9" s="40"/>
    </row>
    <row r="10" spans="1:17" s="41" customFormat="1" ht="24" customHeight="1">
      <c r="A10" s="263" t="s">
        <v>334</v>
      </c>
      <c r="B10" s="262">
        <v>334</v>
      </c>
      <c r="C10" s="264">
        <v>1042</v>
      </c>
      <c r="D10" s="262">
        <f t="shared" ref="D10:D19" si="0">C10-B10</f>
        <v>708</v>
      </c>
      <c r="E10" s="262">
        <v>768.23076923076917</v>
      </c>
      <c r="F10" s="262">
        <v>746</v>
      </c>
      <c r="G10" s="262">
        <v>13</v>
      </c>
      <c r="H10" s="40"/>
    </row>
    <row r="11" spans="1:17" s="41" customFormat="1" ht="24" customHeight="1">
      <c r="A11" s="263" t="s">
        <v>340</v>
      </c>
      <c r="B11" s="262">
        <v>485</v>
      </c>
      <c r="C11" s="264">
        <v>994</v>
      </c>
      <c r="D11" s="262">
        <f t="shared" si="0"/>
        <v>509</v>
      </c>
      <c r="E11" s="262">
        <v>678.30000000000007</v>
      </c>
      <c r="F11" s="262">
        <v>656</v>
      </c>
      <c r="G11" s="262">
        <v>10</v>
      </c>
      <c r="H11" s="40"/>
    </row>
    <row r="12" spans="1:17" s="41" customFormat="1" ht="24" customHeight="1">
      <c r="A12" s="263" t="s">
        <v>335</v>
      </c>
      <c r="B12" s="262">
        <v>255</v>
      </c>
      <c r="C12" s="264">
        <v>707</v>
      </c>
      <c r="D12" s="262">
        <f t="shared" si="0"/>
        <v>452</v>
      </c>
      <c r="E12" s="262">
        <v>424.37037037037038</v>
      </c>
      <c r="F12" s="262">
        <v>409</v>
      </c>
      <c r="G12" s="262">
        <v>27</v>
      </c>
      <c r="H12" s="40"/>
    </row>
    <row r="13" spans="1:17" s="41" customFormat="1" ht="24" customHeight="1">
      <c r="A13" s="263" t="s">
        <v>341</v>
      </c>
      <c r="B13" s="262">
        <v>484</v>
      </c>
      <c r="C13" s="264">
        <v>1115</v>
      </c>
      <c r="D13" s="262">
        <f t="shared" si="0"/>
        <v>631</v>
      </c>
      <c r="E13" s="262">
        <v>715.31578947368416</v>
      </c>
      <c r="F13" s="262">
        <v>663</v>
      </c>
      <c r="G13" s="262">
        <v>19</v>
      </c>
      <c r="H13" s="40"/>
    </row>
    <row r="14" spans="1:17" s="41" customFormat="1" ht="24" customHeight="1">
      <c r="A14" s="263" t="s">
        <v>342</v>
      </c>
      <c r="B14" s="262">
        <v>234</v>
      </c>
      <c r="C14" s="264">
        <v>1128</v>
      </c>
      <c r="D14" s="262">
        <f t="shared" si="0"/>
        <v>894</v>
      </c>
      <c r="E14" s="262">
        <v>580.67741935483878</v>
      </c>
      <c r="F14" s="262">
        <v>599</v>
      </c>
      <c r="G14" s="262">
        <v>31</v>
      </c>
      <c r="H14" s="40"/>
    </row>
    <row r="15" spans="1:17" s="41" customFormat="1" ht="24" customHeight="1">
      <c r="A15" s="263" t="s">
        <v>343</v>
      </c>
      <c r="B15" s="262">
        <v>247</v>
      </c>
      <c r="C15" s="262">
        <v>767</v>
      </c>
      <c r="D15" s="262">
        <f t="shared" si="0"/>
        <v>520</v>
      </c>
      <c r="E15" s="262">
        <v>451.55555555555566</v>
      </c>
      <c r="F15" s="262">
        <v>462</v>
      </c>
      <c r="G15" s="262">
        <v>36</v>
      </c>
      <c r="H15" s="40"/>
    </row>
    <row r="16" spans="1:17" s="41" customFormat="1" ht="24" customHeight="1">
      <c r="A16" s="263" t="s">
        <v>344</v>
      </c>
      <c r="B16" s="262">
        <v>475</v>
      </c>
      <c r="C16" s="262">
        <v>938</v>
      </c>
      <c r="D16" s="262">
        <f t="shared" si="0"/>
        <v>463</v>
      </c>
      <c r="E16" s="262">
        <v>665</v>
      </c>
      <c r="F16" s="262">
        <v>661</v>
      </c>
      <c r="G16" s="262">
        <v>11</v>
      </c>
      <c r="H16" s="40"/>
    </row>
    <row r="17" spans="1:12" s="41" customFormat="1" ht="24" customHeight="1">
      <c r="A17" s="263" t="s">
        <v>345</v>
      </c>
      <c r="B17" s="262">
        <v>357</v>
      </c>
      <c r="C17" s="262">
        <v>862</v>
      </c>
      <c r="D17" s="262">
        <f t="shared" si="0"/>
        <v>505</v>
      </c>
      <c r="E17" s="262">
        <v>648.05882352941171</v>
      </c>
      <c r="F17" s="262">
        <v>687</v>
      </c>
      <c r="G17" s="262">
        <v>17</v>
      </c>
      <c r="H17" s="40"/>
    </row>
    <row r="18" spans="1:12" s="41" customFormat="1" ht="24" customHeight="1">
      <c r="A18" s="263" t="s">
        <v>346</v>
      </c>
      <c r="B18" s="262">
        <v>380</v>
      </c>
      <c r="C18" s="262">
        <v>811</v>
      </c>
      <c r="D18" s="262">
        <f t="shared" si="0"/>
        <v>431</v>
      </c>
      <c r="E18" s="262">
        <v>563.23529411764707</v>
      </c>
      <c r="F18" s="262">
        <v>532</v>
      </c>
      <c r="G18" s="262">
        <v>17</v>
      </c>
      <c r="H18" s="40"/>
    </row>
    <row r="19" spans="1:12" s="41" customFormat="1" ht="24" customHeight="1">
      <c r="A19" s="263" t="s">
        <v>347</v>
      </c>
      <c r="B19" s="262">
        <v>259</v>
      </c>
      <c r="C19" s="262">
        <v>636</v>
      </c>
      <c r="D19" s="262">
        <f t="shared" si="0"/>
        <v>377</v>
      </c>
      <c r="E19" s="262">
        <v>411.2</v>
      </c>
      <c r="F19" s="262">
        <v>337</v>
      </c>
      <c r="G19" s="262">
        <v>5</v>
      </c>
      <c r="H19" s="265"/>
    </row>
    <row r="20" spans="1:12" s="41" customFormat="1">
      <c r="A20" s="257" t="s">
        <v>337</v>
      </c>
      <c r="B20" s="258"/>
      <c r="C20" s="259"/>
      <c r="D20" s="259"/>
      <c r="E20" s="259"/>
      <c r="F20" s="259"/>
      <c r="G20" s="259"/>
      <c r="H20" s="259"/>
      <c r="I20" s="259"/>
      <c r="J20" s="259"/>
      <c r="K20" s="259"/>
      <c r="L20" s="259"/>
    </row>
    <row r="21" spans="1:12" s="41" customFormat="1">
      <c r="A21" s="260" t="s">
        <v>336</v>
      </c>
      <c r="B21" s="259"/>
      <c r="C21" s="259"/>
      <c r="D21" s="259"/>
      <c r="E21" s="259"/>
      <c r="F21" s="259"/>
      <c r="G21" s="259"/>
      <c r="H21" s="259"/>
      <c r="I21" s="259"/>
      <c r="J21" s="259"/>
      <c r="K21" s="259"/>
      <c r="L21" s="259"/>
    </row>
  </sheetData>
  <pageMargins left="0.70866141732283472" right="0.70866141732283472" top="0.78740157480314965" bottom="0.78740157480314965" header="0.31496062992125984" footer="0.31496062992125984"/>
  <pageSetup paperSize="9" scale="31" fitToHeight="4" orientation="portrait" r:id="rId1"/>
  <drawing r:id="rId2"/>
</worksheet>
</file>

<file path=xl/worksheets/sheet2.xml><?xml version="1.0" encoding="utf-8"?>
<worksheet xmlns="http://schemas.openxmlformats.org/spreadsheetml/2006/main" xmlns:r="http://schemas.openxmlformats.org/officeDocument/2006/relationships">
  <dimension ref="A1:P36"/>
  <sheetViews>
    <sheetView zoomScale="80" zoomScaleNormal="80" workbookViewId="0">
      <selection activeCell="B19" sqref="B19:O21"/>
    </sheetView>
  </sheetViews>
  <sheetFormatPr baseColWidth="10" defaultRowHeight="13.2"/>
  <cols>
    <col min="1" max="1" width="11.44140625" style="40"/>
  </cols>
  <sheetData>
    <row r="1" spans="1:16" s="40" customFormat="1" ht="17.399999999999999">
      <c r="A1" s="141" t="s">
        <v>237</v>
      </c>
      <c r="B1" s="41"/>
      <c r="C1" s="41"/>
      <c r="D1" s="41"/>
      <c r="E1" s="41"/>
      <c r="F1" s="41"/>
      <c r="G1" s="41"/>
      <c r="H1" s="41"/>
      <c r="I1" s="41"/>
      <c r="J1" s="41"/>
      <c r="K1" s="41"/>
      <c r="L1" s="41"/>
    </row>
    <row r="2" spans="1:16" s="40" customFormat="1" ht="17.399999999999999">
      <c r="A2" s="141" t="s">
        <v>287</v>
      </c>
      <c r="B2" s="41"/>
      <c r="C2" s="41"/>
      <c r="D2" s="41"/>
      <c r="E2" s="41"/>
      <c r="F2" s="41"/>
      <c r="G2" s="41"/>
      <c r="H2" s="41"/>
      <c r="I2" s="41"/>
      <c r="J2" s="41"/>
      <c r="K2" s="41"/>
      <c r="L2" s="41"/>
    </row>
    <row r="3" spans="1:16" s="40" customFormat="1" ht="17.399999999999999">
      <c r="A3" s="61"/>
    </row>
    <row r="4" spans="1:16" ht="15.6">
      <c r="A4" s="60" t="s">
        <v>226</v>
      </c>
    </row>
    <row r="7" spans="1:16" ht="14.25" customHeight="1">
      <c r="A7" s="329" t="s">
        <v>228</v>
      </c>
      <c r="B7" s="347" t="s">
        <v>318</v>
      </c>
      <c r="C7" s="347"/>
      <c r="D7" s="347"/>
      <c r="E7" s="347"/>
      <c r="F7" s="347"/>
      <c r="G7" s="347"/>
      <c r="H7" s="347"/>
      <c r="I7" s="347"/>
      <c r="J7" s="347"/>
      <c r="K7" s="347"/>
      <c r="L7" s="347"/>
      <c r="M7" s="347"/>
      <c r="N7" s="347"/>
      <c r="O7" s="347"/>
    </row>
    <row r="8" spans="1:16" s="40" customFormat="1" ht="14.25" customHeight="1">
      <c r="A8" s="66"/>
      <c r="B8" s="347"/>
      <c r="C8" s="347"/>
      <c r="D8" s="347"/>
      <c r="E8" s="347"/>
      <c r="F8" s="347"/>
      <c r="G8" s="347"/>
      <c r="H8" s="347"/>
      <c r="I8" s="347"/>
      <c r="J8" s="347"/>
      <c r="K8" s="347"/>
      <c r="L8" s="347"/>
      <c r="M8" s="347"/>
      <c r="N8" s="347"/>
      <c r="O8" s="347"/>
    </row>
    <row r="9" spans="1:16" ht="14.25" customHeight="1">
      <c r="A9" s="329" t="s">
        <v>229</v>
      </c>
      <c r="B9" s="144" t="s">
        <v>288</v>
      </c>
      <c r="C9" s="143"/>
      <c r="D9" s="143"/>
      <c r="E9" s="143"/>
      <c r="F9" s="143"/>
      <c r="G9" s="143"/>
      <c r="H9" s="143"/>
      <c r="I9" s="143"/>
      <c r="J9" s="143"/>
      <c r="K9" s="143"/>
      <c r="L9" s="143"/>
      <c r="M9" s="143"/>
      <c r="N9" s="143"/>
      <c r="O9" s="143"/>
    </row>
    <row r="10" spans="1:16" ht="12.75" customHeight="1">
      <c r="A10" s="329" t="s">
        <v>316</v>
      </c>
      <c r="B10" s="347" t="s">
        <v>360</v>
      </c>
      <c r="C10" s="347"/>
      <c r="D10" s="347"/>
      <c r="E10" s="347"/>
      <c r="F10" s="347"/>
      <c r="G10" s="347"/>
      <c r="H10" s="347"/>
      <c r="I10" s="347"/>
      <c r="J10" s="347"/>
      <c r="K10" s="347"/>
      <c r="L10" s="347"/>
      <c r="M10" s="347"/>
      <c r="N10" s="347"/>
      <c r="O10" s="347"/>
      <c r="P10" s="237"/>
    </row>
    <row r="11" spans="1:16" ht="13.5" customHeight="1">
      <c r="A11" s="65"/>
      <c r="B11" s="347"/>
      <c r="C11" s="347"/>
      <c r="D11" s="347"/>
      <c r="E11" s="347"/>
      <c r="F11" s="347"/>
      <c r="G11" s="347"/>
      <c r="H11" s="347"/>
      <c r="I11" s="347"/>
      <c r="J11" s="347"/>
      <c r="K11" s="347"/>
      <c r="L11" s="347"/>
      <c r="M11" s="347"/>
      <c r="N11" s="347"/>
      <c r="O11" s="347"/>
      <c r="P11" s="237"/>
    </row>
    <row r="12" spans="1:16" s="40" customFormat="1" ht="17.25" customHeight="1">
      <c r="A12" s="65"/>
      <c r="B12" s="347"/>
      <c r="C12" s="347"/>
      <c r="D12" s="347"/>
      <c r="E12" s="347"/>
      <c r="F12" s="347"/>
      <c r="G12" s="347"/>
      <c r="H12" s="347"/>
      <c r="I12" s="347"/>
      <c r="J12" s="347"/>
      <c r="K12" s="347"/>
      <c r="L12" s="347"/>
      <c r="M12" s="347"/>
      <c r="N12" s="347"/>
      <c r="O12" s="347"/>
      <c r="P12" s="237"/>
    </row>
    <row r="13" spans="1:16" s="40" customFormat="1" ht="15" customHeight="1">
      <c r="A13" s="329" t="s">
        <v>315</v>
      </c>
      <c r="B13" s="347" t="s">
        <v>317</v>
      </c>
      <c r="C13" s="347"/>
      <c r="D13" s="347"/>
      <c r="E13" s="347"/>
      <c r="F13" s="347"/>
      <c r="G13" s="347"/>
      <c r="H13" s="347"/>
      <c r="I13" s="347"/>
      <c r="J13" s="347"/>
      <c r="K13" s="347"/>
      <c r="L13" s="347"/>
      <c r="M13" s="347"/>
      <c r="N13" s="347"/>
      <c r="O13" s="347"/>
    </row>
    <row r="14" spans="1:16" s="40" customFormat="1" ht="13.5" customHeight="1">
      <c r="A14" s="66"/>
      <c r="B14" s="347"/>
      <c r="C14" s="347"/>
      <c r="D14" s="347"/>
      <c r="E14" s="347"/>
      <c r="F14" s="347"/>
      <c r="G14" s="347"/>
      <c r="H14" s="347"/>
      <c r="I14" s="347"/>
      <c r="J14" s="347"/>
      <c r="K14" s="347"/>
      <c r="L14" s="347"/>
      <c r="M14" s="347"/>
      <c r="N14" s="347"/>
      <c r="O14" s="347"/>
    </row>
    <row r="15" spans="1:16" s="40" customFormat="1" ht="18.75" customHeight="1">
      <c r="A15" s="66"/>
      <c r="B15" s="347"/>
      <c r="C15" s="347"/>
      <c r="D15" s="347"/>
      <c r="E15" s="347"/>
      <c r="F15" s="347"/>
      <c r="G15" s="347"/>
      <c r="H15" s="347"/>
      <c r="I15" s="347"/>
      <c r="J15" s="347"/>
      <c r="K15" s="347"/>
      <c r="L15" s="347"/>
      <c r="M15" s="347"/>
      <c r="N15" s="347"/>
      <c r="O15" s="347"/>
    </row>
    <row r="16" spans="1:16">
      <c r="A16" s="329" t="s">
        <v>230</v>
      </c>
      <c r="B16" s="347" t="s">
        <v>289</v>
      </c>
      <c r="C16" s="348"/>
      <c r="D16" s="348"/>
      <c r="E16" s="348"/>
      <c r="F16" s="348"/>
      <c r="G16" s="348"/>
      <c r="H16" s="348"/>
      <c r="I16" s="348"/>
      <c r="J16" s="348"/>
      <c r="K16" s="348"/>
      <c r="L16" s="348"/>
      <c r="M16" s="348"/>
      <c r="N16" s="348"/>
      <c r="O16" s="348"/>
    </row>
    <row r="17" spans="1:15">
      <c r="A17" s="65"/>
      <c r="B17" s="348"/>
      <c r="C17" s="348"/>
      <c r="D17" s="348"/>
      <c r="E17" s="348"/>
      <c r="F17" s="348"/>
      <c r="G17" s="348"/>
      <c r="H17" s="348"/>
      <c r="I17" s="348"/>
      <c r="J17" s="348"/>
      <c r="K17" s="348"/>
      <c r="L17" s="348"/>
      <c r="M17" s="348"/>
      <c r="N17" s="348"/>
      <c r="O17" s="348"/>
    </row>
    <row r="18" spans="1:15" ht="19.5" customHeight="1">
      <c r="A18" s="65"/>
      <c r="B18" s="348"/>
      <c r="C18" s="348"/>
      <c r="D18" s="348"/>
      <c r="E18" s="348"/>
      <c r="F18" s="348"/>
      <c r="G18" s="348"/>
      <c r="H18" s="348"/>
      <c r="I18" s="348"/>
      <c r="J18" s="348"/>
      <c r="K18" s="348"/>
      <c r="L18" s="348"/>
      <c r="M18" s="348"/>
      <c r="N18" s="348"/>
      <c r="O18" s="348"/>
    </row>
    <row r="19" spans="1:15">
      <c r="A19" s="329" t="s">
        <v>231</v>
      </c>
      <c r="B19" s="347" t="s">
        <v>359</v>
      </c>
      <c r="C19" s="348"/>
      <c r="D19" s="348"/>
      <c r="E19" s="348"/>
      <c r="F19" s="348"/>
      <c r="G19" s="348"/>
      <c r="H19" s="348"/>
      <c r="I19" s="348"/>
      <c r="J19" s="348"/>
      <c r="K19" s="348"/>
      <c r="L19" s="348"/>
      <c r="M19" s="348"/>
      <c r="N19" s="348"/>
      <c r="O19" s="348"/>
    </row>
    <row r="20" spans="1:15">
      <c r="A20" s="65"/>
      <c r="B20" s="348"/>
      <c r="C20" s="348"/>
      <c r="D20" s="348"/>
      <c r="E20" s="348"/>
      <c r="F20" s="348"/>
      <c r="G20" s="348"/>
      <c r="H20" s="348"/>
      <c r="I20" s="348"/>
      <c r="J20" s="348"/>
      <c r="K20" s="348"/>
      <c r="L20" s="348"/>
      <c r="M20" s="348"/>
      <c r="N20" s="348"/>
      <c r="O20" s="348"/>
    </row>
    <row r="21" spans="1:15" ht="19.5" customHeight="1">
      <c r="A21" s="65"/>
      <c r="B21" s="348"/>
      <c r="C21" s="348"/>
      <c r="D21" s="348"/>
      <c r="E21" s="348"/>
      <c r="F21" s="348"/>
      <c r="G21" s="348"/>
      <c r="H21" s="348"/>
      <c r="I21" s="348"/>
      <c r="J21" s="348"/>
      <c r="K21" s="348"/>
      <c r="L21" s="348"/>
      <c r="M21" s="348"/>
      <c r="N21" s="348"/>
      <c r="O21" s="348"/>
    </row>
    <row r="22" spans="1:15">
      <c r="A22" s="329" t="s">
        <v>232</v>
      </c>
      <c r="B22" s="347" t="s">
        <v>290</v>
      </c>
      <c r="C22" s="348"/>
      <c r="D22" s="348"/>
      <c r="E22" s="348"/>
      <c r="F22" s="348"/>
      <c r="G22" s="348"/>
      <c r="H22" s="348"/>
      <c r="I22" s="348"/>
      <c r="J22" s="348"/>
      <c r="K22" s="348"/>
      <c r="L22" s="348"/>
      <c r="M22" s="348"/>
      <c r="N22" s="348"/>
      <c r="O22" s="348"/>
    </row>
    <row r="23" spans="1:15">
      <c r="A23" s="65"/>
      <c r="B23" s="348"/>
      <c r="C23" s="348"/>
      <c r="D23" s="348"/>
      <c r="E23" s="348"/>
      <c r="F23" s="348"/>
      <c r="G23" s="348"/>
      <c r="H23" s="348"/>
      <c r="I23" s="348"/>
      <c r="J23" s="348"/>
      <c r="K23" s="348"/>
      <c r="L23" s="348"/>
      <c r="M23" s="348"/>
      <c r="N23" s="348"/>
      <c r="O23" s="348"/>
    </row>
    <row r="24" spans="1:15" ht="18.75" customHeight="1">
      <c r="A24" s="65"/>
      <c r="B24" s="348"/>
      <c r="C24" s="348"/>
      <c r="D24" s="348"/>
      <c r="E24" s="348"/>
      <c r="F24" s="348"/>
      <c r="G24" s="348"/>
      <c r="H24" s="348"/>
      <c r="I24" s="348"/>
      <c r="J24" s="348"/>
      <c r="K24" s="348"/>
      <c r="L24" s="348"/>
      <c r="M24" s="348"/>
      <c r="N24" s="348"/>
      <c r="O24" s="348"/>
    </row>
    <row r="25" spans="1:15">
      <c r="A25" s="329" t="s">
        <v>233</v>
      </c>
      <c r="B25" s="347" t="s">
        <v>361</v>
      </c>
      <c r="C25" s="348"/>
      <c r="D25" s="348"/>
      <c r="E25" s="348"/>
      <c r="F25" s="348"/>
      <c r="G25" s="348"/>
      <c r="H25" s="348"/>
      <c r="I25" s="348"/>
      <c r="J25" s="348"/>
      <c r="K25" s="348"/>
      <c r="L25" s="348"/>
      <c r="M25" s="348"/>
      <c r="N25" s="348"/>
      <c r="O25" s="348"/>
    </row>
    <row r="26" spans="1:15">
      <c r="A26" s="65"/>
      <c r="B26" s="348"/>
      <c r="C26" s="348"/>
      <c r="D26" s="348"/>
      <c r="E26" s="348"/>
      <c r="F26" s="348"/>
      <c r="G26" s="348"/>
      <c r="H26" s="348"/>
      <c r="I26" s="348"/>
      <c r="J26" s="348"/>
      <c r="K26" s="348"/>
      <c r="L26" s="348"/>
      <c r="M26" s="348"/>
      <c r="N26" s="348"/>
      <c r="O26" s="348"/>
    </row>
    <row r="27" spans="1:15" ht="17.25" customHeight="1">
      <c r="B27" s="348"/>
      <c r="C27" s="348"/>
      <c r="D27" s="348"/>
      <c r="E27" s="348"/>
      <c r="F27" s="348"/>
      <c r="G27" s="348"/>
      <c r="H27" s="348"/>
      <c r="I27" s="348"/>
      <c r="J27" s="348"/>
      <c r="K27" s="348"/>
      <c r="L27" s="348"/>
      <c r="M27" s="348"/>
      <c r="N27" s="348"/>
      <c r="O27" s="348"/>
    </row>
    <row r="28" spans="1:15">
      <c r="A28" s="330" t="s">
        <v>234</v>
      </c>
      <c r="B28" s="347" t="s">
        <v>362</v>
      </c>
      <c r="C28" s="348"/>
      <c r="D28" s="348"/>
      <c r="E28" s="348"/>
      <c r="F28" s="348"/>
      <c r="G28" s="348"/>
      <c r="H28" s="348"/>
      <c r="I28" s="348"/>
      <c r="J28" s="348"/>
      <c r="K28" s="348"/>
      <c r="L28" s="348"/>
      <c r="M28" s="348"/>
      <c r="N28" s="348"/>
      <c r="O28" s="348"/>
    </row>
    <row r="29" spans="1:15">
      <c r="B29" s="348"/>
      <c r="C29" s="348"/>
      <c r="D29" s="348"/>
      <c r="E29" s="348"/>
      <c r="F29" s="348"/>
      <c r="G29" s="348"/>
      <c r="H29" s="348"/>
      <c r="I29" s="348"/>
      <c r="J29" s="348"/>
      <c r="K29" s="348"/>
      <c r="L29" s="348"/>
      <c r="M29" s="348"/>
      <c r="N29" s="348"/>
      <c r="O29" s="348"/>
    </row>
    <row r="30" spans="1:15" ht="20.25" customHeight="1">
      <c r="B30" s="348"/>
      <c r="C30" s="348"/>
      <c r="D30" s="348"/>
      <c r="E30" s="348"/>
      <c r="F30" s="348"/>
      <c r="G30" s="348"/>
      <c r="H30" s="348"/>
      <c r="I30" s="348"/>
      <c r="J30" s="348"/>
      <c r="K30" s="348"/>
      <c r="L30" s="348"/>
      <c r="M30" s="348"/>
      <c r="N30" s="348"/>
      <c r="O30" s="348"/>
    </row>
    <row r="31" spans="1:15" ht="12.75" customHeight="1">
      <c r="A31" s="330" t="s">
        <v>235</v>
      </c>
      <c r="B31" s="347" t="s">
        <v>291</v>
      </c>
      <c r="C31" s="347"/>
      <c r="D31" s="347"/>
      <c r="E31" s="347"/>
      <c r="F31" s="347"/>
      <c r="G31" s="347"/>
      <c r="H31" s="347"/>
      <c r="I31" s="347"/>
      <c r="J31" s="347"/>
      <c r="K31" s="347"/>
      <c r="L31" s="347"/>
      <c r="M31" s="347"/>
      <c r="N31" s="347"/>
      <c r="O31" s="347"/>
    </row>
    <row r="32" spans="1:15" ht="15.75" customHeight="1">
      <c r="B32" s="347"/>
      <c r="C32" s="347"/>
      <c r="D32" s="347"/>
      <c r="E32" s="347"/>
      <c r="F32" s="347"/>
      <c r="G32" s="347"/>
      <c r="H32" s="347"/>
      <c r="I32" s="347"/>
      <c r="J32" s="347"/>
      <c r="K32" s="347"/>
      <c r="L32" s="347"/>
      <c r="M32" s="347"/>
      <c r="N32" s="347"/>
      <c r="O32" s="347"/>
    </row>
    <row r="33" spans="1:15">
      <c r="A33" s="330" t="s">
        <v>236</v>
      </c>
      <c r="B33" s="347" t="s">
        <v>319</v>
      </c>
      <c r="C33" s="348"/>
      <c r="D33" s="348"/>
      <c r="E33" s="348"/>
      <c r="F33" s="348"/>
      <c r="G33" s="348"/>
      <c r="H33" s="348"/>
      <c r="I33" s="348"/>
      <c r="J33" s="348"/>
      <c r="K33" s="348"/>
      <c r="L33" s="348"/>
      <c r="M33" s="348"/>
      <c r="N33" s="348"/>
      <c r="O33" s="348"/>
    </row>
    <row r="34" spans="1:15" ht="16.5" customHeight="1">
      <c r="B34" s="348"/>
      <c r="C34" s="348"/>
      <c r="D34" s="348"/>
      <c r="E34" s="348"/>
      <c r="F34" s="348"/>
      <c r="G34" s="348"/>
      <c r="H34" s="348"/>
      <c r="I34" s="348"/>
      <c r="J34" s="348"/>
      <c r="K34" s="348"/>
      <c r="L34" s="348"/>
      <c r="M34" s="348"/>
      <c r="N34" s="348"/>
      <c r="O34" s="348"/>
    </row>
    <row r="35" spans="1:15" s="41" customFormat="1" ht="12.75" customHeight="1">
      <c r="A35" s="331" t="s">
        <v>241</v>
      </c>
      <c r="B35" s="347" t="s">
        <v>292</v>
      </c>
      <c r="C35" s="348"/>
      <c r="D35" s="348"/>
      <c r="E35" s="348"/>
      <c r="F35" s="348"/>
      <c r="G35" s="348"/>
      <c r="H35" s="348"/>
      <c r="I35" s="348"/>
      <c r="J35" s="348"/>
      <c r="K35" s="348"/>
      <c r="L35" s="348"/>
      <c r="M35" s="348"/>
      <c r="N35" s="348"/>
      <c r="O35" s="348"/>
    </row>
    <row r="36" spans="1:15" s="41" customFormat="1" ht="18.75" customHeight="1">
      <c r="B36" s="348"/>
      <c r="C36" s="348"/>
      <c r="D36" s="348"/>
      <c r="E36" s="348"/>
      <c r="F36" s="348"/>
      <c r="G36" s="348"/>
      <c r="H36" s="348"/>
      <c r="I36" s="348"/>
      <c r="J36" s="348"/>
      <c r="K36" s="348"/>
      <c r="L36" s="348"/>
      <c r="M36" s="348"/>
      <c r="N36" s="348"/>
      <c r="O36" s="348"/>
    </row>
  </sheetData>
  <mergeCells count="11">
    <mergeCell ref="B7:O8"/>
    <mergeCell ref="B31:O32"/>
    <mergeCell ref="B35:O36"/>
    <mergeCell ref="B28:O30"/>
    <mergeCell ref="B33:O34"/>
    <mergeCell ref="B16:O18"/>
    <mergeCell ref="B19:O21"/>
    <mergeCell ref="B22:O24"/>
    <mergeCell ref="B25:O27"/>
    <mergeCell ref="B13:O15"/>
    <mergeCell ref="B10:O12"/>
  </mergeCells>
  <hyperlinks>
    <hyperlink ref="A7" location="'Tab. 1 Zuordnungstabelle'!A1" display="Tabelle 1"/>
    <hyperlink ref="A9" location="'Tab 2. Bevölkerung'!A1" display="Tabelle 2"/>
    <hyperlink ref="A10" location="'Tab. 3a Leistungen_mEB'!A1" display="Tabelle 3a"/>
    <hyperlink ref="A13" location="'Tab. 3b Leistungen absolut_oEB'!A1" display="Tabelle 3b"/>
    <hyperlink ref="A16" location="'Tab. 4 Inanspruchnahme'!A1" display="Tabelle 4"/>
    <hyperlink ref="A19" location="'Tab.5 Alter Inanspruchnahme'!A1" display="Tabell 5"/>
    <hyperlink ref="A22" location="'Tab.6 Geschlecht Inanspr.'!A1" display="Tabell 6"/>
    <hyperlink ref="A25" location="'Tab. 7 Erziehungsberatung'!A1" display="Tabell 7"/>
    <hyperlink ref="A28" location="'Tab. 8 Eingliederungshilfen'!A1" display="Tabelle 8"/>
    <hyperlink ref="A31" location="'Tab. 9  Lebenslagen'!A1" display="Tabelle 9"/>
    <hyperlink ref="A33" location="'Tab. 10 Dauer und Intensität'!A1" display="Tabelle 10"/>
    <hyperlink ref="A35" location="'Tab. 11 Ausgaben'!A1" display="Tabelle 1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205"/>
  <sheetViews>
    <sheetView zoomScale="80" zoomScaleNormal="80" workbookViewId="0">
      <pane ySplit="5" topLeftCell="A176" activePane="bottomLeft" state="frozen"/>
      <selection activeCell="G44" sqref="G44"/>
      <selection pane="bottomLeft" activeCell="B1" sqref="B1"/>
    </sheetView>
  </sheetViews>
  <sheetFormatPr baseColWidth="10" defaultRowHeight="13.2"/>
  <cols>
    <col min="1" max="1" width="14.5546875" customWidth="1"/>
    <col min="2" max="2" width="38" customWidth="1"/>
    <col min="3" max="3" width="11.44140625" customWidth="1"/>
    <col min="4" max="4" width="11.44140625" style="40" customWidth="1"/>
    <col min="5" max="7" width="11.44140625" customWidth="1"/>
  </cols>
  <sheetData>
    <row r="1" spans="1:6" s="40" customFormat="1" ht="17.399999999999999">
      <c r="A1" s="63" t="s">
        <v>308</v>
      </c>
    </row>
    <row r="2" spans="1:6" s="40" customFormat="1"/>
    <row r="3" spans="1:6" ht="12.75" customHeight="1">
      <c r="A3" s="349" t="s">
        <v>220</v>
      </c>
      <c r="B3" s="349" t="s">
        <v>350</v>
      </c>
      <c r="C3" s="349" t="s">
        <v>305</v>
      </c>
      <c r="D3" s="349" t="s">
        <v>327</v>
      </c>
      <c r="E3" s="349" t="s">
        <v>304</v>
      </c>
      <c r="F3" s="349" t="s">
        <v>224</v>
      </c>
    </row>
    <row r="4" spans="1:6" ht="12.75" customHeight="1">
      <c r="A4" s="350"/>
      <c r="B4" s="350" t="s">
        <v>222</v>
      </c>
      <c r="C4" s="350"/>
      <c r="D4" s="350"/>
      <c r="E4" s="350"/>
      <c r="F4" s="350"/>
    </row>
    <row r="5" spans="1:6" ht="45" customHeight="1">
      <c r="A5" s="351"/>
      <c r="B5" s="351" t="s">
        <v>223</v>
      </c>
      <c r="C5" s="351"/>
      <c r="D5" s="351"/>
      <c r="E5" s="351"/>
      <c r="F5" s="351"/>
    </row>
    <row r="6" spans="1:6">
      <c r="A6" s="68">
        <v>334000</v>
      </c>
      <c r="B6" s="69" t="s">
        <v>258</v>
      </c>
      <c r="C6" s="142">
        <v>3</v>
      </c>
      <c r="D6" s="142">
        <v>4</v>
      </c>
      <c r="E6" s="142">
        <v>2</v>
      </c>
      <c r="F6" s="142">
        <v>1</v>
      </c>
    </row>
    <row r="7" spans="1:6">
      <c r="A7" s="68">
        <v>334002</v>
      </c>
      <c r="B7" s="69" t="s">
        <v>250</v>
      </c>
      <c r="C7" s="142">
        <v>2</v>
      </c>
      <c r="D7" s="142">
        <v>2</v>
      </c>
      <c r="E7" s="142">
        <v>1</v>
      </c>
      <c r="F7" s="142">
        <v>1</v>
      </c>
    </row>
    <row r="8" spans="1:6">
      <c r="A8" s="68">
        <v>554004</v>
      </c>
      <c r="B8" s="69" t="s">
        <v>98</v>
      </c>
      <c r="C8" s="142">
        <v>6</v>
      </c>
      <c r="D8" s="142">
        <v>4</v>
      </c>
      <c r="E8" s="142">
        <v>3</v>
      </c>
      <c r="F8" s="142">
        <v>2</v>
      </c>
    </row>
    <row r="9" spans="1:6">
      <c r="A9" s="68">
        <v>570004</v>
      </c>
      <c r="B9" s="69" t="s">
        <v>118</v>
      </c>
      <c r="C9" s="142">
        <v>8</v>
      </c>
      <c r="D9" s="142">
        <v>2</v>
      </c>
      <c r="E9" s="142">
        <v>4</v>
      </c>
      <c r="F9" s="142">
        <v>2</v>
      </c>
    </row>
    <row r="10" spans="1:6">
      <c r="A10" s="68">
        <v>334004</v>
      </c>
      <c r="B10" s="69" t="s">
        <v>57</v>
      </c>
      <c r="C10" s="142">
        <v>4</v>
      </c>
      <c r="D10" s="142">
        <v>2</v>
      </c>
      <c r="E10" s="142">
        <v>3</v>
      </c>
      <c r="F10" s="142">
        <v>1</v>
      </c>
    </row>
    <row r="11" spans="1:6" ht="12.75" customHeight="1">
      <c r="A11" s="68">
        <v>962004</v>
      </c>
      <c r="B11" s="69" t="s">
        <v>150</v>
      </c>
      <c r="C11" s="142">
        <v>4</v>
      </c>
      <c r="D11" s="142">
        <v>2</v>
      </c>
      <c r="E11" s="142">
        <v>3</v>
      </c>
      <c r="F11" s="142">
        <v>2</v>
      </c>
    </row>
    <row r="12" spans="1:6">
      <c r="A12" s="68">
        <v>958004</v>
      </c>
      <c r="B12" s="69" t="s">
        <v>147</v>
      </c>
      <c r="C12" s="142">
        <v>9</v>
      </c>
      <c r="D12" s="142">
        <v>3</v>
      </c>
      <c r="E12" s="142">
        <v>4</v>
      </c>
      <c r="F12" s="142">
        <v>2</v>
      </c>
    </row>
    <row r="13" spans="1:6">
      <c r="A13" s="68">
        <v>382008</v>
      </c>
      <c r="B13" s="69" t="s">
        <v>84</v>
      </c>
      <c r="C13" s="142">
        <v>6</v>
      </c>
      <c r="D13" s="142">
        <v>4</v>
      </c>
      <c r="E13" s="142">
        <v>3</v>
      </c>
      <c r="F13" s="142">
        <v>1</v>
      </c>
    </row>
    <row r="14" spans="1:6">
      <c r="A14" s="68">
        <v>770004</v>
      </c>
      <c r="B14" s="69" t="s">
        <v>130</v>
      </c>
      <c r="C14" s="142">
        <v>5</v>
      </c>
      <c r="D14" s="142">
        <v>3</v>
      </c>
      <c r="E14" s="142">
        <v>3</v>
      </c>
      <c r="F14" s="142">
        <v>2</v>
      </c>
    </row>
    <row r="15" spans="1:6">
      <c r="A15" s="68">
        <v>766008</v>
      </c>
      <c r="B15" s="69" t="s">
        <v>126</v>
      </c>
      <c r="C15" s="142">
        <v>8</v>
      </c>
      <c r="D15" s="142">
        <v>2</v>
      </c>
      <c r="E15" s="142">
        <v>4</v>
      </c>
      <c r="F15" s="142">
        <v>2</v>
      </c>
    </row>
    <row r="16" spans="1:6">
      <c r="A16" s="68">
        <v>570008</v>
      </c>
      <c r="B16" s="69" t="s">
        <v>119</v>
      </c>
      <c r="C16" s="142">
        <v>5</v>
      </c>
      <c r="D16" s="142">
        <v>3</v>
      </c>
      <c r="E16" s="142">
        <v>3</v>
      </c>
      <c r="F16" s="142">
        <v>2</v>
      </c>
    </row>
    <row r="17" spans="1:6">
      <c r="A17" s="68">
        <v>362004</v>
      </c>
      <c r="B17" s="69" t="s">
        <v>239</v>
      </c>
      <c r="C17" s="142">
        <v>5</v>
      </c>
      <c r="D17" s="142">
        <v>3</v>
      </c>
      <c r="E17" s="142">
        <v>3</v>
      </c>
      <c r="F17" s="142">
        <v>1</v>
      </c>
    </row>
    <row r="18" spans="1:6">
      <c r="A18" s="68">
        <v>362008</v>
      </c>
      <c r="B18" s="69" t="s">
        <v>63</v>
      </c>
      <c r="C18" s="142">
        <v>7</v>
      </c>
      <c r="D18" s="142">
        <v>1</v>
      </c>
      <c r="E18" s="142">
        <v>4</v>
      </c>
      <c r="F18" s="142">
        <v>1</v>
      </c>
    </row>
    <row r="19" spans="1:6">
      <c r="A19" s="68">
        <v>378004</v>
      </c>
      <c r="B19" s="69" t="s">
        <v>79</v>
      </c>
      <c r="C19" s="142">
        <v>9</v>
      </c>
      <c r="D19" s="142">
        <v>3</v>
      </c>
      <c r="E19" s="142">
        <v>4</v>
      </c>
      <c r="F19" s="142">
        <v>1</v>
      </c>
    </row>
    <row r="20" spans="1:6">
      <c r="A20" s="68">
        <v>978004</v>
      </c>
      <c r="B20" s="69" t="s">
        <v>161</v>
      </c>
      <c r="C20" s="142">
        <v>4</v>
      </c>
      <c r="D20" s="142">
        <v>1</v>
      </c>
      <c r="E20" s="142">
        <v>3</v>
      </c>
      <c r="F20" s="142">
        <v>2</v>
      </c>
    </row>
    <row r="21" spans="1:6">
      <c r="A21" s="68">
        <v>711000</v>
      </c>
      <c r="B21" s="69" t="s">
        <v>121</v>
      </c>
      <c r="C21" s="142">
        <v>2</v>
      </c>
      <c r="D21" s="142">
        <v>2</v>
      </c>
      <c r="E21" s="142">
        <v>1</v>
      </c>
      <c r="F21" s="142">
        <v>2</v>
      </c>
    </row>
    <row r="22" spans="1:6">
      <c r="A22" s="68">
        <v>554008</v>
      </c>
      <c r="B22" s="69" t="s">
        <v>99</v>
      </c>
      <c r="C22" s="142">
        <v>9</v>
      </c>
      <c r="D22" s="142">
        <v>3</v>
      </c>
      <c r="E22" s="142">
        <v>4</v>
      </c>
      <c r="F22" s="142">
        <v>2</v>
      </c>
    </row>
    <row r="23" spans="1:6">
      <c r="A23" s="68">
        <v>911000</v>
      </c>
      <c r="B23" s="69" t="s">
        <v>134</v>
      </c>
      <c r="C23" s="142">
        <v>1</v>
      </c>
      <c r="D23" s="142">
        <v>1</v>
      </c>
      <c r="E23" s="142">
        <v>1</v>
      </c>
      <c r="F23" s="142">
        <v>2</v>
      </c>
    </row>
    <row r="24" spans="1:6">
      <c r="A24" s="68">
        <v>314000</v>
      </c>
      <c r="B24" s="69" t="s">
        <v>54</v>
      </c>
      <c r="C24" s="142">
        <v>2</v>
      </c>
      <c r="D24" s="142">
        <v>2</v>
      </c>
      <c r="E24" s="142">
        <v>1</v>
      </c>
      <c r="F24" s="142">
        <v>1</v>
      </c>
    </row>
    <row r="25" spans="1:6">
      <c r="A25" s="68">
        <v>554000</v>
      </c>
      <c r="B25" s="69" t="s">
        <v>265</v>
      </c>
      <c r="C25" s="142">
        <v>3</v>
      </c>
      <c r="D25" s="142">
        <v>4</v>
      </c>
      <c r="E25" s="142">
        <v>2</v>
      </c>
      <c r="F25" s="142">
        <v>2</v>
      </c>
    </row>
    <row r="26" spans="1:6">
      <c r="A26" s="68">
        <v>554012</v>
      </c>
      <c r="B26" s="69" t="s">
        <v>100</v>
      </c>
      <c r="C26" s="142">
        <v>6</v>
      </c>
      <c r="D26" s="142">
        <v>4</v>
      </c>
      <c r="E26" s="142">
        <v>3</v>
      </c>
      <c r="F26" s="142">
        <v>2</v>
      </c>
    </row>
    <row r="27" spans="1:6">
      <c r="A27" s="68">
        <v>382012</v>
      </c>
      <c r="B27" s="69" t="s">
        <v>85</v>
      </c>
      <c r="C27" s="142">
        <v>6</v>
      </c>
      <c r="D27" s="142">
        <v>4</v>
      </c>
      <c r="E27" s="142">
        <v>3</v>
      </c>
      <c r="F27" s="142">
        <v>1</v>
      </c>
    </row>
    <row r="28" spans="1:6">
      <c r="A28" s="68">
        <v>512000</v>
      </c>
      <c r="B28" s="69" t="s">
        <v>95</v>
      </c>
      <c r="C28" s="142">
        <v>2</v>
      </c>
      <c r="D28" s="142">
        <v>2</v>
      </c>
      <c r="E28" s="142">
        <v>1</v>
      </c>
      <c r="F28" s="142">
        <v>2</v>
      </c>
    </row>
    <row r="29" spans="1:6">
      <c r="A29" s="68">
        <v>362012</v>
      </c>
      <c r="B29" s="69" t="s">
        <v>64</v>
      </c>
      <c r="C29" s="142">
        <v>5</v>
      </c>
      <c r="D29" s="142">
        <v>3</v>
      </c>
      <c r="E29" s="142">
        <v>3</v>
      </c>
      <c r="F29" s="142">
        <v>1</v>
      </c>
    </row>
    <row r="30" spans="1:6">
      <c r="A30" s="68">
        <v>758004</v>
      </c>
      <c r="B30" s="69" t="s">
        <v>123</v>
      </c>
      <c r="C30" s="142">
        <v>6</v>
      </c>
      <c r="D30" s="142">
        <v>4</v>
      </c>
      <c r="E30" s="142">
        <v>3</v>
      </c>
      <c r="F30" s="142">
        <v>2</v>
      </c>
    </row>
    <row r="31" spans="1:6">
      <c r="A31" s="68">
        <v>562004</v>
      </c>
      <c r="B31" s="69" t="s">
        <v>104</v>
      </c>
      <c r="C31" s="142">
        <v>7</v>
      </c>
      <c r="D31" s="142">
        <v>1</v>
      </c>
      <c r="E31" s="142">
        <v>4</v>
      </c>
      <c r="F31" s="142">
        <v>2</v>
      </c>
    </row>
    <row r="32" spans="1:6" ht="12.75" customHeight="1">
      <c r="A32" s="68">
        <v>558000</v>
      </c>
      <c r="B32" s="69" t="s">
        <v>266</v>
      </c>
      <c r="C32" s="142">
        <v>3</v>
      </c>
      <c r="D32" s="142">
        <v>4</v>
      </c>
      <c r="E32" s="142">
        <v>2</v>
      </c>
      <c r="F32" s="142">
        <v>2</v>
      </c>
    </row>
    <row r="33" spans="1:6">
      <c r="A33" s="68">
        <v>558012</v>
      </c>
      <c r="B33" s="69" t="s">
        <v>102</v>
      </c>
      <c r="C33" s="142">
        <v>6</v>
      </c>
      <c r="D33" s="142">
        <v>4</v>
      </c>
      <c r="E33" s="142">
        <v>3</v>
      </c>
      <c r="F33" s="142">
        <v>2</v>
      </c>
    </row>
    <row r="34" spans="1:6">
      <c r="A34" s="68">
        <v>562008</v>
      </c>
      <c r="B34" s="69" t="s">
        <v>105</v>
      </c>
      <c r="C34" s="142">
        <v>4</v>
      </c>
      <c r="D34" s="142">
        <v>2</v>
      </c>
      <c r="E34" s="142">
        <v>3</v>
      </c>
      <c r="F34" s="142">
        <v>2</v>
      </c>
    </row>
    <row r="35" spans="1:6">
      <c r="A35" s="68">
        <v>766020</v>
      </c>
      <c r="B35" s="69" t="s">
        <v>127</v>
      </c>
      <c r="C35" s="142">
        <v>8</v>
      </c>
      <c r="D35" s="142">
        <v>2</v>
      </c>
      <c r="E35" s="142">
        <v>4</v>
      </c>
      <c r="F35" s="142">
        <v>2</v>
      </c>
    </row>
    <row r="36" spans="1:6">
      <c r="A36" s="68">
        <v>170008</v>
      </c>
      <c r="B36" s="69" t="s">
        <v>48</v>
      </c>
      <c r="C36" s="142">
        <v>9</v>
      </c>
      <c r="D36" s="142">
        <v>3</v>
      </c>
      <c r="E36" s="142">
        <v>4</v>
      </c>
      <c r="F36" s="142">
        <v>1</v>
      </c>
    </row>
    <row r="37" spans="1:6">
      <c r="A37" s="68">
        <v>162004</v>
      </c>
      <c r="B37" s="69" t="s">
        <v>40</v>
      </c>
      <c r="C37" s="142">
        <v>9</v>
      </c>
      <c r="D37" s="142">
        <v>3</v>
      </c>
      <c r="E37" s="142">
        <v>4</v>
      </c>
      <c r="F37" s="142">
        <v>1</v>
      </c>
    </row>
    <row r="38" spans="1:6">
      <c r="A38" s="68">
        <v>562012</v>
      </c>
      <c r="B38" s="69" t="s">
        <v>106</v>
      </c>
      <c r="C38" s="142">
        <v>8</v>
      </c>
      <c r="D38" s="142">
        <v>2</v>
      </c>
      <c r="E38" s="142">
        <v>4</v>
      </c>
      <c r="F38" s="142">
        <v>2</v>
      </c>
    </row>
    <row r="39" spans="1:6">
      <c r="A39" s="68">
        <v>913000</v>
      </c>
      <c r="B39" s="69" t="s">
        <v>135</v>
      </c>
      <c r="C39" s="142">
        <v>1</v>
      </c>
      <c r="D39" s="142">
        <v>1</v>
      </c>
      <c r="E39" s="142">
        <v>1</v>
      </c>
      <c r="F39" s="142">
        <v>2</v>
      </c>
    </row>
    <row r="40" spans="1:6">
      <c r="A40" s="68">
        <v>112000</v>
      </c>
      <c r="B40" s="69" t="s">
        <v>16</v>
      </c>
      <c r="C40" s="142">
        <v>1</v>
      </c>
      <c r="D40" s="142">
        <v>1</v>
      </c>
      <c r="E40" s="142">
        <v>1</v>
      </c>
      <c r="F40" s="142">
        <v>1</v>
      </c>
    </row>
    <row r="41" spans="1:6">
      <c r="A41" s="68">
        <v>558016</v>
      </c>
      <c r="B41" s="69" t="s">
        <v>103</v>
      </c>
      <c r="C41" s="142">
        <v>6</v>
      </c>
      <c r="D41" s="142">
        <v>4</v>
      </c>
      <c r="E41" s="142">
        <v>3</v>
      </c>
      <c r="F41" s="142">
        <v>2</v>
      </c>
    </row>
    <row r="42" spans="1:6">
      <c r="A42" s="68">
        <v>358000</v>
      </c>
      <c r="B42" s="69" t="s">
        <v>259</v>
      </c>
      <c r="C42" s="142">
        <v>3</v>
      </c>
      <c r="D42" s="142">
        <v>4</v>
      </c>
      <c r="E42" s="142">
        <v>2</v>
      </c>
      <c r="F42" s="142">
        <v>1</v>
      </c>
    </row>
    <row r="43" spans="1:6">
      <c r="A43" s="68">
        <v>358008</v>
      </c>
      <c r="B43" s="69" t="s">
        <v>62</v>
      </c>
      <c r="C43" s="142">
        <v>7</v>
      </c>
      <c r="D43" s="142">
        <v>1</v>
      </c>
      <c r="E43" s="142">
        <v>4</v>
      </c>
      <c r="F43" s="142">
        <v>1</v>
      </c>
    </row>
    <row r="44" spans="1:6">
      <c r="A44" s="68">
        <v>111000</v>
      </c>
      <c r="B44" s="308" t="s">
        <v>15</v>
      </c>
      <c r="C44" s="142">
        <v>2</v>
      </c>
      <c r="D44" s="142">
        <v>2</v>
      </c>
      <c r="E44" s="142">
        <v>1</v>
      </c>
      <c r="F44" s="142">
        <v>1</v>
      </c>
    </row>
    <row r="45" spans="1:6">
      <c r="A45" s="68">
        <v>362016</v>
      </c>
      <c r="B45" s="69" t="s">
        <v>240</v>
      </c>
      <c r="C45" s="142">
        <v>5</v>
      </c>
      <c r="D45" s="142">
        <v>3</v>
      </c>
      <c r="E45" s="142">
        <v>3</v>
      </c>
      <c r="F45" s="142">
        <v>1</v>
      </c>
    </row>
    <row r="46" spans="1:6">
      <c r="A46" s="68">
        <v>154008</v>
      </c>
      <c r="B46" s="69" t="s">
        <v>25</v>
      </c>
      <c r="C46" s="142">
        <v>5</v>
      </c>
      <c r="D46" s="142">
        <v>3</v>
      </c>
      <c r="E46" s="142">
        <v>3</v>
      </c>
      <c r="F46" s="142">
        <v>1</v>
      </c>
    </row>
    <row r="47" spans="1:6">
      <c r="A47" s="68">
        <v>566008</v>
      </c>
      <c r="B47" s="69" t="s">
        <v>114</v>
      </c>
      <c r="C47" s="142">
        <v>6</v>
      </c>
      <c r="D47" s="142">
        <v>4</v>
      </c>
      <c r="E47" s="142">
        <v>3</v>
      </c>
      <c r="F47" s="142">
        <v>2</v>
      </c>
    </row>
    <row r="48" spans="1:6">
      <c r="A48" s="68">
        <v>954008</v>
      </c>
      <c r="B48" s="69" t="s">
        <v>139</v>
      </c>
      <c r="C48" s="142">
        <v>5</v>
      </c>
      <c r="D48" s="142">
        <v>3</v>
      </c>
      <c r="E48" s="142">
        <v>3</v>
      </c>
      <c r="F48" s="142">
        <v>2</v>
      </c>
    </row>
    <row r="49" spans="1:6">
      <c r="A49" s="68">
        <v>362020</v>
      </c>
      <c r="B49" s="69" t="s">
        <v>65</v>
      </c>
      <c r="C49" s="142">
        <v>5</v>
      </c>
      <c r="D49" s="142">
        <v>3</v>
      </c>
      <c r="E49" s="142">
        <v>3</v>
      </c>
      <c r="F49" s="142">
        <v>1</v>
      </c>
    </row>
    <row r="50" spans="1:6">
      <c r="A50" s="68">
        <v>370004</v>
      </c>
      <c r="B50" s="69" t="s">
        <v>71</v>
      </c>
      <c r="C50" s="142">
        <v>6</v>
      </c>
      <c r="D50" s="142">
        <v>4</v>
      </c>
      <c r="E50" s="142">
        <v>3</v>
      </c>
      <c r="F50" s="142">
        <v>1</v>
      </c>
    </row>
    <row r="51" spans="1:6">
      <c r="A51" s="68">
        <v>158004</v>
      </c>
      <c r="B51" s="69" t="s">
        <v>30</v>
      </c>
      <c r="C51" s="142">
        <v>4</v>
      </c>
      <c r="D51" s="142">
        <v>2</v>
      </c>
      <c r="E51" s="142">
        <v>3</v>
      </c>
      <c r="F51" s="142">
        <v>1</v>
      </c>
    </row>
    <row r="52" spans="1:6">
      <c r="A52" s="68">
        <v>334012</v>
      </c>
      <c r="B52" s="69" t="s">
        <v>58</v>
      </c>
      <c r="C52" s="142">
        <v>7</v>
      </c>
      <c r="D52" s="142">
        <v>1</v>
      </c>
      <c r="E52" s="142">
        <v>4</v>
      </c>
      <c r="F52" s="142">
        <v>1</v>
      </c>
    </row>
    <row r="53" spans="1:6">
      <c r="A53" s="68">
        <v>113000</v>
      </c>
      <c r="B53" s="69" t="s">
        <v>17</v>
      </c>
      <c r="C53" s="142">
        <v>1</v>
      </c>
      <c r="D53" s="142">
        <v>1</v>
      </c>
      <c r="E53" s="142">
        <v>1</v>
      </c>
      <c r="F53" s="142">
        <v>1</v>
      </c>
    </row>
    <row r="54" spans="1:6">
      <c r="A54" s="68">
        <v>366000</v>
      </c>
      <c r="B54" s="69" t="s">
        <v>260</v>
      </c>
      <c r="C54" s="142">
        <v>3</v>
      </c>
      <c r="D54" s="142">
        <v>4</v>
      </c>
      <c r="E54" s="142">
        <v>2</v>
      </c>
      <c r="F54" s="142">
        <v>1</v>
      </c>
    </row>
    <row r="55" spans="1:6">
      <c r="A55" s="68">
        <v>362024</v>
      </c>
      <c r="B55" s="69" t="s">
        <v>66</v>
      </c>
      <c r="C55" s="142">
        <v>9</v>
      </c>
      <c r="D55" s="142">
        <v>3</v>
      </c>
      <c r="E55" s="142">
        <v>4</v>
      </c>
      <c r="F55" s="142">
        <v>1</v>
      </c>
    </row>
    <row r="56" spans="1:6">
      <c r="A56" s="68">
        <v>370012</v>
      </c>
      <c r="B56" s="69" t="s">
        <v>72</v>
      </c>
      <c r="C56" s="142">
        <v>5</v>
      </c>
      <c r="D56" s="142">
        <v>3</v>
      </c>
      <c r="E56" s="142">
        <v>3</v>
      </c>
      <c r="F56" s="142">
        <v>1</v>
      </c>
    </row>
    <row r="57" spans="1:6">
      <c r="A57" s="68">
        <v>154012</v>
      </c>
      <c r="B57" s="69" t="s">
        <v>26</v>
      </c>
      <c r="C57" s="142">
        <v>5</v>
      </c>
      <c r="D57" s="142">
        <v>3</v>
      </c>
      <c r="E57" s="142">
        <v>3</v>
      </c>
      <c r="F57" s="142">
        <v>1</v>
      </c>
    </row>
    <row r="58" spans="1:6">
      <c r="A58" s="68">
        <v>513000</v>
      </c>
      <c r="B58" s="69" t="s">
        <v>96</v>
      </c>
      <c r="C58" s="142">
        <v>1</v>
      </c>
      <c r="D58" s="142">
        <v>1</v>
      </c>
      <c r="E58" s="142">
        <v>1</v>
      </c>
      <c r="F58" s="142">
        <v>2</v>
      </c>
    </row>
    <row r="59" spans="1:6">
      <c r="A59" s="68">
        <v>954012</v>
      </c>
      <c r="B59" s="69" t="s">
        <v>140</v>
      </c>
      <c r="C59" s="142">
        <v>4</v>
      </c>
      <c r="D59" s="142">
        <v>2</v>
      </c>
      <c r="E59" s="142">
        <v>3</v>
      </c>
      <c r="F59" s="142">
        <v>2</v>
      </c>
    </row>
    <row r="60" spans="1:6">
      <c r="A60" s="68">
        <v>562014</v>
      </c>
      <c r="B60" s="69" t="s">
        <v>107</v>
      </c>
      <c r="C60" s="142">
        <v>7</v>
      </c>
      <c r="D60" s="142">
        <v>1</v>
      </c>
      <c r="E60" s="142">
        <v>4</v>
      </c>
      <c r="F60" s="142">
        <v>2</v>
      </c>
    </row>
    <row r="61" spans="1:6" ht="12.75" customHeight="1">
      <c r="A61" s="68">
        <v>154016</v>
      </c>
      <c r="B61" s="69" t="s">
        <v>27</v>
      </c>
      <c r="C61" s="142">
        <v>5</v>
      </c>
      <c r="D61" s="142">
        <v>3</v>
      </c>
      <c r="E61" s="142">
        <v>3</v>
      </c>
      <c r="F61" s="142">
        <v>1</v>
      </c>
    </row>
    <row r="62" spans="1:6">
      <c r="A62" s="68">
        <v>566012</v>
      </c>
      <c r="B62" s="69" t="s">
        <v>115</v>
      </c>
      <c r="C62" s="142">
        <v>5</v>
      </c>
      <c r="D62" s="142">
        <v>3</v>
      </c>
      <c r="E62" s="142">
        <v>3</v>
      </c>
      <c r="F62" s="142">
        <v>2</v>
      </c>
    </row>
    <row r="63" spans="1:6">
      <c r="A63" s="68">
        <v>162008</v>
      </c>
      <c r="B63" s="69" t="s">
        <v>41</v>
      </c>
      <c r="C63" s="142">
        <v>9</v>
      </c>
      <c r="D63" s="142">
        <v>3</v>
      </c>
      <c r="E63" s="142">
        <v>4</v>
      </c>
      <c r="F63" s="142">
        <v>1</v>
      </c>
    </row>
    <row r="64" spans="1:6">
      <c r="A64" s="68">
        <v>554020</v>
      </c>
      <c r="B64" s="69" t="s">
        <v>101</v>
      </c>
      <c r="C64" s="142">
        <v>5</v>
      </c>
      <c r="D64" s="142">
        <v>3</v>
      </c>
      <c r="E64" s="142">
        <v>3</v>
      </c>
      <c r="F64" s="142">
        <v>2</v>
      </c>
    </row>
    <row r="65" spans="1:6">
      <c r="A65" s="68">
        <v>374012</v>
      </c>
      <c r="B65" s="69" t="s">
        <v>75</v>
      </c>
      <c r="C65" s="142">
        <v>5</v>
      </c>
      <c r="D65" s="142">
        <v>3</v>
      </c>
      <c r="E65" s="142">
        <v>3</v>
      </c>
      <c r="F65" s="142">
        <v>1</v>
      </c>
    </row>
    <row r="66" spans="1:6">
      <c r="A66" s="68">
        <v>754000</v>
      </c>
      <c r="B66" s="69" t="s">
        <v>269</v>
      </c>
      <c r="C66" s="142">
        <v>3</v>
      </c>
      <c r="D66" s="142">
        <v>4</v>
      </c>
      <c r="E66" s="142">
        <v>2</v>
      </c>
      <c r="F66" s="142">
        <v>2</v>
      </c>
    </row>
    <row r="67" spans="1:6">
      <c r="A67" s="68">
        <v>754008</v>
      </c>
      <c r="B67" s="69" t="s">
        <v>122</v>
      </c>
      <c r="C67" s="142">
        <v>9</v>
      </c>
      <c r="D67" s="142">
        <v>3</v>
      </c>
      <c r="E67" s="142">
        <v>4</v>
      </c>
      <c r="F67" s="142">
        <v>2</v>
      </c>
    </row>
    <row r="68" spans="1:6">
      <c r="A68" s="68">
        <v>158008</v>
      </c>
      <c r="B68" s="69" t="s">
        <v>31</v>
      </c>
      <c r="C68" s="142">
        <v>5</v>
      </c>
      <c r="D68" s="142">
        <v>3</v>
      </c>
      <c r="E68" s="142">
        <v>3</v>
      </c>
      <c r="F68" s="142">
        <v>1</v>
      </c>
    </row>
    <row r="69" spans="1:6">
      <c r="A69" s="68">
        <v>914000</v>
      </c>
      <c r="B69" s="69" t="s">
        <v>136</v>
      </c>
      <c r="C69" s="142">
        <v>1</v>
      </c>
      <c r="D69" s="142">
        <v>1</v>
      </c>
      <c r="E69" s="142">
        <v>1</v>
      </c>
      <c r="F69" s="142">
        <v>2</v>
      </c>
    </row>
    <row r="70" spans="1:6">
      <c r="A70" s="68">
        <v>562016</v>
      </c>
      <c r="B70" s="69" t="s">
        <v>108</v>
      </c>
      <c r="C70" s="142">
        <v>6</v>
      </c>
      <c r="D70" s="142">
        <v>4</v>
      </c>
      <c r="E70" s="142">
        <v>3</v>
      </c>
      <c r="F70" s="142">
        <v>2</v>
      </c>
    </row>
    <row r="71" spans="1:6">
      <c r="A71" s="68">
        <v>915000</v>
      </c>
      <c r="B71" s="69" t="s">
        <v>137</v>
      </c>
      <c r="C71" s="142">
        <v>1</v>
      </c>
      <c r="D71" s="142">
        <v>1</v>
      </c>
      <c r="E71" s="142">
        <v>1</v>
      </c>
      <c r="F71" s="142">
        <v>2</v>
      </c>
    </row>
    <row r="72" spans="1:6">
      <c r="A72" s="68">
        <v>954016</v>
      </c>
      <c r="B72" s="69" t="s">
        <v>141</v>
      </c>
      <c r="C72" s="142">
        <v>9</v>
      </c>
      <c r="D72" s="142">
        <v>3</v>
      </c>
      <c r="E72" s="142">
        <v>4</v>
      </c>
      <c r="F72" s="142">
        <v>2</v>
      </c>
    </row>
    <row r="73" spans="1:6">
      <c r="A73" s="68">
        <v>158012</v>
      </c>
      <c r="B73" s="69" t="s">
        <v>32</v>
      </c>
      <c r="C73" s="142">
        <v>5</v>
      </c>
      <c r="D73" s="142">
        <v>3</v>
      </c>
      <c r="E73" s="142">
        <v>3</v>
      </c>
      <c r="F73" s="142">
        <v>1</v>
      </c>
    </row>
    <row r="74" spans="1:6">
      <c r="A74" s="68">
        <v>370000</v>
      </c>
      <c r="B74" s="69" t="s">
        <v>73</v>
      </c>
      <c r="C74" s="142">
        <v>3</v>
      </c>
      <c r="D74" s="142">
        <v>3</v>
      </c>
      <c r="E74" s="142">
        <v>2</v>
      </c>
      <c r="F74" s="142">
        <v>1</v>
      </c>
    </row>
    <row r="75" spans="1:6">
      <c r="A75" s="68">
        <v>370016</v>
      </c>
      <c r="B75" s="69" t="s">
        <v>261</v>
      </c>
      <c r="C75" s="142">
        <v>4</v>
      </c>
      <c r="D75" s="142">
        <v>2</v>
      </c>
      <c r="E75" s="142">
        <v>3</v>
      </c>
      <c r="F75" s="142">
        <v>1</v>
      </c>
    </row>
    <row r="76" spans="1:6">
      <c r="A76" s="68">
        <v>962016</v>
      </c>
      <c r="B76" s="69" t="s">
        <v>151</v>
      </c>
      <c r="C76" s="142">
        <v>4</v>
      </c>
      <c r="D76" s="142">
        <v>2</v>
      </c>
      <c r="E76" s="142">
        <v>3</v>
      </c>
      <c r="F76" s="142">
        <v>2</v>
      </c>
    </row>
    <row r="77" spans="1:6">
      <c r="A77" s="68">
        <v>382020</v>
      </c>
      <c r="B77" s="69" t="s">
        <v>86</v>
      </c>
      <c r="C77" s="142">
        <v>6</v>
      </c>
      <c r="D77" s="142">
        <v>4</v>
      </c>
      <c r="E77" s="142">
        <v>3</v>
      </c>
      <c r="F77" s="142">
        <v>1</v>
      </c>
    </row>
    <row r="78" spans="1:6" ht="12.75" customHeight="1">
      <c r="A78" s="68">
        <v>954020</v>
      </c>
      <c r="B78" s="69" t="s">
        <v>142</v>
      </c>
      <c r="C78" s="142">
        <v>6</v>
      </c>
      <c r="D78" s="142">
        <v>4</v>
      </c>
      <c r="E78" s="142">
        <v>3</v>
      </c>
      <c r="F78" s="142">
        <v>2</v>
      </c>
    </row>
    <row r="79" spans="1:6">
      <c r="A79" s="68">
        <v>758000</v>
      </c>
      <c r="B79" s="69" t="s">
        <v>271</v>
      </c>
      <c r="C79" s="142">
        <v>3</v>
      </c>
      <c r="D79" s="142">
        <v>4</v>
      </c>
      <c r="E79" s="142">
        <v>2</v>
      </c>
      <c r="F79" s="142">
        <v>2</v>
      </c>
    </row>
    <row r="80" spans="1:6">
      <c r="A80" s="68">
        <v>758012</v>
      </c>
      <c r="B80" s="69" t="s">
        <v>124</v>
      </c>
      <c r="C80" s="142">
        <v>8</v>
      </c>
      <c r="D80" s="142">
        <v>2</v>
      </c>
      <c r="E80" s="142">
        <v>4</v>
      </c>
      <c r="F80" s="142">
        <v>2</v>
      </c>
    </row>
    <row r="81" spans="1:6">
      <c r="A81" s="68">
        <v>916000</v>
      </c>
      <c r="B81" s="69" t="s">
        <v>138</v>
      </c>
      <c r="C81" s="142">
        <v>1</v>
      </c>
      <c r="D81" s="142">
        <v>1</v>
      </c>
      <c r="E81" s="142">
        <v>1</v>
      </c>
      <c r="F81" s="142">
        <v>2</v>
      </c>
    </row>
    <row r="82" spans="1:6">
      <c r="A82" s="68">
        <v>562020</v>
      </c>
      <c r="B82" s="69" t="s">
        <v>109</v>
      </c>
      <c r="C82" s="142">
        <v>7</v>
      </c>
      <c r="D82" s="142">
        <v>1</v>
      </c>
      <c r="E82" s="142">
        <v>4</v>
      </c>
      <c r="F82" s="142">
        <v>2</v>
      </c>
    </row>
    <row r="83" spans="1:6" ht="12.75" customHeight="1">
      <c r="A83" s="68">
        <v>334016</v>
      </c>
      <c r="B83" s="69" t="s">
        <v>59</v>
      </c>
      <c r="C83" s="142">
        <v>5</v>
      </c>
      <c r="D83" s="142">
        <v>3</v>
      </c>
      <c r="E83" s="142">
        <v>3</v>
      </c>
      <c r="F83" s="142">
        <v>1</v>
      </c>
    </row>
    <row r="84" spans="1:6">
      <c r="A84" s="68">
        <v>158016</v>
      </c>
      <c r="B84" s="69" t="s">
        <v>33</v>
      </c>
      <c r="C84" s="142">
        <v>9</v>
      </c>
      <c r="D84" s="142">
        <v>3</v>
      </c>
      <c r="E84" s="142">
        <v>4</v>
      </c>
      <c r="F84" s="142">
        <v>1</v>
      </c>
    </row>
    <row r="85" spans="1:6">
      <c r="A85" s="68">
        <v>958000</v>
      </c>
      <c r="B85" s="69" t="s">
        <v>276</v>
      </c>
      <c r="C85" s="142">
        <v>3</v>
      </c>
      <c r="D85" s="142">
        <v>4</v>
      </c>
      <c r="E85" s="142">
        <v>2</v>
      </c>
      <c r="F85" s="142">
        <v>2</v>
      </c>
    </row>
    <row r="86" spans="1:6">
      <c r="A86" s="68">
        <v>762000</v>
      </c>
      <c r="B86" s="69" t="s">
        <v>272</v>
      </c>
      <c r="C86" s="142">
        <v>3</v>
      </c>
      <c r="D86" s="142">
        <v>4</v>
      </c>
      <c r="E86" s="142">
        <v>2</v>
      </c>
      <c r="F86" s="142">
        <v>2</v>
      </c>
    </row>
    <row r="87" spans="1:6">
      <c r="A87" s="68">
        <v>370020</v>
      </c>
      <c r="B87" s="69" t="s">
        <v>74</v>
      </c>
      <c r="C87" s="142">
        <v>4</v>
      </c>
      <c r="D87" s="142">
        <v>2</v>
      </c>
      <c r="E87" s="142">
        <v>3</v>
      </c>
      <c r="F87" s="142">
        <v>1</v>
      </c>
    </row>
    <row r="88" spans="1:6">
      <c r="A88" s="68">
        <v>362028</v>
      </c>
      <c r="B88" s="69" t="s">
        <v>67</v>
      </c>
      <c r="C88" s="142">
        <v>9</v>
      </c>
      <c r="D88" s="142">
        <v>3</v>
      </c>
      <c r="E88" s="142">
        <v>4</v>
      </c>
      <c r="F88" s="142">
        <v>1</v>
      </c>
    </row>
    <row r="89" spans="1:6" ht="12.75" customHeight="1">
      <c r="A89" s="68">
        <v>566028</v>
      </c>
      <c r="B89" s="69" t="s">
        <v>116</v>
      </c>
      <c r="C89" s="142">
        <v>10</v>
      </c>
      <c r="D89" s="142">
        <v>4</v>
      </c>
      <c r="E89" s="142">
        <v>4</v>
      </c>
      <c r="F89" s="142">
        <v>2</v>
      </c>
    </row>
    <row r="90" spans="1:6">
      <c r="A90" s="68">
        <v>962024</v>
      </c>
      <c r="B90" s="69" t="s">
        <v>152</v>
      </c>
      <c r="C90" s="142">
        <v>8</v>
      </c>
      <c r="D90" s="142">
        <v>2</v>
      </c>
      <c r="E90" s="142">
        <v>4</v>
      </c>
      <c r="F90" s="142">
        <v>2</v>
      </c>
    </row>
    <row r="91" spans="1:6">
      <c r="A91" s="68">
        <v>162016</v>
      </c>
      <c r="B91" s="69" t="s">
        <v>42</v>
      </c>
      <c r="C91" s="142">
        <v>6</v>
      </c>
      <c r="D91" s="142">
        <v>4</v>
      </c>
      <c r="E91" s="142">
        <v>3</v>
      </c>
      <c r="F91" s="142">
        <v>1</v>
      </c>
    </row>
    <row r="92" spans="1:6">
      <c r="A92" s="68">
        <v>978020</v>
      </c>
      <c r="B92" s="69" t="s">
        <v>162</v>
      </c>
      <c r="C92" s="142">
        <v>4</v>
      </c>
      <c r="D92" s="142">
        <v>2</v>
      </c>
      <c r="E92" s="142">
        <v>3</v>
      </c>
      <c r="F92" s="142">
        <v>2</v>
      </c>
    </row>
    <row r="93" spans="1:6">
      <c r="A93" s="68">
        <v>170020</v>
      </c>
      <c r="B93" s="69" t="s">
        <v>49</v>
      </c>
      <c r="C93" s="142">
        <v>4</v>
      </c>
      <c r="D93" s="142">
        <v>2</v>
      </c>
      <c r="E93" s="142">
        <v>3</v>
      </c>
      <c r="F93" s="142">
        <v>1</v>
      </c>
    </row>
    <row r="94" spans="1:6">
      <c r="A94" s="68">
        <v>166012</v>
      </c>
      <c r="B94" s="69" t="s">
        <v>45</v>
      </c>
      <c r="C94" s="142">
        <v>5</v>
      </c>
      <c r="D94" s="142">
        <v>3</v>
      </c>
      <c r="E94" s="142">
        <v>3</v>
      </c>
      <c r="F94" s="142">
        <v>1</v>
      </c>
    </row>
    <row r="95" spans="1:6">
      <c r="A95" s="68">
        <v>362032</v>
      </c>
      <c r="B95" s="69" t="s">
        <v>68</v>
      </c>
      <c r="C95" s="142">
        <v>8</v>
      </c>
      <c r="D95" s="142">
        <v>2</v>
      </c>
      <c r="E95" s="142">
        <v>4</v>
      </c>
      <c r="F95" s="142">
        <v>1</v>
      </c>
    </row>
    <row r="96" spans="1:6">
      <c r="A96" s="68">
        <v>154032</v>
      </c>
      <c r="B96" s="69" t="s">
        <v>28</v>
      </c>
      <c r="C96" s="142">
        <v>6</v>
      </c>
      <c r="D96" s="142">
        <v>4</v>
      </c>
      <c r="E96" s="142">
        <v>3</v>
      </c>
      <c r="F96" s="142">
        <v>1</v>
      </c>
    </row>
    <row r="97" spans="1:6">
      <c r="A97" s="68">
        <v>154000</v>
      </c>
      <c r="B97" s="69" t="s">
        <v>253</v>
      </c>
      <c r="C97" s="142">
        <v>3</v>
      </c>
      <c r="D97" s="142">
        <v>4</v>
      </c>
      <c r="E97" s="142">
        <v>2</v>
      </c>
      <c r="F97" s="142">
        <v>1</v>
      </c>
    </row>
    <row r="98" spans="1:6">
      <c r="A98" s="68">
        <v>154036</v>
      </c>
      <c r="B98" s="69" t="s">
        <v>29</v>
      </c>
      <c r="C98" s="142">
        <v>4</v>
      </c>
      <c r="D98" s="142">
        <v>2</v>
      </c>
      <c r="E98" s="142">
        <v>3</v>
      </c>
      <c r="F98" s="142">
        <v>1</v>
      </c>
    </row>
    <row r="99" spans="1:6">
      <c r="A99" s="68">
        <v>315000</v>
      </c>
      <c r="B99" s="69" t="s">
        <v>55</v>
      </c>
      <c r="C99" s="142">
        <v>2</v>
      </c>
      <c r="D99" s="142">
        <v>2</v>
      </c>
      <c r="E99" s="142">
        <v>1</v>
      </c>
      <c r="F99" s="142">
        <v>1</v>
      </c>
    </row>
    <row r="100" spans="1:6">
      <c r="A100" s="68">
        <v>382024</v>
      </c>
      <c r="B100" s="69" t="s">
        <v>87</v>
      </c>
      <c r="C100" s="142">
        <v>6</v>
      </c>
      <c r="D100" s="142">
        <v>4</v>
      </c>
      <c r="E100" s="142">
        <v>3</v>
      </c>
      <c r="F100" s="142">
        <v>1</v>
      </c>
    </row>
    <row r="101" spans="1:6">
      <c r="A101" s="68">
        <v>114000</v>
      </c>
      <c r="B101" s="69" t="s">
        <v>18</v>
      </c>
      <c r="C101" s="142">
        <v>1</v>
      </c>
      <c r="D101" s="142">
        <v>1</v>
      </c>
      <c r="E101" s="142">
        <v>1</v>
      </c>
      <c r="F101" s="142">
        <v>1</v>
      </c>
    </row>
    <row r="102" spans="1:6">
      <c r="A102" s="68">
        <v>766040</v>
      </c>
      <c r="B102" s="69" t="s">
        <v>128</v>
      </c>
      <c r="C102" s="142">
        <v>5</v>
      </c>
      <c r="D102" s="142">
        <v>3</v>
      </c>
      <c r="E102" s="142">
        <v>3</v>
      </c>
      <c r="F102" s="142">
        <v>2</v>
      </c>
    </row>
    <row r="103" spans="1:6">
      <c r="A103" s="68">
        <v>158020</v>
      </c>
      <c r="B103" s="69" t="s">
        <v>34</v>
      </c>
      <c r="C103" s="142">
        <v>10</v>
      </c>
      <c r="D103" s="142">
        <v>4</v>
      </c>
      <c r="E103" s="142">
        <v>4</v>
      </c>
      <c r="F103" s="142">
        <v>1</v>
      </c>
    </row>
    <row r="104" spans="1:6">
      <c r="A104" s="68">
        <v>378016</v>
      </c>
      <c r="B104" s="69" t="s">
        <v>80</v>
      </c>
      <c r="C104" s="142">
        <v>6</v>
      </c>
      <c r="D104" s="142">
        <v>4</v>
      </c>
      <c r="E104" s="142">
        <v>3</v>
      </c>
      <c r="F104" s="142">
        <v>1</v>
      </c>
    </row>
    <row r="105" spans="1:6">
      <c r="A105" s="68">
        <v>766044</v>
      </c>
      <c r="B105" s="69" t="s">
        <v>129</v>
      </c>
      <c r="C105" s="142">
        <v>5</v>
      </c>
      <c r="D105" s="142">
        <v>3</v>
      </c>
      <c r="E105" s="142">
        <v>3</v>
      </c>
      <c r="F105" s="142">
        <v>2</v>
      </c>
    </row>
    <row r="106" spans="1:6">
      <c r="A106" s="68">
        <v>316000</v>
      </c>
      <c r="B106" s="69" t="s">
        <v>56</v>
      </c>
      <c r="C106" s="142">
        <v>2</v>
      </c>
      <c r="D106" s="142">
        <v>2</v>
      </c>
      <c r="E106" s="142">
        <v>1</v>
      </c>
      <c r="F106" s="142">
        <v>1</v>
      </c>
    </row>
    <row r="107" spans="1:6">
      <c r="A107" s="68">
        <v>766000</v>
      </c>
      <c r="B107" s="69" t="s">
        <v>273</v>
      </c>
      <c r="C107" s="142">
        <v>3</v>
      </c>
      <c r="D107" s="142">
        <v>4</v>
      </c>
      <c r="E107" s="142">
        <v>2</v>
      </c>
      <c r="F107" s="142">
        <v>2</v>
      </c>
    </row>
    <row r="108" spans="1:6">
      <c r="A108" s="68">
        <v>974028</v>
      </c>
      <c r="B108" s="69" t="s">
        <v>158</v>
      </c>
      <c r="C108" s="142">
        <v>9</v>
      </c>
      <c r="D108" s="142">
        <v>3</v>
      </c>
      <c r="E108" s="142">
        <v>4</v>
      </c>
      <c r="F108" s="142">
        <v>2</v>
      </c>
    </row>
    <row r="109" spans="1:6">
      <c r="A109" s="68">
        <v>382028</v>
      </c>
      <c r="B109" s="69" t="s">
        <v>88</v>
      </c>
      <c r="C109" s="142">
        <v>6</v>
      </c>
      <c r="D109" s="142">
        <v>4</v>
      </c>
      <c r="E109" s="142">
        <v>3</v>
      </c>
      <c r="F109" s="142">
        <v>1</v>
      </c>
    </row>
    <row r="110" spans="1:6">
      <c r="A110" s="68">
        <v>758024</v>
      </c>
      <c r="B110" s="69" t="s">
        <v>125</v>
      </c>
      <c r="C110" s="142">
        <v>5</v>
      </c>
      <c r="D110" s="142">
        <v>3</v>
      </c>
      <c r="E110" s="142">
        <v>3</v>
      </c>
      <c r="F110" s="142">
        <v>2</v>
      </c>
    </row>
    <row r="111" spans="1:6">
      <c r="A111" s="68">
        <v>962032</v>
      </c>
      <c r="B111" s="69" t="s">
        <v>153</v>
      </c>
      <c r="C111" s="142">
        <v>8</v>
      </c>
      <c r="D111" s="142">
        <v>2</v>
      </c>
      <c r="E111" s="142">
        <v>4</v>
      </c>
      <c r="F111" s="142">
        <v>2</v>
      </c>
    </row>
    <row r="112" spans="1:6">
      <c r="A112" s="68">
        <v>978024</v>
      </c>
      <c r="B112" s="69" t="s">
        <v>163</v>
      </c>
      <c r="C112" s="142">
        <v>7</v>
      </c>
      <c r="D112" s="142">
        <v>1</v>
      </c>
      <c r="E112" s="142">
        <v>4</v>
      </c>
      <c r="F112" s="142">
        <v>2</v>
      </c>
    </row>
    <row r="113" spans="1:6">
      <c r="A113" s="68">
        <v>962000</v>
      </c>
      <c r="B113" s="69" t="s">
        <v>277</v>
      </c>
      <c r="C113" s="142">
        <v>3</v>
      </c>
      <c r="D113" s="142">
        <v>4</v>
      </c>
      <c r="E113" s="142">
        <v>2</v>
      </c>
      <c r="F113" s="142">
        <v>2</v>
      </c>
    </row>
    <row r="114" spans="1:6">
      <c r="A114" s="68">
        <v>562024</v>
      </c>
      <c r="B114" s="69" t="s">
        <v>110</v>
      </c>
      <c r="C114" s="142">
        <v>7</v>
      </c>
      <c r="D114" s="142">
        <v>1</v>
      </c>
      <c r="E114" s="142">
        <v>4</v>
      </c>
      <c r="F114" s="142">
        <v>2</v>
      </c>
    </row>
    <row r="115" spans="1:6">
      <c r="A115" s="68">
        <v>382032</v>
      </c>
      <c r="B115" s="69" t="s">
        <v>89</v>
      </c>
      <c r="C115" s="142">
        <v>5</v>
      </c>
      <c r="D115" s="142">
        <v>3</v>
      </c>
      <c r="E115" s="142">
        <v>3</v>
      </c>
      <c r="F115" s="142">
        <v>1</v>
      </c>
    </row>
    <row r="116" spans="1:6">
      <c r="A116" s="68">
        <v>162022</v>
      </c>
      <c r="B116" s="69" t="s">
        <v>43</v>
      </c>
      <c r="C116" s="142">
        <v>10</v>
      </c>
      <c r="D116" s="142">
        <v>4</v>
      </c>
      <c r="E116" s="142">
        <v>4</v>
      </c>
      <c r="F116" s="142">
        <v>1</v>
      </c>
    </row>
    <row r="117" spans="1:6">
      <c r="A117" s="68">
        <v>962040</v>
      </c>
      <c r="B117" s="69" t="s">
        <v>154</v>
      </c>
      <c r="C117" s="142">
        <v>9</v>
      </c>
      <c r="D117" s="142">
        <v>3</v>
      </c>
      <c r="E117" s="142">
        <v>4</v>
      </c>
      <c r="F117" s="142">
        <v>2</v>
      </c>
    </row>
    <row r="118" spans="1:6">
      <c r="A118" s="68">
        <v>158024</v>
      </c>
      <c r="B118" s="69" t="s">
        <v>35</v>
      </c>
      <c r="C118" s="142">
        <v>5</v>
      </c>
      <c r="D118" s="142">
        <v>3</v>
      </c>
      <c r="E118" s="142">
        <v>3</v>
      </c>
      <c r="F118" s="142">
        <v>1</v>
      </c>
    </row>
    <row r="119" spans="1:6">
      <c r="A119" s="68">
        <v>770024</v>
      </c>
      <c r="B119" s="69" t="s">
        <v>131</v>
      </c>
      <c r="C119" s="142">
        <v>7</v>
      </c>
      <c r="D119" s="142">
        <v>1</v>
      </c>
      <c r="E119" s="142">
        <v>4</v>
      </c>
      <c r="F119" s="142">
        <v>2</v>
      </c>
    </row>
    <row r="120" spans="1:6">
      <c r="A120" s="68">
        <v>770000</v>
      </c>
      <c r="B120" s="69" t="s">
        <v>274</v>
      </c>
      <c r="C120" s="142">
        <v>3</v>
      </c>
      <c r="D120" s="142">
        <v>4</v>
      </c>
      <c r="E120" s="142">
        <v>2</v>
      </c>
      <c r="F120" s="142">
        <v>2</v>
      </c>
    </row>
    <row r="121" spans="1:6">
      <c r="A121" s="68">
        <v>170024</v>
      </c>
      <c r="B121" s="69" t="s">
        <v>50</v>
      </c>
      <c r="C121" s="142">
        <v>8</v>
      </c>
      <c r="D121" s="142">
        <v>2</v>
      </c>
      <c r="E121" s="142">
        <v>4</v>
      </c>
      <c r="F121" s="142">
        <v>1</v>
      </c>
    </row>
    <row r="122" spans="1:6">
      <c r="A122" s="68">
        <v>116000</v>
      </c>
      <c r="B122" s="69" t="s">
        <v>19</v>
      </c>
      <c r="C122" s="142">
        <v>1</v>
      </c>
      <c r="D122" s="142">
        <v>1</v>
      </c>
      <c r="E122" s="142">
        <v>1</v>
      </c>
      <c r="F122" s="142">
        <v>1</v>
      </c>
    </row>
    <row r="123" spans="1:6">
      <c r="A123" s="68">
        <v>158026</v>
      </c>
      <c r="B123" s="69" t="s">
        <v>36</v>
      </c>
      <c r="C123" s="142">
        <v>4</v>
      </c>
      <c r="D123" s="142">
        <v>1</v>
      </c>
      <c r="E123" s="142">
        <v>3</v>
      </c>
      <c r="F123" s="142">
        <v>1</v>
      </c>
    </row>
    <row r="124" spans="1:6">
      <c r="A124" s="68">
        <v>117000</v>
      </c>
      <c r="B124" s="69" t="s">
        <v>20</v>
      </c>
      <c r="C124" s="142">
        <v>1</v>
      </c>
      <c r="D124" s="142">
        <v>1</v>
      </c>
      <c r="E124" s="142">
        <v>1</v>
      </c>
      <c r="F124" s="142">
        <v>1</v>
      </c>
    </row>
    <row r="125" spans="1:6">
      <c r="A125" s="68">
        <v>515000</v>
      </c>
      <c r="B125" s="69" t="s">
        <v>97</v>
      </c>
      <c r="C125" s="142">
        <v>2</v>
      </c>
      <c r="D125" s="142">
        <v>3</v>
      </c>
      <c r="E125" s="142">
        <v>1</v>
      </c>
      <c r="F125" s="142">
        <v>2</v>
      </c>
    </row>
    <row r="126" spans="1:6">
      <c r="A126" s="116">
        <v>166016</v>
      </c>
      <c r="B126" s="69" t="s">
        <v>256</v>
      </c>
      <c r="C126" s="142">
        <v>5</v>
      </c>
      <c r="D126" s="142">
        <v>3</v>
      </c>
      <c r="E126" s="142">
        <v>3</v>
      </c>
      <c r="F126" s="142">
        <v>1</v>
      </c>
    </row>
    <row r="127" spans="1:6">
      <c r="A127" s="68">
        <v>162000</v>
      </c>
      <c r="B127" s="69" t="s">
        <v>254</v>
      </c>
      <c r="C127" s="142">
        <v>3</v>
      </c>
      <c r="D127" s="142">
        <v>4</v>
      </c>
      <c r="E127" s="142">
        <v>2</v>
      </c>
      <c r="F127" s="142">
        <v>1</v>
      </c>
    </row>
    <row r="128" spans="1:6">
      <c r="A128" s="68">
        <v>162024</v>
      </c>
      <c r="B128" s="69" t="s">
        <v>44</v>
      </c>
      <c r="C128" s="142">
        <v>8</v>
      </c>
      <c r="D128" s="142">
        <v>2</v>
      </c>
      <c r="E128" s="142">
        <v>4</v>
      </c>
      <c r="F128" s="142">
        <v>1</v>
      </c>
    </row>
    <row r="129" spans="1:6">
      <c r="A129" s="68">
        <v>382044</v>
      </c>
      <c r="B129" s="69" t="s">
        <v>90</v>
      </c>
      <c r="C129" s="142">
        <v>6</v>
      </c>
      <c r="D129" s="142">
        <v>4</v>
      </c>
      <c r="E129" s="142">
        <v>3</v>
      </c>
      <c r="F129" s="142">
        <v>1</v>
      </c>
    </row>
    <row r="130" spans="1:6">
      <c r="A130" s="68">
        <v>374000</v>
      </c>
      <c r="B130" s="69" t="s">
        <v>262</v>
      </c>
      <c r="C130" s="142">
        <v>3</v>
      </c>
      <c r="D130" s="142">
        <v>4</v>
      </c>
      <c r="E130" s="142">
        <v>2</v>
      </c>
      <c r="F130" s="142">
        <v>1</v>
      </c>
    </row>
    <row r="131" spans="1:6">
      <c r="A131" s="68">
        <v>119000</v>
      </c>
      <c r="B131" s="69" t="s">
        <v>21</v>
      </c>
      <c r="C131" s="142">
        <v>1</v>
      </c>
      <c r="D131" s="142">
        <v>1</v>
      </c>
      <c r="E131" s="142">
        <v>1</v>
      </c>
      <c r="F131" s="142">
        <v>1</v>
      </c>
    </row>
    <row r="132" spans="1:6">
      <c r="A132" s="68">
        <v>570028</v>
      </c>
      <c r="B132" s="69" t="s">
        <v>120</v>
      </c>
      <c r="C132" s="142">
        <v>6</v>
      </c>
      <c r="D132" s="142">
        <v>4</v>
      </c>
      <c r="E132" s="142">
        <v>3</v>
      </c>
      <c r="F132" s="142">
        <v>2</v>
      </c>
    </row>
    <row r="133" spans="1:6">
      <c r="A133" s="68">
        <v>562028</v>
      </c>
      <c r="B133" s="69" t="s">
        <v>111</v>
      </c>
      <c r="C133" s="142">
        <v>4</v>
      </c>
      <c r="D133" s="142">
        <v>1</v>
      </c>
      <c r="E133" s="142">
        <v>3</v>
      </c>
      <c r="F133" s="142">
        <v>2</v>
      </c>
    </row>
    <row r="134" spans="1:6">
      <c r="A134" s="68">
        <v>966000</v>
      </c>
      <c r="B134" s="69" t="s">
        <v>278</v>
      </c>
      <c r="C134" s="142">
        <v>3</v>
      </c>
      <c r="D134" s="142">
        <v>4</v>
      </c>
      <c r="E134" s="142">
        <v>2</v>
      </c>
      <c r="F134" s="142">
        <v>2</v>
      </c>
    </row>
    <row r="135" spans="1:6">
      <c r="A135" s="68">
        <v>378024</v>
      </c>
      <c r="B135" s="69" t="s">
        <v>81</v>
      </c>
      <c r="C135" s="142">
        <v>6</v>
      </c>
      <c r="D135" s="142">
        <v>4</v>
      </c>
      <c r="E135" s="142">
        <v>3</v>
      </c>
      <c r="F135" s="142">
        <v>1</v>
      </c>
    </row>
    <row r="136" spans="1:6">
      <c r="A136" s="68">
        <v>774000</v>
      </c>
      <c r="B136" s="69" t="s">
        <v>275</v>
      </c>
      <c r="C136" s="142">
        <v>3</v>
      </c>
      <c r="D136" s="142">
        <v>4</v>
      </c>
      <c r="E136" s="142">
        <v>2</v>
      </c>
      <c r="F136" s="142">
        <v>2</v>
      </c>
    </row>
    <row r="137" spans="1:6">
      <c r="A137" s="68">
        <v>774032</v>
      </c>
      <c r="B137" s="69" t="s">
        <v>133</v>
      </c>
      <c r="C137" s="142">
        <v>8</v>
      </c>
      <c r="D137" s="142">
        <v>2</v>
      </c>
      <c r="E137" s="142">
        <v>4</v>
      </c>
      <c r="F137" s="142">
        <v>2</v>
      </c>
    </row>
    <row r="138" spans="1:6">
      <c r="A138" s="68">
        <v>962052</v>
      </c>
      <c r="B138" s="69" t="s">
        <v>155</v>
      </c>
      <c r="C138" s="142">
        <v>6</v>
      </c>
      <c r="D138" s="142">
        <v>4</v>
      </c>
      <c r="E138" s="142">
        <v>3</v>
      </c>
      <c r="F138" s="142">
        <v>2</v>
      </c>
    </row>
    <row r="139" spans="1:6">
      <c r="A139" s="68">
        <v>770032</v>
      </c>
      <c r="B139" s="69" t="s">
        <v>132</v>
      </c>
      <c r="C139" s="142">
        <v>6</v>
      </c>
      <c r="D139" s="142">
        <v>4</v>
      </c>
      <c r="E139" s="142">
        <v>3</v>
      </c>
      <c r="F139" s="142">
        <v>2</v>
      </c>
    </row>
    <row r="140" spans="1:6">
      <c r="A140" s="68">
        <v>362036</v>
      </c>
      <c r="B140" s="69" t="s">
        <v>69</v>
      </c>
      <c r="C140" s="142">
        <v>10</v>
      </c>
      <c r="D140" s="142">
        <v>4</v>
      </c>
      <c r="E140" s="142">
        <v>4</v>
      </c>
      <c r="F140" s="142">
        <v>1</v>
      </c>
    </row>
    <row r="141" spans="1:6">
      <c r="A141" s="68">
        <v>374036</v>
      </c>
      <c r="B141" s="69" t="s">
        <v>76</v>
      </c>
      <c r="C141" s="142">
        <v>6</v>
      </c>
      <c r="D141" s="142">
        <v>4</v>
      </c>
      <c r="E141" s="142">
        <v>3</v>
      </c>
      <c r="F141" s="142">
        <v>1</v>
      </c>
    </row>
    <row r="142" spans="1:6">
      <c r="A142" s="68">
        <v>158028</v>
      </c>
      <c r="B142" s="69" t="s">
        <v>37</v>
      </c>
      <c r="C142" s="142">
        <v>9</v>
      </c>
      <c r="D142" s="142">
        <v>3</v>
      </c>
      <c r="E142" s="142">
        <v>4</v>
      </c>
      <c r="F142" s="142">
        <v>1</v>
      </c>
    </row>
    <row r="143" spans="1:6">
      <c r="A143" s="68">
        <v>562032</v>
      </c>
      <c r="B143" s="69" t="s">
        <v>112</v>
      </c>
      <c r="C143" s="142">
        <v>7</v>
      </c>
      <c r="D143" s="142">
        <v>1</v>
      </c>
      <c r="E143" s="142">
        <v>4</v>
      </c>
      <c r="F143" s="142">
        <v>2</v>
      </c>
    </row>
    <row r="144" spans="1:6">
      <c r="A144" s="68">
        <v>120000</v>
      </c>
      <c r="B144" s="69" t="s">
        <v>22</v>
      </c>
      <c r="C144" s="142">
        <v>2</v>
      </c>
      <c r="D144" s="142">
        <v>2</v>
      </c>
      <c r="E144" s="142">
        <v>1</v>
      </c>
      <c r="F144" s="142">
        <v>1</v>
      </c>
    </row>
    <row r="145" spans="1:6" ht="12.75" customHeight="1">
      <c r="A145" s="116">
        <v>754028</v>
      </c>
      <c r="B145" s="69" t="s">
        <v>270</v>
      </c>
      <c r="C145" s="142">
        <v>6</v>
      </c>
      <c r="D145" s="142">
        <v>4</v>
      </c>
      <c r="E145" s="142">
        <v>3</v>
      </c>
      <c r="F145" s="142">
        <v>2</v>
      </c>
    </row>
    <row r="146" spans="1:6">
      <c r="A146" s="68">
        <v>382048</v>
      </c>
      <c r="B146" s="69" t="s">
        <v>91</v>
      </c>
      <c r="C146" s="142">
        <v>6</v>
      </c>
      <c r="D146" s="142">
        <v>4</v>
      </c>
      <c r="E146" s="142">
        <v>3</v>
      </c>
      <c r="F146" s="142">
        <v>1</v>
      </c>
    </row>
    <row r="147" spans="1:6">
      <c r="A147" s="68">
        <v>170032</v>
      </c>
      <c r="B147" s="69" t="s">
        <v>51</v>
      </c>
      <c r="C147" s="142">
        <v>6</v>
      </c>
      <c r="D147" s="142">
        <v>4</v>
      </c>
      <c r="E147" s="142">
        <v>3</v>
      </c>
      <c r="F147" s="142">
        <v>1</v>
      </c>
    </row>
    <row r="148" spans="1:6">
      <c r="A148" s="68">
        <v>566076</v>
      </c>
      <c r="B148" s="69" t="s">
        <v>117</v>
      </c>
      <c r="C148" s="142">
        <v>9</v>
      </c>
      <c r="D148" s="142">
        <v>3</v>
      </c>
      <c r="E148" s="142">
        <v>4</v>
      </c>
      <c r="F148" s="142">
        <v>2</v>
      </c>
    </row>
    <row r="149" spans="1:6">
      <c r="A149" s="68">
        <v>378000</v>
      </c>
      <c r="B149" s="69" t="s">
        <v>263</v>
      </c>
      <c r="C149" s="142">
        <v>3</v>
      </c>
      <c r="D149" s="142">
        <v>4</v>
      </c>
      <c r="E149" s="142">
        <v>2</v>
      </c>
      <c r="F149" s="142">
        <v>1</v>
      </c>
    </row>
    <row r="150" spans="1:6">
      <c r="A150" s="68">
        <v>382000</v>
      </c>
      <c r="B150" s="69" t="s">
        <v>264</v>
      </c>
      <c r="C150" s="142">
        <v>3</v>
      </c>
      <c r="D150" s="142">
        <v>4</v>
      </c>
      <c r="E150" s="142">
        <v>2</v>
      </c>
      <c r="F150" s="142">
        <v>1</v>
      </c>
    </row>
    <row r="151" spans="1:6">
      <c r="A151" s="68">
        <v>378028</v>
      </c>
      <c r="B151" s="69" t="s">
        <v>82</v>
      </c>
      <c r="C151" s="142">
        <v>6</v>
      </c>
      <c r="D151" s="142">
        <v>4</v>
      </c>
      <c r="E151" s="142">
        <v>3</v>
      </c>
      <c r="F151" s="142">
        <v>1</v>
      </c>
    </row>
    <row r="152" spans="1:6">
      <c r="A152" s="68">
        <v>382056</v>
      </c>
      <c r="B152" s="69" t="s">
        <v>92</v>
      </c>
      <c r="C152" s="142">
        <v>9</v>
      </c>
      <c r="D152" s="142">
        <v>3</v>
      </c>
      <c r="E152" s="142">
        <v>4</v>
      </c>
      <c r="F152" s="142">
        <v>1</v>
      </c>
    </row>
    <row r="153" spans="1:6">
      <c r="A153" s="68">
        <v>958040</v>
      </c>
      <c r="B153" s="69" t="s">
        <v>148</v>
      </c>
      <c r="C153" s="142">
        <v>6</v>
      </c>
      <c r="D153" s="142">
        <v>4</v>
      </c>
      <c r="E153" s="142">
        <v>3</v>
      </c>
      <c r="F153" s="142">
        <v>2</v>
      </c>
    </row>
    <row r="154" spans="1:6">
      <c r="A154" s="68">
        <v>954024</v>
      </c>
      <c r="B154" s="69" t="s">
        <v>143</v>
      </c>
      <c r="C154" s="142">
        <v>4</v>
      </c>
      <c r="D154" s="142">
        <v>2</v>
      </c>
      <c r="E154" s="142">
        <v>3</v>
      </c>
      <c r="F154" s="142">
        <v>2</v>
      </c>
    </row>
    <row r="155" spans="1:6">
      <c r="A155" s="68">
        <v>978028</v>
      </c>
      <c r="B155" s="69" t="s">
        <v>164</v>
      </c>
      <c r="C155" s="142">
        <v>5</v>
      </c>
      <c r="D155" s="142">
        <v>3</v>
      </c>
      <c r="E155" s="142">
        <v>3</v>
      </c>
      <c r="F155" s="142">
        <v>2</v>
      </c>
    </row>
    <row r="156" spans="1:6" ht="12.75" customHeight="1">
      <c r="A156" s="68">
        <v>978032</v>
      </c>
      <c r="B156" s="69" t="s">
        <v>165</v>
      </c>
      <c r="C156" s="142">
        <v>4</v>
      </c>
      <c r="D156" s="142">
        <v>2</v>
      </c>
      <c r="E156" s="142">
        <v>3</v>
      </c>
      <c r="F156" s="142">
        <v>2</v>
      </c>
    </row>
    <row r="157" spans="1:6">
      <c r="A157" s="68">
        <v>382060</v>
      </c>
      <c r="B157" s="69" t="s">
        <v>93</v>
      </c>
      <c r="C157" s="142">
        <v>4</v>
      </c>
      <c r="D157" s="142">
        <v>2</v>
      </c>
      <c r="E157" s="142">
        <v>3</v>
      </c>
      <c r="F157" s="142">
        <v>1</v>
      </c>
    </row>
    <row r="158" spans="1:6">
      <c r="A158" s="68">
        <v>970040</v>
      </c>
      <c r="B158" s="69" t="s">
        <v>157</v>
      </c>
      <c r="C158" s="142">
        <v>8</v>
      </c>
      <c r="D158" s="142">
        <v>2</v>
      </c>
      <c r="E158" s="142">
        <v>4</v>
      </c>
      <c r="F158" s="142">
        <v>2</v>
      </c>
    </row>
    <row r="159" spans="1:6">
      <c r="A159" s="68">
        <v>970000</v>
      </c>
      <c r="B159" s="69" t="s">
        <v>279</v>
      </c>
      <c r="C159" s="142">
        <v>3</v>
      </c>
      <c r="D159" s="142">
        <v>4</v>
      </c>
      <c r="E159" s="142">
        <v>2</v>
      </c>
      <c r="F159" s="142">
        <v>2</v>
      </c>
    </row>
    <row r="160" spans="1:6">
      <c r="A160" s="68">
        <v>974000</v>
      </c>
      <c r="B160" s="69" t="s">
        <v>280</v>
      </c>
      <c r="C160" s="142">
        <v>3</v>
      </c>
      <c r="D160" s="142">
        <v>4</v>
      </c>
      <c r="E160" s="142">
        <v>2</v>
      </c>
      <c r="F160" s="142">
        <v>2</v>
      </c>
    </row>
    <row r="161" spans="1:6">
      <c r="A161" s="68">
        <v>974040</v>
      </c>
      <c r="B161" s="69" t="s">
        <v>159</v>
      </c>
      <c r="C161" s="142">
        <v>5</v>
      </c>
      <c r="D161" s="142">
        <v>3</v>
      </c>
      <c r="E161" s="142">
        <v>3</v>
      </c>
      <c r="F161" s="142">
        <v>2</v>
      </c>
    </row>
    <row r="162" spans="1:6">
      <c r="A162" s="68">
        <v>122000</v>
      </c>
      <c r="B162" s="69" t="s">
        <v>23</v>
      </c>
      <c r="C162" s="142">
        <v>2</v>
      </c>
      <c r="D162" s="142">
        <v>2</v>
      </c>
      <c r="E162" s="142">
        <v>1</v>
      </c>
      <c r="F162" s="142">
        <v>1</v>
      </c>
    </row>
    <row r="163" spans="1:6">
      <c r="A163" s="68">
        <v>954028</v>
      </c>
      <c r="B163" s="69" t="s">
        <v>144</v>
      </c>
      <c r="C163" s="142">
        <v>6</v>
      </c>
      <c r="D163" s="142">
        <v>4</v>
      </c>
      <c r="E163" s="142">
        <v>3</v>
      </c>
      <c r="F163" s="142">
        <v>2</v>
      </c>
    </row>
    <row r="164" spans="1:6" ht="12.75" customHeight="1">
      <c r="A164" s="68">
        <v>566000</v>
      </c>
      <c r="B164" s="69" t="s">
        <v>267</v>
      </c>
      <c r="C164" s="142">
        <v>3</v>
      </c>
      <c r="D164" s="142">
        <v>4</v>
      </c>
      <c r="E164" s="142">
        <v>2</v>
      </c>
      <c r="F164" s="142">
        <v>2</v>
      </c>
    </row>
    <row r="165" spans="1:6">
      <c r="A165" s="68">
        <v>334032</v>
      </c>
      <c r="B165" s="69" t="s">
        <v>60</v>
      </c>
      <c r="C165" s="142">
        <v>7</v>
      </c>
      <c r="D165" s="142">
        <v>1</v>
      </c>
      <c r="E165" s="142">
        <v>4</v>
      </c>
      <c r="F165" s="142">
        <v>1</v>
      </c>
    </row>
    <row r="166" spans="1:6">
      <c r="A166" s="68">
        <v>958044</v>
      </c>
      <c r="B166" s="69" t="s">
        <v>149</v>
      </c>
      <c r="C166" s="142">
        <v>6</v>
      </c>
      <c r="D166" s="142">
        <v>4</v>
      </c>
      <c r="E166" s="142">
        <v>3</v>
      </c>
      <c r="F166" s="142">
        <v>2</v>
      </c>
    </row>
    <row r="167" spans="1:6">
      <c r="A167" s="68">
        <v>382068</v>
      </c>
      <c r="B167" s="69" t="s">
        <v>94</v>
      </c>
      <c r="C167" s="142">
        <v>8</v>
      </c>
      <c r="D167" s="142">
        <v>2</v>
      </c>
      <c r="E167" s="142">
        <v>4</v>
      </c>
      <c r="F167" s="142">
        <v>1</v>
      </c>
    </row>
    <row r="168" spans="1:6" ht="12.75" customHeight="1">
      <c r="A168" s="68">
        <v>978000</v>
      </c>
      <c r="B168" s="69" t="s">
        <v>281</v>
      </c>
      <c r="C168" s="142">
        <v>3</v>
      </c>
      <c r="D168" s="142">
        <v>3</v>
      </c>
      <c r="E168" s="142">
        <v>2</v>
      </c>
      <c r="F168" s="142">
        <v>2</v>
      </c>
    </row>
    <row r="169" spans="1:6">
      <c r="A169" s="68">
        <v>978036</v>
      </c>
      <c r="B169" s="69" t="s">
        <v>166</v>
      </c>
      <c r="C169" s="142">
        <v>8</v>
      </c>
      <c r="D169" s="142">
        <v>2</v>
      </c>
      <c r="E169" s="142">
        <v>4</v>
      </c>
      <c r="F169" s="142">
        <v>2</v>
      </c>
    </row>
    <row r="170" spans="1:6">
      <c r="A170" s="68">
        <v>158032</v>
      </c>
      <c r="B170" s="69" t="s">
        <v>38</v>
      </c>
      <c r="C170" s="142">
        <v>9</v>
      </c>
      <c r="D170" s="142">
        <v>3</v>
      </c>
      <c r="E170" s="142">
        <v>4</v>
      </c>
      <c r="F170" s="142">
        <v>1</v>
      </c>
    </row>
    <row r="171" spans="1:6">
      <c r="A171" s="68">
        <v>754044</v>
      </c>
      <c r="B171" s="69" t="s">
        <v>221</v>
      </c>
      <c r="C171" s="142">
        <v>6</v>
      </c>
      <c r="D171" s="142">
        <v>4</v>
      </c>
      <c r="E171" s="142">
        <v>3</v>
      </c>
      <c r="F171" s="142">
        <v>2</v>
      </c>
    </row>
    <row r="172" spans="1:6">
      <c r="A172" s="68">
        <v>166000</v>
      </c>
      <c r="B172" s="69" t="s">
        <v>255</v>
      </c>
      <c r="C172" s="142">
        <v>3</v>
      </c>
      <c r="D172" s="142">
        <v>4</v>
      </c>
      <c r="E172" s="142">
        <v>2</v>
      </c>
      <c r="F172" s="142">
        <v>1</v>
      </c>
    </row>
    <row r="173" spans="1:6">
      <c r="A173" s="68">
        <v>166032</v>
      </c>
      <c r="B173" s="69" t="s">
        <v>46</v>
      </c>
      <c r="C173" s="142">
        <v>8</v>
      </c>
      <c r="D173" s="142">
        <v>2</v>
      </c>
      <c r="E173" s="142">
        <v>4</v>
      </c>
      <c r="F173" s="142">
        <v>1</v>
      </c>
    </row>
    <row r="174" spans="1:6">
      <c r="A174" s="68">
        <v>170044</v>
      </c>
      <c r="B174" s="69" t="s">
        <v>52</v>
      </c>
      <c r="C174" s="142">
        <v>5</v>
      </c>
      <c r="D174" s="142">
        <v>3</v>
      </c>
      <c r="E174" s="142">
        <v>3</v>
      </c>
      <c r="F174" s="142">
        <v>1</v>
      </c>
    </row>
    <row r="175" spans="1:6">
      <c r="A175" s="68">
        <v>562036</v>
      </c>
      <c r="B175" s="69" t="s">
        <v>113</v>
      </c>
      <c r="C175" s="142">
        <v>5</v>
      </c>
      <c r="D175" s="142">
        <v>3</v>
      </c>
      <c r="E175" s="142">
        <v>3</v>
      </c>
      <c r="F175" s="142">
        <v>2</v>
      </c>
    </row>
    <row r="176" spans="1:6">
      <c r="A176" s="68">
        <v>570000</v>
      </c>
      <c r="B176" s="69" t="s">
        <v>268</v>
      </c>
      <c r="C176" s="142">
        <v>3</v>
      </c>
      <c r="D176" s="142">
        <v>4</v>
      </c>
      <c r="E176" s="142">
        <v>2</v>
      </c>
      <c r="F176" s="142">
        <v>2</v>
      </c>
    </row>
    <row r="177" spans="1:6" ht="12.75" customHeight="1">
      <c r="A177" s="68">
        <v>974044</v>
      </c>
      <c r="B177" s="69" t="s">
        <v>160</v>
      </c>
      <c r="C177" s="142">
        <v>6</v>
      </c>
      <c r="D177" s="142">
        <v>4</v>
      </c>
      <c r="E177" s="142">
        <v>3</v>
      </c>
      <c r="F177" s="142">
        <v>2</v>
      </c>
    </row>
    <row r="178" spans="1:6">
      <c r="A178" s="68">
        <v>962060</v>
      </c>
      <c r="B178" s="69" t="s">
        <v>156</v>
      </c>
      <c r="C178" s="142">
        <v>4</v>
      </c>
      <c r="D178" s="142">
        <v>2</v>
      </c>
      <c r="E178" s="142">
        <v>3</v>
      </c>
      <c r="F178" s="142">
        <v>2</v>
      </c>
    </row>
    <row r="179" spans="1:6" s="40" customFormat="1">
      <c r="A179" s="68">
        <v>378032</v>
      </c>
      <c r="B179" s="69" t="s">
        <v>83</v>
      </c>
      <c r="C179" s="142">
        <v>6</v>
      </c>
      <c r="D179" s="142">
        <v>4</v>
      </c>
      <c r="E179" s="142">
        <v>3</v>
      </c>
      <c r="F179" s="142">
        <v>1</v>
      </c>
    </row>
    <row r="180" spans="1:6" s="40" customFormat="1">
      <c r="A180" s="68">
        <v>978040</v>
      </c>
      <c r="B180" s="69" t="s">
        <v>167</v>
      </c>
      <c r="C180" s="142">
        <v>5</v>
      </c>
      <c r="D180" s="142">
        <v>3</v>
      </c>
      <c r="E180" s="142">
        <v>3</v>
      </c>
      <c r="F180" s="142">
        <v>2</v>
      </c>
    </row>
    <row r="181" spans="1:6">
      <c r="A181" s="68">
        <v>170000</v>
      </c>
      <c r="B181" s="69" t="s">
        <v>257</v>
      </c>
      <c r="C181" s="142">
        <v>3</v>
      </c>
      <c r="D181" s="142">
        <v>4</v>
      </c>
      <c r="E181" s="142">
        <v>2</v>
      </c>
      <c r="F181" s="142">
        <v>1</v>
      </c>
    </row>
    <row r="182" spans="1:6">
      <c r="A182" s="68">
        <v>170048</v>
      </c>
      <c r="B182" s="69" t="s">
        <v>53</v>
      </c>
      <c r="C182" s="142">
        <v>8</v>
      </c>
      <c r="D182" s="142">
        <v>2</v>
      </c>
      <c r="E182" s="142">
        <v>4</v>
      </c>
      <c r="F182" s="142">
        <v>1</v>
      </c>
    </row>
    <row r="183" spans="1:6">
      <c r="A183" s="68">
        <v>362040</v>
      </c>
      <c r="B183" s="69" t="s">
        <v>70</v>
      </c>
      <c r="C183" s="142">
        <v>4</v>
      </c>
      <c r="D183" s="142">
        <v>2</v>
      </c>
      <c r="E183" s="142">
        <v>3</v>
      </c>
      <c r="F183" s="142">
        <v>1</v>
      </c>
    </row>
    <row r="184" spans="1:6">
      <c r="A184" s="68">
        <v>954032</v>
      </c>
      <c r="B184" s="69" t="s">
        <v>145</v>
      </c>
      <c r="C184" s="142">
        <v>6</v>
      </c>
      <c r="D184" s="142">
        <v>4</v>
      </c>
      <c r="E184" s="142">
        <v>3</v>
      </c>
      <c r="F184" s="142">
        <v>2</v>
      </c>
    </row>
    <row r="185" spans="1:6">
      <c r="A185" s="68">
        <v>374048</v>
      </c>
      <c r="B185" s="69" t="s">
        <v>77</v>
      </c>
      <c r="C185" s="142">
        <v>6</v>
      </c>
      <c r="D185" s="142">
        <v>4</v>
      </c>
      <c r="E185" s="142">
        <v>3</v>
      </c>
      <c r="F185" s="142">
        <v>1</v>
      </c>
    </row>
    <row r="186" spans="1:6">
      <c r="A186" s="68">
        <v>166036</v>
      </c>
      <c r="B186" s="69" t="s">
        <v>47</v>
      </c>
      <c r="C186" s="142">
        <v>10</v>
      </c>
      <c r="D186" s="142">
        <v>4</v>
      </c>
      <c r="E186" s="142">
        <v>4</v>
      </c>
      <c r="F186" s="142">
        <v>1</v>
      </c>
    </row>
    <row r="187" spans="1:6">
      <c r="A187" s="68">
        <v>374052</v>
      </c>
      <c r="B187" s="69" t="s">
        <v>78</v>
      </c>
      <c r="C187" s="142">
        <v>6</v>
      </c>
      <c r="D187" s="142">
        <v>4</v>
      </c>
      <c r="E187" s="142">
        <v>3</v>
      </c>
      <c r="F187" s="142">
        <v>1</v>
      </c>
    </row>
    <row r="188" spans="1:6">
      <c r="A188" s="68">
        <v>954036</v>
      </c>
      <c r="B188" s="69" t="s">
        <v>146</v>
      </c>
      <c r="C188" s="142">
        <v>8</v>
      </c>
      <c r="D188" s="142">
        <v>2</v>
      </c>
      <c r="E188" s="142">
        <v>4</v>
      </c>
      <c r="F188" s="142">
        <v>2</v>
      </c>
    </row>
    <row r="189" spans="1:6">
      <c r="A189" s="68">
        <v>158036</v>
      </c>
      <c r="B189" s="69" t="s">
        <v>39</v>
      </c>
      <c r="C189" s="142">
        <v>5</v>
      </c>
      <c r="D189" s="142">
        <v>3</v>
      </c>
      <c r="E189" s="142">
        <v>3</v>
      </c>
      <c r="F189" s="142">
        <v>1</v>
      </c>
    </row>
    <row r="190" spans="1:6">
      <c r="A190" s="68">
        <v>124000</v>
      </c>
      <c r="B190" s="69" t="s">
        <v>24</v>
      </c>
      <c r="C190" s="142">
        <v>1</v>
      </c>
      <c r="D190" s="142">
        <v>1</v>
      </c>
      <c r="E190" s="142">
        <v>1</v>
      </c>
      <c r="F190" s="142">
        <v>1</v>
      </c>
    </row>
    <row r="191" spans="1:6" s="40" customFormat="1">
      <c r="A191" s="68">
        <v>334036</v>
      </c>
      <c r="B191" s="69" t="s">
        <v>61</v>
      </c>
      <c r="C191" s="142">
        <v>5</v>
      </c>
      <c r="D191" s="142">
        <v>3</v>
      </c>
      <c r="E191" s="142">
        <v>3</v>
      </c>
      <c r="F191" s="142">
        <v>1</v>
      </c>
    </row>
    <row r="192" spans="1:6" ht="12.75" customHeight="1">
      <c r="A192" s="302">
        <v>1</v>
      </c>
      <c r="B192" s="352" t="s">
        <v>329</v>
      </c>
      <c r="C192" s="352"/>
      <c r="D192" s="352"/>
      <c r="E192" s="352"/>
      <c r="F192" s="352"/>
    </row>
    <row r="193" spans="1:6" s="40" customFormat="1" ht="12.75" customHeight="1">
      <c r="A193" s="302"/>
      <c r="B193" s="353"/>
      <c r="C193" s="353"/>
      <c r="D193" s="353"/>
      <c r="E193" s="353"/>
      <c r="F193" s="353"/>
    </row>
    <row r="194" spans="1:6" s="40" customFormat="1" ht="12.75" customHeight="1">
      <c r="A194" s="302">
        <v>2</v>
      </c>
      <c r="B194" s="354" t="s">
        <v>306</v>
      </c>
      <c r="C194" s="354"/>
      <c r="D194" s="354"/>
      <c r="E194" s="354"/>
      <c r="F194" s="354"/>
    </row>
    <row r="195" spans="1:6" s="40" customFormat="1" ht="12.75" customHeight="1">
      <c r="A195" s="302"/>
      <c r="B195" s="354"/>
      <c r="C195" s="354"/>
      <c r="D195" s="354"/>
      <c r="E195" s="354"/>
      <c r="F195" s="354"/>
    </row>
    <row r="196" spans="1:6" s="40" customFormat="1" ht="12.75" customHeight="1">
      <c r="A196" s="302">
        <v>3</v>
      </c>
      <c r="B196" s="355" t="s">
        <v>307</v>
      </c>
      <c r="C196" s="355"/>
      <c r="D196" s="355"/>
      <c r="E196" s="355"/>
      <c r="F196" s="355"/>
    </row>
    <row r="197" spans="1:6" s="40" customFormat="1" ht="12.75" customHeight="1">
      <c r="A197" s="302"/>
      <c r="B197" s="355"/>
      <c r="C197" s="355"/>
      <c r="D197" s="355"/>
      <c r="E197" s="355"/>
      <c r="F197" s="355"/>
    </row>
    <row r="198" spans="1:6" s="40" customFormat="1" ht="12.75" customHeight="1">
      <c r="A198" s="302">
        <v>4</v>
      </c>
      <c r="B198" s="355" t="s">
        <v>225</v>
      </c>
      <c r="C198" s="355"/>
      <c r="D198" s="355"/>
      <c r="E198" s="355"/>
      <c r="F198" s="355"/>
    </row>
    <row r="199" spans="1:6" s="40" customFormat="1" ht="12.75" customHeight="1">
      <c r="A199" s="302"/>
      <c r="B199" s="355"/>
      <c r="C199" s="355"/>
      <c r="D199" s="355"/>
      <c r="E199" s="355"/>
      <c r="F199" s="355"/>
    </row>
    <row r="200" spans="1:6" s="40" customFormat="1" ht="12.75" customHeight="1">
      <c r="A200" s="302"/>
      <c r="B200" s="355"/>
      <c r="C200" s="355"/>
      <c r="D200" s="355"/>
      <c r="E200" s="355"/>
      <c r="F200" s="355"/>
    </row>
    <row r="201" spans="1:6" s="40" customFormat="1" ht="12.75" customHeight="1">
      <c r="A201" s="302"/>
      <c r="B201" s="355"/>
      <c r="C201" s="355"/>
      <c r="D201" s="355"/>
      <c r="E201" s="355"/>
      <c r="F201" s="355"/>
    </row>
    <row r="202" spans="1:6" ht="12.75" customHeight="1">
      <c r="A202" s="303">
        <v>5</v>
      </c>
      <c r="B202" s="355" t="s">
        <v>283</v>
      </c>
      <c r="C202" s="355"/>
      <c r="D202" s="355"/>
      <c r="E202" s="355"/>
      <c r="F202" s="355"/>
    </row>
    <row r="203" spans="1:6" s="40" customFormat="1">
      <c r="A203" s="98"/>
      <c r="B203" s="355"/>
      <c r="C203" s="355"/>
      <c r="D203" s="355"/>
      <c r="E203" s="355"/>
      <c r="F203" s="355"/>
    </row>
    <row r="204" spans="1:6" s="40" customFormat="1">
      <c r="A204" s="98"/>
      <c r="B204" s="355"/>
      <c r="C204" s="355"/>
      <c r="D204" s="355"/>
      <c r="E204" s="355"/>
      <c r="F204" s="355"/>
    </row>
    <row r="205" spans="1:6">
      <c r="A205" s="73" t="s">
        <v>238</v>
      </c>
      <c r="B205" s="99"/>
      <c r="C205" s="99"/>
      <c r="D205" s="99"/>
      <c r="E205" s="41"/>
      <c r="F205" s="41"/>
    </row>
  </sheetData>
  <mergeCells count="11">
    <mergeCell ref="B192:F193"/>
    <mergeCell ref="B194:F195"/>
    <mergeCell ref="B196:F197"/>
    <mergeCell ref="B198:F201"/>
    <mergeCell ref="B202:F204"/>
    <mergeCell ref="A3:A5"/>
    <mergeCell ref="F3:F5"/>
    <mergeCell ref="B3:B5"/>
    <mergeCell ref="C3:C5"/>
    <mergeCell ref="E3:E5"/>
    <mergeCell ref="D3:D5"/>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AD459"/>
  <sheetViews>
    <sheetView zoomScale="80" zoomScaleNormal="80" workbookViewId="0">
      <pane ySplit="5" topLeftCell="A198" activePane="bottomLeft" state="frozen"/>
      <selection activeCell="G44" sqref="G44"/>
      <selection pane="bottomLeft" activeCell="M214" sqref="M214"/>
    </sheetView>
  </sheetViews>
  <sheetFormatPr baseColWidth="10" defaultColWidth="11.44140625" defaultRowHeight="13.2"/>
  <cols>
    <col min="1" max="4" width="11.44140625" style="41"/>
    <col min="5" max="5" width="40.33203125" style="41" customWidth="1"/>
    <col min="6" max="16" width="11.44140625" style="41" customWidth="1"/>
    <col min="17" max="16384" width="11.44140625" style="41"/>
  </cols>
  <sheetData>
    <row r="1" spans="1:27" ht="17.399999999999999">
      <c r="A1" s="139" t="s">
        <v>293</v>
      </c>
    </row>
    <row r="2" spans="1:27" ht="15.75" customHeight="1">
      <c r="A2" s="99" t="s">
        <v>294</v>
      </c>
    </row>
    <row r="3" spans="1:27" ht="12.75" customHeight="1">
      <c r="A3" s="349" t="s">
        <v>297</v>
      </c>
      <c r="B3" s="349" t="s">
        <v>326</v>
      </c>
      <c r="C3" s="349" t="s">
        <v>309</v>
      </c>
      <c r="D3" s="366" t="s">
        <v>6</v>
      </c>
      <c r="E3" s="369" t="s">
        <v>170</v>
      </c>
      <c r="F3" s="362" t="s">
        <v>171</v>
      </c>
      <c r="G3" s="356" t="s">
        <v>172</v>
      </c>
      <c r="H3" s="357"/>
      <c r="I3" s="357"/>
      <c r="J3" s="357"/>
      <c r="K3" s="357"/>
      <c r="L3" s="358"/>
      <c r="M3" s="365" t="s">
        <v>194</v>
      </c>
      <c r="N3" s="357"/>
      <c r="O3" s="358"/>
      <c r="P3" s="356" t="s">
        <v>4</v>
      </c>
      <c r="Q3" s="357"/>
      <c r="R3" s="357"/>
      <c r="S3" s="357"/>
      <c r="T3" s="357"/>
      <c r="U3" s="357"/>
      <c r="V3" s="357"/>
      <c r="W3" s="358"/>
      <c r="X3" s="356" t="s">
        <v>1</v>
      </c>
      <c r="Y3" s="357"/>
      <c r="Z3" s="358"/>
    </row>
    <row r="4" spans="1:27" ht="12.75" customHeight="1">
      <c r="A4" s="350"/>
      <c r="B4" s="350"/>
      <c r="C4" s="350"/>
      <c r="D4" s="367"/>
      <c r="E4" s="370"/>
      <c r="F4" s="363"/>
      <c r="G4" s="359"/>
      <c r="H4" s="360"/>
      <c r="I4" s="360"/>
      <c r="J4" s="360"/>
      <c r="K4" s="360"/>
      <c r="L4" s="361"/>
      <c r="M4" s="360"/>
      <c r="N4" s="360"/>
      <c r="O4" s="361"/>
      <c r="P4" s="359"/>
      <c r="Q4" s="360"/>
      <c r="R4" s="360"/>
      <c r="S4" s="360"/>
      <c r="T4" s="360"/>
      <c r="U4" s="360"/>
      <c r="V4" s="360"/>
      <c r="W4" s="361"/>
      <c r="X4" s="359"/>
      <c r="Y4" s="360"/>
      <c r="Z4" s="361"/>
    </row>
    <row r="5" spans="1:27" ht="55.5" customHeight="1">
      <c r="A5" s="351"/>
      <c r="B5" s="351"/>
      <c r="C5" s="351"/>
      <c r="D5" s="368"/>
      <c r="E5" s="371"/>
      <c r="F5" s="364"/>
      <c r="G5" s="53" t="s">
        <v>173</v>
      </c>
      <c r="H5" s="10" t="s">
        <v>174</v>
      </c>
      <c r="I5" s="10" t="s">
        <v>175</v>
      </c>
      <c r="J5" s="15" t="s">
        <v>176</v>
      </c>
      <c r="K5" s="10" t="s">
        <v>177</v>
      </c>
      <c r="L5" s="76" t="s">
        <v>178</v>
      </c>
      <c r="M5" s="75" t="s">
        <v>193</v>
      </c>
      <c r="N5" s="11" t="s">
        <v>191</v>
      </c>
      <c r="O5" s="55" t="s">
        <v>192</v>
      </c>
      <c r="P5" s="57" t="s">
        <v>284</v>
      </c>
      <c r="Q5" s="56" t="s">
        <v>179</v>
      </c>
      <c r="R5" s="57" t="s">
        <v>196</v>
      </c>
      <c r="S5" s="58" t="s">
        <v>197</v>
      </c>
      <c r="T5" s="57" t="s">
        <v>286</v>
      </c>
      <c r="U5" s="58" t="s">
        <v>285</v>
      </c>
      <c r="V5" s="57" t="s">
        <v>198</v>
      </c>
      <c r="W5" s="58" t="s">
        <v>199</v>
      </c>
      <c r="X5" s="296" t="s">
        <v>200</v>
      </c>
      <c r="Y5" s="297" t="s">
        <v>203</v>
      </c>
      <c r="Z5" s="298" t="s">
        <v>192</v>
      </c>
    </row>
    <row r="6" spans="1:27">
      <c r="A6" s="148">
        <v>2</v>
      </c>
      <c r="B6" s="149">
        <v>2</v>
      </c>
      <c r="C6" s="149">
        <v>1</v>
      </c>
      <c r="D6" s="145">
        <v>111000</v>
      </c>
      <c r="E6" s="122" t="s">
        <v>15</v>
      </c>
      <c r="F6" s="154">
        <v>112027</v>
      </c>
      <c r="G6" s="155">
        <v>18652</v>
      </c>
      <c r="H6" s="155">
        <v>16723</v>
      </c>
      <c r="I6" s="155">
        <v>21212</v>
      </c>
      <c r="J6" s="155">
        <v>19551</v>
      </c>
      <c r="K6" s="155">
        <v>19391</v>
      </c>
      <c r="L6" s="156">
        <v>16498</v>
      </c>
      <c r="M6" s="155">
        <v>35375</v>
      </c>
      <c r="N6" s="155">
        <v>56587</v>
      </c>
      <c r="O6" s="156">
        <v>55440</v>
      </c>
      <c r="P6" s="155">
        <v>57416</v>
      </c>
      <c r="Q6" s="156">
        <v>54611</v>
      </c>
      <c r="R6" s="155">
        <v>10917</v>
      </c>
      <c r="S6" s="156">
        <v>10295</v>
      </c>
      <c r="T6" s="155">
        <v>28333</v>
      </c>
      <c r="U6" s="156">
        <v>27107</v>
      </c>
      <c r="V6" s="155">
        <v>39250</v>
      </c>
      <c r="W6" s="156">
        <v>37402</v>
      </c>
      <c r="X6" s="155">
        <v>76652</v>
      </c>
      <c r="Y6" s="155">
        <v>21212</v>
      </c>
      <c r="Z6" s="159">
        <v>55440</v>
      </c>
      <c r="AA6" s="27"/>
    </row>
    <row r="7" spans="1:27">
      <c r="A7" s="150">
        <v>1</v>
      </c>
      <c r="B7" s="151">
        <v>1</v>
      </c>
      <c r="C7" s="151">
        <v>1</v>
      </c>
      <c r="D7" s="146">
        <v>112000</v>
      </c>
      <c r="E7" s="123" t="s">
        <v>16</v>
      </c>
      <c r="F7" s="157">
        <v>97444</v>
      </c>
      <c r="G7" s="158">
        <v>13470</v>
      </c>
      <c r="H7" s="158">
        <v>12801</v>
      </c>
      <c r="I7" s="158">
        <v>17373</v>
      </c>
      <c r="J7" s="158">
        <v>17979</v>
      </c>
      <c r="K7" s="158">
        <v>19586</v>
      </c>
      <c r="L7" s="159">
        <v>16235</v>
      </c>
      <c r="M7" s="158">
        <v>26271</v>
      </c>
      <c r="N7" s="158">
        <v>43644</v>
      </c>
      <c r="O7" s="159">
        <v>53800</v>
      </c>
      <c r="P7" s="158">
        <v>50380</v>
      </c>
      <c r="Q7" s="159">
        <v>47064</v>
      </c>
      <c r="R7" s="158">
        <v>8937</v>
      </c>
      <c r="S7" s="159">
        <v>8436</v>
      </c>
      <c r="T7" s="158">
        <v>27916</v>
      </c>
      <c r="U7" s="159">
        <v>25884</v>
      </c>
      <c r="V7" s="158">
        <v>36853</v>
      </c>
      <c r="W7" s="159">
        <v>34320</v>
      </c>
      <c r="X7" s="158">
        <v>71173</v>
      </c>
      <c r="Y7" s="158">
        <v>17373</v>
      </c>
      <c r="Z7" s="159">
        <v>53800</v>
      </c>
      <c r="AA7" s="27"/>
    </row>
    <row r="8" spans="1:27">
      <c r="A8" s="150">
        <v>1</v>
      </c>
      <c r="B8" s="151">
        <v>1</v>
      </c>
      <c r="C8" s="151">
        <v>1</v>
      </c>
      <c r="D8" s="146">
        <v>113000</v>
      </c>
      <c r="E8" s="124" t="s">
        <v>17</v>
      </c>
      <c r="F8" s="157">
        <v>108181</v>
      </c>
      <c r="G8" s="158">
        <v>16037</v>
      </c>
      <c r="H8" s="158">
        <v>14538</v>
      </c>
      <c r="I8" s="158">
        <v>19572</v>
      </c>
      <c r="J8" s="158">
        <v>19434</v>
      </c>
      <c r="K8" s="158">
        <v>20591</v>
      </c>
      <c r="L8" s="159">
        <v>18009</v>
      </c>
      <c r="M8" s="158">
        <v>30575</v>
      </c>
      <c r="N8" s="158">
        <v>50147</v>
      </c>
      <c r="O8" s="159">
        <v>58034</v>
      </c>
      <c r="P8" s="158">
        <v>55810</v>
      </c>
      <c r="Q8" s="159">
        <v>52371</v>
      </c>
      <c r="R8" s="158">
        <v>10089</v>
      </c>
      <c r="S8" s="159">
        <v>9483</v>
      </c>
      <c r="T8" s="158">
        <v>30039</v>
      </c>
      <c r="U8" s="159">
        <v>27995</v>
      </c>
      <c r="V8" s="158">
        <v>40128</v>
      </c>
      <c r="W8" s="159">
        <v>37478</v>
      </c>
      <c r="X8" s="158">
        <v>77606</v>
      </c>
      <c r="Y8" s="158">
        <v>19572</v>
      </c>
      <c r="Z8" s="159">
        <v>58034</v>
      </c>
      <c r="AA8" s="27"/>
    </row>
    <row r="9" spans="1:27">
      <c r="A9" s="150">
        <v>1</v>
      </c>
      <c r="B9" s="151">
        <v>1</v>
      </c>
      <c r="C9" s="151">
        <v>1</v>
      </c>
      <c r="D9" s="146">
        <v>114000</v>
      </c>
      <c r="E9" s="124" t="s">
        <v>18</v>
      </c>
      <c r="F9" s="157">
        <v>43827</v>
      </c>
      <c r="G9" s="158">
        <v>5768</v>
      </c>
      <c r="H9" s="158">
        <v>5743</v>
      </c>
      <c r="I9" s="158">
        <v>7828</v>
      </c>
      <c r="J9" s="158">
        <v>8154</v>
      </c>
      <c r="K9" s="158">
        <v>8962</v>
      </c>
      <c r="L9" s="159">
        <v>7372</v>
      </c>
      <c r="M9" s="158">
        <v>11511</v>
      </c>
      <c r="N9" s="158">
        <v>19339</v>
      </c>
      <c r="O9" s="159">
        <v>24488</v>
      </c>
      <c r="P9" s="158">
        <v>22731</v>
      </c>
      <c r="Q9" s="159">
        <v>21096</v>
      </c>
      <c r="R9" s="158">
        <v>4054</v>
      </c>
      <c r="S9" s="159">
        <v>3774</v>
      </c>
      <c r="T9" s="158">
        <v>12693</v>
      </c>
      <c r="U9" s="159">
        <v>11795</v>
      </c>
      <c r="V9" s="158">
        <v>16747</v>
      </c>
      <c r="W9" s="159">
        <v>15569</v>
      </c>
      <c r="X9" s="158">
        <v>32316</v>
      </c>
      <c r="Y9" s="158">
        <v>7828</v>
      </c>
      <c r="Z9" s="159">
        <v>24488</v>
      </c>
      <c r="AA9" s="27"/>
    </row>
    <row r="10" spans="1:27">
      <c r="A10" s="150">
        <v>1</v>
      </c>
      <c r="B10" s="151">
        <v>1</v>
      </c>
      <c r="C10" s="151">
        <v>1</v>
      </c>
      <c r="D10" s="146">
        <v>116000</v>
      </c>
      <c r="E10" s="124" t="s">
        <v>19</v>
      </c>
      <c r="F10" s="157">
        <v>50814</v>
      </c>
      <c r="G10" s="158">
        <v>6893</v>
      </c>
      <c r="H10" s="158">
        <v>6557</v>
      </c>
      <c r="I10" s="158">
        <v>8896</v>
      </c>
      <c r="J10" s="158">
        <v>9354</v>
      </c>
      <c r="K10" s="158">
        <v>10334</v>
      </c>
      <c r="L10" s="159">
        <v>8780</v>
      </c>
      <c r="M10" s="158">
        <v>13450</v>
      </c>
      <c r="N10" s="158">
        <v>22346</v>
      </c>
      <c r="O10" s="159">
        <v>28468</v>
      </c>
      <c r="P10" s="158">
        <v>26081</v>
      </c>
      <c r="Q10" s="159">
        <v>24733</v>
      </c>
      <c r="R10" s="158">
        <v>4604</v>
      </c>
      <c r="S10" s="159">
        <v>4292</v>
      </c>
      <c r="T10" s="158">
        <v>14550</v>
      </c>
      <c r="U10" s="159">
        <v>13918</v>
      </c>
      <c r="V10" s="158">
        <v>19154</v>
      </c>
      <c r="W10" s="159">
        <v>18210</v>
      </c>
      <c r="X10" s="158">
        <v>37364</v>
      </c>
      <c r="Y10" s="158">
        <v>8896</v>
      </c>
      <c r="Z10" s="159">
        <v>28468</v>
      </c>
      <c r="AA10" s="27"/>
    </row>
    <row r="11" spans="1:27">
      <c r="A11" s="150">
        <v>1</v>
      </c>
      <c r="B11" s="151">
        <v>1</v>
      </c>
      <c r="C11" s="151">
        <v>1</v>
      </c>
      <c r="D11" s="146">
        <v>117000</v>
      </c>
      <c r="E11" s="124" t="s">
        <v>20</v>
      </c>
      <c r="F11" s="157">
        <v>30981</v>
      </c>
      <c r="G11" s="158">
        <v>4298</v>
      </c>
      <c r="H11" s="158">
        <v>4261</v>
      </c>
      <c r="I11" s="158">
        <v>5568</v>
      </c>
      <c r="J11" s="158">
        <v>5719</v>
      </c>
      <c r="K11" s="158">
        <v>6100</v>
      </c>
      <c r="L11" s="159">
        <v>5035</v>
      </c>
      <c r="M11" s="158">
        <v>8559</v>
      </c>
      <c r="N11" s="158">
        <v>14127</v>
      </c>
      <c r="O11" s="159">
        <v>16854</v>
      </c>
      <c r="P11" s="158">
        <v>16035</v>
      </c>
      <c r="Q11" s="159">
        <v>14946</v>
      </c>
      <c r="R11" s="158">
        <v>2819</v>
      </c>
      <c r="S11" s="159">
        <v>2749</v>
      </c>
      <c r="T11" s="158">
        <v>8765</v>
      </c>
      <c r="U11" s="159">
        <v>8089</v>
      </c>
      <c r="V11" s="158">
        <v>11584</v>
      </c>
      <c r="W11" s="159">
        <v>10838</v>
      </c>
      <c r="X11" s="158">
        <v>22422</v>
      </c>
      <c r="Y11" s="158">
        <v>5568</v>
      </c>
      <c r="Z11" s="159">
        <v>16854</v>
      </c>
      <c r="AA11" s="27"/>
    </row>
    <row r="12" spans="1:27">
      <c r="A12" s="150">
        <v>1</v>
      </c>
      <c r="B12" s="151">
        <v>1</v>
      </c>
      <c r="C12" s="151">
        <v>1</v>
      </c>
      <c r="D12" s="146">
        <v>119000</v>
      </c>
      <c r="E12" s="124" t="s">
        <v>21</v>
      </c>
      <c r="F12" s="157">
        <v>39603</v>
      </c>
      <c r="G12" s="158">
        <v>5291</v>
      </c>
      <c r="H12" s="158">
        <v>5297</v>
      </c>
      <c r="I12" s="158">
        <v>6951</v>
      </c>
      <c r="J12" s="158">
        <v>7237</v>
      </c>
      <c r="K12" s="158">
        <v>8041</v>
      </c>
      <c r="L12" s="159">
        <v>6786</v>
      </c>
      <c r="M12" s="158">
        <v>10588</v>
      </c>
      <c r="N12" s="158">
        <v>17539</v>
      </c>
      <c r="O12" s="159">
        <v>22064</v>
      </c>
      <c r="P12" s="158">
        <v>20378</v>
      </c>
      <c r="Q12" s="159">
        <v>19225</v>
      </c>
      <c r="R12" s="158">
        <v>3553</v>
      </c>
      <c r="S12" s="159">
        <v>3398</v>
      </c>
      <c r="T12" s="158">
        <v>11359</v>
      </c>
      <c r="U12" s="159">
        <v>10705</v>
      </c>
      <c r="V12" s="158">
        <v>14912</v>
      </c>
      <c r="W12" s="159">
        <v>14103</v>
      </c>
      <c r="X12" s="158">
        <v>29015</v>
      </c>
      <c r="Y12" s="158">
        <v>6951</v>
      </c>
      <c r="Z12" s="159">
        <v>22064</v>
      </c>
      <c r="AA12" s="27"/>
    </row>
    <row r="13" spans="1:27">
      <c r="A13" s="150">
        <v>2</v>
      </c>
      <c r="B13" s="151">
        <v>2</v>
      </c>
      <c r="C13" s="151">
        <v>1</v>
      </c>
      <c r="D13" s="146">
        <v>120000</v>
      </c>
      <c r="E13" s="124" t="s">
        <v>22</v>
      </c>
      <c r="F13" s="157">
        <v>21384</v>
      </c>
      <c r="G13" s="158">
        <v>2845</v>
      </c>
      <c r="H13" s="158">
        <v>2705</v>
      </c>
      <c r="I13" s="158">
        <v>3772</v>
      </c>
      <c r="J13" s="158">
        <v>4073</v>
      </c>
      <c r="K13" s="158">
        <v>4458</v>
      </c>
      <c r="L13" s="159">
        <v>3531</v>
      </c>
      <c r="M13" s="158">
        <v>5550</v>
      </c>
      <c r="N13" s="158">
        <v>9322</v>
      </c>
      <c r="O13" s="159">
        <v>12062</v>
      </c>
      <c r="P13" s="158">
        <v>10906</v>
      </c>
      <c r="Q13" s="159">
        <v>10478</v>
      </c>
      <c r="R13" s="158">
        <v>1876</v>
      </c>
      <c r="S13" s="159">
        <v>1896</v>
      </c>
      <c r="T13" s="158">
        <v>6164</v>
      </c>
      <c r="U13" s="159">
        <v>5898</v>
      </c>
      <c r="V13" s="158">
        <v>8040</v>
      </c>
      <c r="W13" s="159">
        <v>7794</v>
      </c>
      <c r="X13" s="158">
        <v>15834</v>
      </c>
      <c r="Y13" s="158">
        <v>3772</v>
      </c>
      <c r="Z13" s="159">
        <v>12062</v>
      </c>
      <c r="AA13" s="27"/>
    </row>
    <row r="14" spans="1:27">
      <c r="A14" s="150">
        <v>2</v>
      </c>
      <c r="B14" s="151">
        <v>2</v>
      </c>
      <c r="C14" s="151">
        <v>1</v>
      </c>
      <c r="D14" s="146">
        <v>122000</v>
      </c>
      <c r="E14" s="124" t="s">
        <v>23</v>
      </c>
      <c r="F14" s="157">
        <v>32057</v>
      </c>
      <c r="G14" s="158">
        <v>4305</v>
      </c>
      <c r="H14" s="158">
        <v>4128</v>
      </c>
      <c r="I14" s="158">
        <v>5690</v>
      </c>
      <c r="J14" s="158">
        <v>5967</v>
      </c>
      <c r="K14" s="158">
        <v>6619</v>
      </c>
      <c r="L14" s="159">
        <v>5348</v>
      </c>
      <c r="M14" s="158">
        <v>8433</v>
      </c>
      <c r="N14" s="158">
        <v>14123</v>
      </c>
      <c r="O14" s="159">
        <v>17934</v>
      </c>
      <c r="P14" s="158">
        <v>16608</v>
      </c>
      <c r="Q14" s="159">
        <v>15449</v>
      </c>
      <c r="R14" s="158">
        <v>2886</v>
      </c>
      <c r="S14" s="159">
        <v>2804</v>
      </c>
      <c r="T14" s="158">
        <v>9377</v>
      </c>
      <c r="U14" s="159">
        <v>8557</v>
      </c>
      <c r="V14" s="158">
        <v>12263</v>
      </c>
      <c r="W14" s="159">
        <v>11361</v>
      </c>
      <c r="X14" s="158">
        <v>23624</v>
      </c>
      <c r="Y14" s="158">
        <v>5690</v>
      </c>
      <c r="Z14" s="159">
        <v>17934</v>
      </c>
      <c r="AA14" s="27"/>
    </row>
    <row r="15" spans="1:27">
      <c r="A15" s="150">
        <v>1</v>
      </c>
      <c r="B15" s="151">
        <v>1</v>
      </c>
      <c r="C15" s="151">
        <v>1</v>
      </c>
      <c r="D15" s="146">
        <v>124000</v>
      </c>
      <c r="E15" s="124" t="s">
        <v>24</v>
      </c>
      <c r="F15" s="157">
        <v>69210</v>
      </c>
      <c r="G15" s="158">
        <v>9554</v>
      </c>
      <c r="H15" s="158">
        <v>9276</v>
      </c>
      <c r="I15" s="158">
        <v>12419</v>
      </c>
      <c r="J15" s="158">
        <v>12709</v>
      </c>
      <c r="K15" s="158">
        <v>13769</v>
      </c>
      <c r="L15" s="159">
        <v>11483</v>
      </c>
      <c r="M15" s="158">
        <v>18830</v>
      </c>
      <c r="N15" s="158">
        <v>31249</v>
      </c>
      <c r="O15" s="159">
        <v>37961</v>
      </c>
      <c r="P15" s="158">
        <v>35404</v>
      </c>
      <c r="Q15" s="159">
        <v>33806</v>
      </c>
      <c r="R15" s="158">
        <v>6247</v>
      </c>
      <c r="S15" s="159">
        <v>6172</v>
      </c>
      <c r="T15" s="158">
        <v>19461</v>
      </c>
      <c r="U15" s="159">
        <v>18500</v>
      </c>
      <c r="V15" s="158">
        <v>25708</v>
      </c>
      <c r="W15" s="159">
        <v>24672</v>
      </c>
      <c r="X15" s="158">
        <v>50380</v>
      </c>
      <c r="Y15" s="158">
        <v>12419</v>
      </c>
      <c r="Z15" s="159">
        <v>37961</v>
      </c>
      <c r="AA15" s="27"/>
    </row>
    <row r="16" spans="1:27">
      <c r="A16" s="150">
        <v>3</v>
      </c>
      <c r="B16" s="151">
        <v>4</v>
      </c>
      <c r="C16" s="151">
        <v>2</v>
      </c>
      <c r="D16" s="67">
        <v>154000</v>
      </c>
      <c r="E16" s="125" t="s">
        <v>253</v>
      </c>
      <c r="F16" s="157">
        <v>27490</v>
      </c>
      <c r="G16" s="158">
        <v>3237</v>
      </c>
      <c r="H16" s="158">
        <v>3352</v>
      </c>
      <c r="I16" s="158">
        <v>4893</v>
      </c>
      <c r="J16" s="158">
        <v>5213</v>
      </c>
      <c r="K16" s="158">
        <v>5964</v>
      </c>
      <c r="L16" s="159">
        <v>4831</v>
      </c>
      <c r="M16" s="158">
        <v>6589</v>
      </c>
      <c r="N16" s="158">
        <v>11482</v>
      </c>
      <c r="O16" s="159">
        <v>16008</v>
      </c>
      <c r="P16" s="158">
        <v>14408</v>
      </c>
      <c r="Q16" s="159">
        <v>13082</v>
      </c>
      <c r="R16" s="158">
        <v>2555</v>
      </c>
      <c r="S16" s="159">
        <v>2338</v>
      </c>
      <c r="T16" s="158">
        <v>8413</v>
      </c>
      <c r="U16" s="159">
        <v>7595</v>
      </c>
      <c r="V16" s="158">
        <v>10968</v>
      </c>
      <c r="W16" s="159">
        <v>9933</v>
      </c>
      <c r="X16" s="158">
        <v>20901</v>
      </c>
      <c r="Y16" s="158">
        <v>4893</v>
      </c>
      <c r="Z16" s="159">
        <v>16008</v>
      </c>
      <c r="AA16" s="27"/>
    </row>
    <row r="17" spans="1:27">
      <c r="A17" s="150">
        <v>5</v>
      </c>
      <c r="B17" s="151">
        <v>3</v>
      </c>
      <c r="C17" s="151">
        <v>3</v>
      </c>
      <c r="D17" s="67">
        <v>154008</v>
      </c>
      <c r="E17" s="125" t="s">
        <v>25</v>
      </c>
      <c r="F17" s="157">
        <v>6306</v>
      </c>
      <c r="G17" s="158">
        <v>808</v>
      </c>
      <c r="H17" s="158">
        <v>823</v>
      </c>
      <c r="I17" s="158">
        <v>1107</v>
      </c>
      <c r="J17" s="158">
        <v>1205</v>
      </c>
      <c r="K17" s="158">
        <v>1303</v>
      </c>
      <c r="L17" s="159">
        <v>1060</v>
      </c>
      <c r="M17" s="158">
        <v>1631</v>
      </c>
      <c r="N17" s="158">
        <v>2738</v>
      </c>
      <c r="O17" s="159">
        <v>3568</v>
      </c>
      <c r="P17" s="158">
        <v>3308</v>
      </c>
      <c r="Q17" s="159">
        <v>2998</v>
      </c>
      <c r="R17" s="158">
        <v>571</v>
      </c>
      <c r="S17" s="159">
        <v>536</v>
      </c>
      <c r="T17" s="158">
        <v>1887</v>
      </c>
      <c r="U17" s="159">
        <v>1681</v>
      </c>
      <c r="V17" s="158">
        <v>2458</v>
      </c>
      <c r="W17" s="159">
        <v>2217</v>
      </c>
      <c r="X17" s="158">
        <v>4675</v>
      </c>
      <c r="Y17" s="158">
        <v>1107</v>
      </c>
      <c r="Z17" s="159">
        <v>3568</v>
      </c>
      <c r="AA17" s="27"/>
    </row>
    <row r="18" spans="1:27">
      <c r="A18" s="150">
        <v>5</v>
      </c>
      <c r="B18" s="151">
        <v>3</v>
      </c>
      <c r="C18" s="151">
        <v>3</v>
      </c>
      <c r="D18" s="67">
        <v>154012</v>
      </c>
      <c r="E18" s="125" t="s">
        <v>26</v>
      </c>
      <c r="F18" s="157">
        <v>6632</v>
      </c>
      <c r="G18" s="158">
        <v>883</v>
      </c>
      <c r="H18" s="158">
        <v>843</v>
      </c>
      <c r="I18" s="158">
        <v>1122</v>
      </c>
      <c r="J18" s="158">
        <v>1273</v>
      </c>
      <c r="K18" s="158">
        <v>1443</v>
      </c>
      <c r="L18" s="159">
        <v>1068</v>
      </c>
      <c r="M18" s="158">
        <v>1726</v>
      </c>
      <c r="N18" s="158">
        <v>2848</v>
      </c>
      <c r="O18" s="159">
        <v>3784</v>
      </c>
      <c r="P18" s="158">
        <v>3412</v>
      </c>
      <c r="Q18" s="159">
        <v>3220</v>
      </c>
      <c r="R18" s="158">
        <v>617</v>
      </c>
      <c r="S18" s="159">
        <v>505</v>
      </c>
      <c r="T18" s="158">
        <v>1915</v>
      </c>
      <c r="U18" s="159">
        <v>1869</v>
      </c>
      <c r="V18" s="158">
        <v>2532</v>
      </c>
      <c r="W18" s="159">
        <v>2374</v>
      </c>
      <c r="X18" s="158">
        <v>4906</v>
      </c>
      <c r="Y18" s="158">
        <v>1122</v>
      </c>
      <c r="Z18" s="159">
        <v>3784</v>
      </c>
      <c r="AA18" s="27"/>
    </row>
    <row r="19" spans="1:27">
      <c r="A19" s="150">
        <v>5</v>
      </c>
      <c r="B19" s="151">
        <v>3</v>
      </c>
      <c r="C19" s="151">
        <v>3</v>
      </c>
      <c r="D19" s="67">
        <v>154016</v>
      </c>
      <c r="E19" s="125" t="s">
        <v>27</v>
      </c>
      <c r="F19" s="157">
        <v>7127</v>
      </c>
      <c r="G19" s="158">
        <v>916</v>
      </c>
      <c r="H19" s="158">
        <v>931</v>
      </c>
      <c r="I19" s="158">
        <v>1171</v>
      </c>
      <c r="J19" s="158">
        <v>1418</v>
      </c>
      <c r="K19" s="158">
        <v>1528</v>
      </c>
      <c r="L19" s="159">
        <v>1163</v>
      </c>
      <c r="M19" s="158">
        <v>1847</v>
      </c>
      <c r="N19" s="158">
        <v>3018</v>
      </c>
      <c r="O19" s="159">
        <v>4109</v>
      </c>
      <c r="P19" s="158">
        <v>3677</v>
      </c>
      <c r="Q19" s="159">
        <v>3450</v>
      </c>
      <c r="R19" s="158">
        <v>605</v>
      </c>
      <c r="S19" s="159">
        <v>566</v>
      </c>
      <c r="T19" s="158">
        <v>2129</v>
      </c>
      <c r="U19" s="159">
        <v>1980</v>
      </c>
      <c r="V19" s="158">
        <v>2734</v>
      </c>
      <c r="W19" s="159">
        <v>2546</v>
      </c>
      <c r="X19" s="158">
        <v>5280</v>
      </c>
      <c r="Y19" s="158">
        <v>1171</v>
      </c>
      <c r="Z19" s="159">
        <v>4109</v>
      </c>
      <c r="AA19" s="27"/>
    </row>
    <row r="20" spans="1:27">
      <c r="A20" s="150">
        <v>6</v>
      </c>
      <c r="B20" s="151">
        <v>4</v>
      </c>
      <c r="C20" s="151">
        <v>3</v>
      </c>
      <c r="D20" s="67">
        <v>154032</v>
      </c>
      <c r="E20" s="125" t="s">
        <v>28</v>
      </c>
      <c r="F20" s="157">
        <v>6113</v>
      </c>
      <c r="G20" s="158">
        <v>756</v>
      </c>
      <c r="H20" s="158">
        <v>803</v>
      </c>
      <c r="I20" s="158">
        <v>1066</v>
      </c>
      <c r="J20" s="158">
        <v>1164</v>
      </c>
      <c r="K20" s="158">
        <v>1286</v>
      </c>
      <c r="L20" s="159">
        <v>1038</v>
      </c>
      <c r="M20" s="158">
        <v>1559</v>
      </c>
      <c r="N20" s="158">
        <v>2625</v>
      </c>
      <c r="O20" s="159">
        <v>3488</v>
      </c>
      <c r="P20" s="158">
        <v>3187</v>
      </c>
      <c r="Q20" s="159">
        <v>2926</v>
      </c>
      <c r="R20" s="158">
        <v>533</v>
      </c>
      <c r="S20" s="159">
        <v>533</v>
      </c>
      <c r="T20" s="158">
        <v>1816</v>
      </c>
      <c r="U20" s="159">
        <v>1672</v>
      </c>
      <c r="V20" s="158">
        <v>2349</v>
      </c>
      <c r="W20" s="159">
        <v>2205</v>
      </c>
      <c r="X20" s="158">
        <v>4554</v>
      </c>
      <c r="Y20" s="158">
        <v>1066</v>
      </c>
      <c r="Z20" s="159">
        <v>3488</v>
      </c>
      <c r="AA20" s="27"/>
    </row>
    <row r="21" spans="1:27">
      <c r="A21" s="150">
        <v>4</v>
      </c>
      <c r="B21" s="151">
        <v>2</v>
      </c>
      <c r="C21" s="151">
        <v>3</v>
      </c>
      <c r="D21" s="67">
        <v>154036</v>
      </c>
      <c r="E21" s="125" t="s">
        <v>29</v>
      </c>
      <c r="F21" s="157">
        <v>9957</v>
      </c>
      <c r="G21" s="158">
        <v>1339</v>
      </c>
      <c r="H21" s="158">
        <v>1226</v>
      </c>
      <c r="I21" s="158">
        <v>1736</v>
      </c>
      <c r="J21" s="158">
        <v>1747</v>
      </c>
      <c r="K21" s="158">
        <v>1957</v>
      </c>
      <c r="L21" s="159">
        <v>1952</v>
      </c>
      <c r="M21" s="158">
        <v>2565</v>
      </c>
      <c r="N21" s="158">
        <v>4301</v>
      </c>
      <c r="O21" s="159">
        <v>5656</v>
      </c>
      <c r="P21" s="158">
        <v>5060</v>
      </c>
      <c r="Q21" s="159">
        <v>4897</v>
      </c>
      <c r="R21" s="158">
        <v>893</v>
      </c>
      <c r="S21" s="159">
        <v>843</v>
      </c>
      <c r="T21" s="158">
        <v>2879</v>
      </c>
      <c r="U21" s="159">
        <v>2777</v>
      </c>
      <c r="V21" s="158">
        <v>3772</v>
      </c>
      <c r="W21" s="159">
        <v>3620</v>
      </c>
      <c r="X21" s="158">
        <v>7392</v>
      </c>
      <c r="Y21" s="158">
        <v>1736</v>
      </c>
      <c r="Z21" s="159">
        <v>5656</v>
      </c>
      <c r="AA21" s="27"/>
    </row>
    <row r="22" spans="1:27">
      <c r="A22" s="150">
        <v>4</v>
      </c>
      <c r="B22" s="151">
        <v>2</v>
      </c>
      <c r="C22" s="151">
        <v>3</v>
      </c>
      <c r="D22" s="67">
        <v>158004</v>
      </c>
      <c r="E22" s="125" t="s">
        <v>30</v>
      </c>
      <c r="F22" s="157">
        <v>8560</v>
      </c>
      <c r="G22" s="158">
        <v>1170</v>
      </c>
      <c r="H22" s="158">
        <v>1124</v>
      </c>
      <c r="I22" s="158">
        <v>1566</v>
      </c>
      <c r="J22" s="158">
        <v>1665</v>
      </c>
      <c r="K22" s="158">
        <v>1677</v>
      </c>
      <c r="L22" s="159">
        <v>1358</v>
      </c>
      <c r="M22" s="158">
        <v>2294</v>
      </c>
      <c r="N22" s="158">
        <v>3860</v>
      </c>
      <c r="O22" s="159">
        <v>4700</v>
      </c>
      <c r="P22" s="158">
        <v>4343</v>
      </c>
      <c r="Q22" s="159">
        <v>4217</v>
      </c>
      <c r="R22" s="158">
        <v>788</v>
      </c>
      <c r="S22" s="159">
        <v>778</v>
      </c>
      <c r="T22" s="158">
        <v>2384</v>
      </c>
      <c r="U22" s="159">
        <v>2316</v>
      </c>
      <c r="V22" s="158">
        <v>3172</v>
      </c>
      <c r="W22" s="159">
        <v>3094</v>
      </c>
      <c r="X22" s="158">
        <v>6266</v>
      </c>
      <c r="Y22" s="158">
        <v>1566</v>
      </c>
      <c r="Z22" s="159">
        <v>4700</v>
      </c>
      <c r="AA22" s="27"/>
    </row>
    <row r="23" spans="1:27">
      <c r="A23" s="150">
        <v>5</v>
      </c>
      <c r="B23" s="151">
        <v>3</v>
      </c>
      <c r="C23" s="151">
        <v>3</v>
      </c>
      <c r="D23" s="67">
        <v>158008</v>
      </c>
      <c r="E23" s="125" t="s">
        <v>31</v>
      </c>
      <c r="F23" s="157">
        <v>5921</v>
      </c>
      <c r="G23" s="158">
        <v>793</v>
      </c>
      <c r="H23" s="158">
        <v>757</v>
      </c>
      <c r="I23" s="158">
        <v>1115</v>
      </c>
      <c r="J23" s="158">
        <v>1113</v>
      </c>
      <c r="K23" s="158">
        <v>1232</v>
      </c>
      <c r="L23" s="159">
        <v>911</v>
      </c>
      <c r="M23" s="158">
        <v>1550</v>
      </c>
      <c r="N23" s="158">
        <v>2665</v>
      </c>
      <c r="O23" s="159">
        <v>3256</v>
      </c>
      <c r="P23" s="158">
        <v>2967</v>
      </c>
      <c r="Q23" s="159">
        <v>2954</v>
      </c>
      <c r="R23" s="158">
        <v>541</v>
      </c>
      <c r="S23" s="159">
        <v>574</v>
      </c>
      <c r="T23" s="158">
        <v>1640</v>
      </c>
      <c r="U23" s="159">
        <v>1616</v>
      </c>
      <c r="V23" s="158">
        <v>2181</v>
      </c>
      <c r="W23" s="159">
        <v>2190</v>
      </c>
      <c r="X23" s="158">
        <v>4371</v>
      </c>
      <c r="Y23" s="158">
        <v>1115</v>
      </c>
      <c r="Z23" s="159">
        <v>3256</v>
      </c>
      <c r="AA23" s="27"/>
    </row>
    <row r="24" spans="1:27">
      <c r="A24" s="150">
        <v>5</v>
      </c>
      <c r="B24" s="151">
        <v>3</v>
      </c>
      <c r="C24" s="151">
        <v>3</v>
      </c>
      <c r="D24" s="67">
        <v>158012</v>
      </c>
      <c r="E24" s="125" t="s">
        <v>32</v>
      </c>
      <c r="F24" s="157">
        <v>5012</v>
      </c>
      <c r="G24" s="158">
        <v>691</v>
      </c>
      <c r="H24" s="158">
        <v>689</v>
      </c>
      <c r="I24" s="158">
        <v>922</v>
      </c>
      <c r="J24" s="158">
        <v>927</v>
      </c>
      <c r="K24" s="158">
        <v>1013</v>
      </c>
      <c r="L24" s="159">
        <v>770</v>
      </c>
      <c r="M24" s="158">
        <v>1380</v>
      </c>
      <c r="N24" s="158">
        <v>2302</v>
      </c>
      <c r="O24" s="159">
        <v>2710</v>
      </c>
      <c r="P24" s="158">
        <v>2649</v>
      </c>
      <c r="Q24" s="159">
        <v>2363</v>
      </c>
      <c r="R24" s="158">
        <v>444</v>
      </c>
      <c r="S24" s="159">
        <v>478</v>
      </c>
      <c r="T24" s="158">
        <v>1459</v>
      </c>
      <c r="U24" s="159">
        <v>1251</v>
      </c>
      <c r="V24" s="158">
        <v>1903</v>
      </c>
      <c r="W24" s="159">
        <v>1729</v>
      </c>
      <c r="X24" s="158">
        <v>3632</v>
      </c>
      <c r="Y24" s="158">
        <v>922</v>
      </c>
      <c r="Z24" s="159">
        <v>2710</v>
      </c>
      <c r="AA24" s="27"/>
    </row>
    <row r="25" spans="1:27">
      <c r="A25" s="150">
        <v>9</v>
      </c>
      <c r="B25" s="151">
        <v>3</v>
      </c>
      <c r="C25" s="151">
        <v>4</v>
      </c>
      <c r="D25" s="67">
        <v>158016</v>
      </c>
      <c r="E25" s="125" t="s">
        <v>33</v>
      </c>
      <c r="F25" s="157">
        <v>9651</v>
      </c>
      <c r="G25" s="158">
        <v>1362</v>
      </c>
      <c r="H25" s="158">
        <v>1333</v>
      </c>
      <c r="I25" s="158">
        <v>1689</v>
      </c>
      <c r="J25" s="158">
        <v>1775</v>
      </c>
      <c r="K25" s="158">
        <v>1990</v>
      </c>
      <c r="L25" s="159">
        <v>1502</v>
      </c>
      <c r="M25" s="158">
        <v>2695</v>
      </c>
      <c r="N25" s="158">
        <v>4384</v>
      </c>
      <c r="O25" s="159">
        <v>5267</v>
      </c>
      <c r="P25" s="158">
        <v>5132</v>
      </c>
      <c r="Q25" s="159">
        <v>4519</v>
      </c>
      <c r="R25" s="158">
        <v>897</v>
      </c>
      <c r="S25" s="159">
        <v>792</v>
      </c>
      <c r="T25" s="158">
        <v>2858</v>
      </c>
      <c r="U25" s="159">
        <v>2409</v>
      </c>
      <c r="V25" s="158">
        <v>3755</v>
      </c>
      <c r="W25" s="159">
        <v>3201</v>
      </c>
      <c r="X25" s="158">
        <v>6956</v>
      </c>
      <c r="Y25" s="158">
        <v>1689</v>
      </c>
      <c r="Z25" s="159">
        <v>5267</v>
      </c>
      <c r="AA25" s="27"/>
    </row>
    <row r="26" spans="1:27">
      <c r="A26" s="150">
        <v>10</v>
      </c>
      <c r="B26" s="151">
        <v>4</v>
      </c>
      <c r="C26" s="151">
        <v>4</v>
      </c>
      <c r="D26" s="67">
        <v>158020</v>
      </c>
      <c r="E26" s="125" t="s">
        <v>34</v>
      </c>
      <c r="F26" s="157">
        <v>11305</v>
      </c>
      <c r="G26" s="158">
        <v>1471</v>
      </c>
      <c r="H26" s="158">
        <v>1528</v>
      </c>
      <c r="I26" s="158">
        <v>1982</v>
      </c>
      <c r="J26" s="158">
        <v>2097</v>
      </c>
      <c r="K26" s="158">
        <v>2346</v>
      </c>
      <c r="L26" s="159">
        <v>1881</v>
      </c>
      <c r="M26" s="158">
        <v>2999</v>
      </c>
      <c r="N26" s="158">
        <v>4981</v>
      </c>
      <c r="O26" s="159">
        <v>6324</v>
      </c>
      <c r="P26" s="158">
        <v>5777</v>
      </c>
      <c r="Q26" s="159">
        <v>5528</v>
      </c>
      <c r="R26" s="158">
        <v>974</v>
      </c>
      <c r="S26" s="159">
        <v>1008</v>
      </c>
      <c r="T26" s="158">
        <v>3261</v>
      </c>
      <c r="U26" s="159">
        <v>3063</v>
      </c>
      <c r="V26" s="158">
        <v>4235</v>
      </c>
      <c r="W26" s="159">
        <v>4071</v>
      </c>
      <c r="X26" s="158">
        <v>8306</v>
      </c>
      <c r="Y26" s="158">
        <v>1982</v>
      </c>
      <c r="Z26" s="159">
        <v>6324</v>
      </c>
      <c r="AA26" s="27"/>
    </row>
    <row r="27" spans="1:27">
      <c r="A27" s="150">
        <v>5</v>
      </c>
      <c r="B27" s="151">
        <v>3</v>
      </c>
      <c r="C27" s="151">
        <v>3</v>
      </c>
      <c r="D27" s="67">
        <v>158024</v>
      </c>
      <c r="E27" s="125" t="s">
        <v>35</v>
      </c>
      <c r="F27" s="157">
        <v>7694</v>
      </c>
      <c r="G27" s="158">
        <v>931</v>
      </c>
      <c r="H27" s="158">
        <v>951</v>
      </c>
      <c r="I27" s="158">
        <v>1485</v>
      </c>
      <c r="J27" s="158">
        <v>1557</v>
      </c>
      <c r="K27" s="158">
        <v>1584</v>
      </c>
      <c r="L27" s="159">
        <v>1186</v>
      </c>
      <c r="M27" s="158">
        <v>1882</v>
      </c>
      <c r="N27" s="158">
        <v>3367</v>
      </c>
      <c r="O27" s="159">
        <v>4327</v>
      </c>
      <c r="P27" s="158">
        <v>3938</v>
      </c>
      <c r="Q27" s="159">
        <v>3756</v>
      </c>
      <c r="R27" s="158">
        <v>772</v>
      </c>
      <c r="S27" s="159">
        <v>713</v>
      </c>
      <c r="T27" s="158">
        <v>2213</v>
      </c>
      <c r="U27" s="159">
        <v>2114</v>
      </c>
      <c r="V27" s="158">
        <v>2985</v>
      </c>
      <c r="W27" s="159">
        <v>2827</v>
      </c>
      <c r="X27" s="158">
        <v>5812</v>
      </c>
      <c r="Y27" s="158">
        <v>1485</v>
      </c>
      <c r="Z27" s="159">
        <v>4327</v>
      </c>
      <c r="AA27" s="27"/>
    </row>
    <row r="28" spans="1:27">
      <c r="A28" s="150">
        <v>4</v>
      </c>
      <c r="B28" s="151">
        <v>1</v>
      </c>
      <c r="C28" s="151">
        <v>3</v>
      </c>
      <c r="D28" s="67">
        <v>158026</v>
      </c>
      <c r="E28" s="125" t="s">
        <v>36</v>
      </c>
      <c r="F28" s="157">
        <v>8444</v>
      </c>
      <c r="G28" s="158">
        <v>1132</v>
      </c>
      <c r="H28" s="158">
        <v>1164</v>
      </c>
      <c r="I28" s="158">
        <v>1545</v>
      </c>
      <c r="J28" s="158">
        <v>1618</v>
      </c>
      <c r="K28" s="158">
        <v>1649</v>
      </c>
      <c r="L28" s="159">
        <v>1336</v>
      </c>
      <c r="M28" s="158">
        <v>2296</v>
      </c>
      <c r="N28" s="158">
        <v>3841</v>
      </c>
      <c r="O28" s="159">
        <v>4603</v>
      </c>
      <c r="P28" s="158">
        <v>4272</v>
      </c>
      <c r="Q28" s="159">
        <v>4172</v>
      </c>
      <c r="R28" s="158">
        <v>791</v>
      </c>
      <c r="S28" s="159">
        <v>754</v>
      </c>
      <c r="T28" s="158">
        <v>2279</v>
      </c>
      <c r="U28" s="159">
        <v>2324</v>
      </c>
      <c r="V28" s="158">
        <v>3070</v>
      </c>
      <c r="W28" s="159">
        <v>3078</v>
      </c>
      <c r="X28" s="158">
        <v>6148</v>
      </c>
      <c r="Y28" s="158">
        <v>1545</v>
      </c>
      <c r="Z28" s="159">
        <v>4603</v>
      </c>
      <c r="AA28" s="27"/>
    </row>
    <row r="29" spans="1:27">
      <c r="A29" s="150">
        <v>9</v>
      </c>
      <c r="B29" s="151">
        <v>3</v>
      </c>
      <c r="C29" s="151">
        <v>4</v>
      </c>
      <c r="D29" s="67">
        <v>158028</v>
      </c>
      <c r="E29" s="125" t="s">
        <v>37</v>
      </c>
      <c r="F29" s="157">
        <v>16949</v>
      </c>
      <c r="G29" s="158">
        <v>2245</v>
      </c>
      <c r="H29" s="158">
        <v>2236</v>
      </c>
      <c r="I29" s="158">
        <v>3084</v>
      </c>
      <c r="J29" s="158">
        <v>3240</v>
      </c>
      <c r="K29" s="158">
        <v>3556</v>
      </c>
      <c r="L29" s="159">
        <v>2588</v>
      </c>
      <c r="M29" s="158">
        <v>4481</v>
      </c>
      <c r="N29" s="158">
        <v>7565</v>
      </c>
      <c r="O29" s="159">
        <v>9384</v>
      </c>
      <c r="P29" s="158">
        <v>8632</v>
      </c>
      <c r="Q29" s="159">
        <v>8317</v>
      </c>
      <c r="R29" s="158">
        <v>1576</v>
      </c>
      <c r="S29" s="159">
        <v>1508</v>
      </c>
      <c r="T29" s="158">
        <v>4826</v>
      </c>
      <c r="U29" s="159">
        <v>4558</v>
      </c>
      <c r="V29" s="158">
        <v>6402</v>
      </c>
      <c r="W29" s="159">
        <v>6066</v>
      </c>
      <c r="X29" s="158">
        <v>12468</v>
      </c>
      <c r="Y29" s="158">
        <v>3084</v>
      </c>
      <c r="Z29" s="159">
        <v>9384</v>
      </c>
      <c r="AA29" s="27"/>
    </row>
    <row r="30" spans="1:27">
      <c r="A30" s="150">
        <v>9</v>
      </c>
      <c r="B30" s="151">
        <v>3</v>
      </c>
      <c r="C30" s="151">
        <v>4</v>
      </c>
      <c r="D30" s="67">
        <v>158032</v>
      </c>
      <c r="E30" s="125" t="s">
        <v>38</v>
      </c>
      <c r="F30" s="157">
        <v>16500</v>
      </c>
      <c r="G30" s="158">
        <v>2086</v>
      </c>
      <c r="H30" s="158">
        <v>2095</v>
      </c>
      <c r="I30" s="158">
        <v>3013</v>
      </c>
      <c r="J30" s="158">
        <v>3078</v>
      </c>
      <c r="K30" s="158">
        <v>3426</v>
      </c>
      <c r="L30" s="159">
        <v>2802</v>
      </c>
      <c r="M30" s="158">
        <v>4181</v>
      </c>
      <c r="N30" s="158">
        <v>7194</v>
      </c>
      <c r="O30" s="159">
        <v>9306</v>
      </c>
      <c r="P30" s="158">
        <v>8620</v>
      </c>
      <c r="Q30" s="159">
        <v>7880</v>
      </c>
      <c r="R30" s="158">
        <v>1526</v>
      </c>
      <c r="S30" s="159">
        <v>1487</v>
      </c>
      <c r="T30" s="158">
        <v>4990</v>
      </c>
      <c r="U30" s="159">
        <v>4316</v>
      </c>
      <c r="V30" s="158">
        <v>6516</v>
      </c>
      <c r="W30" s="159">
        <v>5803</v>
      </c>
      <c r="X30" s="158">
        <v>12319</v>
      </c>
      <c r="Y30" s="158">
        <v>3013</v>
      </c>
      <c r="Z30" s="159">
        <v>9306</v>
      </c>
      <c r="AA30" s="27"/>
    </row>
    <row r="31" spans="1:27">
      <c r="A31" s="150">
        <v>5</v>
      </c>
      <c r="B31" s="151">
        <v>3</v>
      </c>
      <c r="C31" s="151">
        <v>3</v>
      </c>
      <c r="D31" s="67">
        <v>158036</v>
      </c>
      <c r="E31" s="125" t="s">
        <v>39</v>
      </c>
      <c r="F31" s="157">
        <v>3986</v>
      </c>
      <c r="G31" s="158">
        <v>512</v>
      </c>
      <c r="H31" s="158">
        <v>508</v>
      </c>
      <c r="I31" s="158">
        <v>703</v>
      </c>
      <c r="J31" s="158">
        <v>697</v>
      </c>
      <c r="K31" s="158">
        <v>842</v>
      </c>
      <c r="L31" s="159">
        <v>724</v>
      </c>
      <c r="M31" s="158">
        <v>1020</v>
      </c>
      <c r="N31" s="158">
        <v>1723</v>
      </c>
      <c r="O31" s="159">
        <v>2263</v>
      </c>
      <c r="P31" s="158">
        <v>2067</v>
      </c>
      <c r="Q31" s="159">
        <v>1919</v>
      </c>
      <c r="R31" s="158">
        <v>347</v>
      </c>
      <c r="S31" s="159">
        <v>356</v>
      </c>
      <c r="T31" s="158">
        <v>1202</v>
      </c>
      <c r="U31" s="159">
        <v>1061</v>
      </c>
      <c r="V31" s="158">
        <v>1549</v>
      </c>
      <c r="W31" s="159">
        <v>1417</v>
      </c>
      <c r="X31" s="158">
        <v>2966</v>
      </c>
      <c r="Y31" s="158">
        <v>703</v>
      </c>
      <c r="Z31" s="159">
        <v>2263</v>
      </c>
      <c r="AA31" s="27"/>
    </row>
    <row r="32" spans="1:27">
      <c r="A32" s="150">
        <v>3</v>
      </c>
      <c r="B32" s="151">
        <v>4</v>
      </c>
      <c r="C32" s="151">
        <v>2</v>
      </c>
      <c r="D32" s="67">
        <v>162000</v>
      </c>
      <c r="E32" s="125" t="s">
        <v>254</v>
      </c>
      <c r="F32" s="157">
        <v>13620</v>
      </c>
      <c r="G32" s="158">
        <v>1835</v>
      </c>
      <c r="H32" s="158">
        <v>1813</v>
      </c>
      <c r="I32" s="158">
        <v>2420</v>
      </c>
      <c r="J32" s="158">
        <v>2515</v>
      </c>
      <c r="K32" s="158">
        <v>2898</v>
      </c>
      <c r="L32" s="159">
        <v>2139</v>
      </c>
      <c r="M32" s="158">
        <v>3648</v>
      </c>
      <c r="N32" s="158">
        <v>6068</v>
      </c>
      <c r="O32" s="159">
        <v>7552</v>
      </c>
      <c r="P32" s="158">
        <v>7141</v>
      </c>
      <c r="Q32" s="159">
        <v>6479</v>
      </c>
      <c r="R32" s="158">
        <v>1265</v>
      </c>
      <c r="S32" s="159">
        <v>1155</v>
      </c>
      <c r="T32" s="158">
        <v>3996</v>
      </c>
      <c r="U32" s="159">
        <v>3556</v>
      </c>
      <c r="V32" s="158">
        <v>5261</v>
      </c>
      <c r="W32" s="159">
        <v>4711</v>
      </c>
      <c r="X32" s="158">
        <v>9972</v>
      </c>
      <c r="Y32" s="158">
        <v>2420</v>
      </c>
      <c r="Z32" s="159">
        <v>7552</v>
      </c>
      <c r="AA32" s="27"/>
    </row>
    <row r="33" spans="1:27">
      <c r="A33" s="150">
        <v>9</v>
      </c>
      <c r="B33" s="151">
        <v>3</v>
      </c>
      <c r="C33" s="151">
        <v>4</v>
      </c>
      <c r="D33" s="67">
        <v>162004</v>
      </c>
      <c r="E33" s="125" t="s">
        <v>40</v>
      </c>
      <c r="F33" s="157">
        <v>12636</v>
      </c>
      <c r="G33" s="158">
        <v>1630</v>
      </c>
      <c r="H33" s="158">
        <v>1615</v>
      </c>
      <c r="I33" s="158">
        <v>2244</v>
      </c>
      <c r="J33" s="158">
        <v>2383</v>
      </c>
      <c r="K33" s="158">
        <v>2625</v>
      </c>
      <c r="L33" s="159">
        <v>2139</v>
      </c>
      <c r="M33" s="158">
        <v>3245</v>
      </c>
      <c r="N33" s="158">
        <v>5489</v>
      </c>
      <c r="O33" s="159">
        <v>7147</v>
      </c>
      <c r="P33" s="158">
        <v>6547</v>
      </c>
      <c r="Q33" s="159">
        <v>6089</v>
      </c>
      <c r="R33" s="158">
        <v>1133</v>
      </c>
      <c r="S33" s="159">
        <v>1111</v>
      </c>
      <c r="T33" s="158">
        <v>3709</v>
      </c>
      <c r="U33" s="159">
        <v>3438</v>
      </c>
      <c r="V33" s="158">
        <v>4842</v>
      </c>
      <c r="W33" s="159">
        <v>4549</v>
      </c>
      <c r="X33" s="158">
        <v>9391</v>
      </c>
      <c r="Y33" s="158">
        <v>2244</v>
      </c>
      <c r="Z33" s="159">
        <v>7147</v>
      </c>
      <c r="AA33" s="27"/>
    </row>
    <row r="34" spans="1:27">
      <c r="A34" s="150">
        <v>9</v>
      </c>
      <c r="B34" s="151">
        <v>3</v>
      </c>
      <c r="C34" s="151">
        <v>4</v>
      </c>
      <c r="D34" s="67">
        <v>162008</v>
      </c>
      <c r="E34" s="125" t="s">
        <v>41</v>
      </c>
      <c r="F34" s="157">
        <v>12948</v>
      </c>
      <c r="G34" s="158">
        <v>1658</v>
      </c>
      <c r="H34" s="158">
        <v>1694</v>
      </c>
      <c r="I34" s="158">
        <v>2287</v>
      </c>
      <c r="J34" s="158">
        <v>2404</v>
      </c>
      <c r="K34" s="158">
        <v>2776</v>
      </c>
      <c r="L34" s="159">
        <v>2129</v>
      </c>
      <c r="M34" s="158">
        <v>3352</v>
      </c>
      <c r="N34" s="158">
        <v>5639</v>
      </c>
      <c r="O34" s="159">
        <v>7309</v>
      </c>
      <c r="P34" s="158">
        <v>6800</v>
      </c>
      <c r="Q34" s="159">
        <v>6148</v>
      </c>
      <c r="R34" s="158">
        <v>1191</v>
      </c>
      <c r="S34" s="159">
        <v>1096</v>
      </c>
      <c r="T34" s="158">
        <v>3893</v>
      </c>
      <c r="U34" s="159">
        <v>3416</v>
      </c>
      <c r="V34" s="158">
        <v>5084</v>
      </c>
      <c r="W34" s="159">
        <v>4512</v>
      </c>
      <c r="X34" s="158">
        <v>9596</v>
      </c>
      <c r="Y34" s="158">
        <v>2287</v>
      </c>
      <c r="Z34" s="159">
        <v>7309</v>
      </c>
      <c r="AA34" s="27"/>
    </row>
    <row r="35" spans="1:27">
      <c r="A35" s="150">
        <v>6</v>
      </c>
      <c r="B35" s="151">
        <v>4</v>
      </c>
      <c r="C35" s="151">
        <v>3</v>
      </c>
      <c r="D35" s="67">
        <v>162016</v>
      </c>
      <c r="E35" s="125" t="s">
        <v>42</v>
      </c>
      <c r="F35" s="157">
        <v>8426</v>
      </c>
      <c r="G35" s="158">
        <v>1142</v>
      </c>
      <c r="H35" s="158">
        <v>1142</v>
      </c>
      <c r="I35" s="158">
        <v>1532</v>
      </c>
      <c r="J35" s="158">
        <v>1586</v>
      </c>
      <c r="K35" s="158">
        <v>1710</v>
      </c>
      <c r="L35" s="159">
        <v>1314</v>
      </c>
      <c r="M35" s="158">
        <v>2284</v>
      </c>
      <c r="N35" s="158">
        <v>3816</v>
      </c>
      <c r="O35" s="159">
        <v>4610</v>
      </c>
      <c r="P35" s="158">
        <v>4397</v>
      </c>
      <c r="Q35" s="159">
        <v>4029</v>
      </c>
      <c r="R35" s="158">
        <v>794</v>
      </c>
      <c r="S35" s="159">
        <v>738</v>
      </c>
      <c r="T35" s="158">
        <v>2406</v>
      </c>
      <c r="U35" s="159">
        <v>2204</v>
      </c>
      <c r="V35" s="158">
        <v>3200</v>
      </c>
      <c r="W35" s="159">
        <v>2942</v>
      </c>
      <c r="X35" s="158">
        <v>6142</v>
      </c>
      <c r="Y35" s="158">
        <v>1532</v>
      </c>
      <c r="Z35" s="159">
        <v>4610</v>
      </c>
      <c r="AA35" s="27"/>
    </row>
    <row r="36" spans="1:27">
      <c r="A36" s="150">
        <v>10</v>
      </c>
      <c r="B36" s="151">
        <v>4</v>
      </c>
      <c r="C36" s="151">
        <v>4</v>
      </c>
      <c r="D36" s="67">
        <v>162022</v>
      </c>
      <c r="E36" s="125" t="s">
        <v>43</v>
      </c>
      <c r="F36" s="157">
        <v>10742</v>
      </c>
      <c r="G36" s="158">
        <v>1371</v>
      </c>
      <c r="H36" s="158">
        <v>1464</v>
      </c>
      <c r="I36" s="158">
        <v>2043</v>
      </c>
      <c r="J36" s="158">
        <v>2107</v>
      </c>
      <c r="K36" s="158">
        <v>2203</v>
      </c>
      <c r="L36" s="159">
        <v>1554</v>
      </c>
      <c r="M36" s="158">
        <v>2835</v>
      </c>
      <c r="N36" s="158">
        <v>4878</v>
      </c>
      <c r="O36" s="159">
        <v>5864</v>
      </c>
      <c r="P36" s="158">
        <v>5417</v>
      </c>
      <c r="Q36" s="159">
        <v>5325</v>
      </c>
      <c r="R36" s="158">
        <v>1002</v>
      </c>
      <c r="S36" s="159">
        <v>1041</v>
      </c>
      <c r="T36" s="158">
        <v>2989</v>
      </c>
      <c r="U36" s="159">
        <v>2875</v>
      </c>
      <c r="V36" s="158">
        <v>3991</v>
      </c>
      <c r="W36" s="159">
        <v>3916</v>
      </c>
      <c r="X36" s="158">
        <v>7907</v>
      </c>
      <c r="Y36" s="158">
        <v>2043</v>
      </c>
      <c r="Z36" s="159">
        <v>5864</v>
      </c>
      <c r="AA36" s="27"/>
    </row>
    <row r="37" spans="1:27">
      <c r="A37" s="150">
        <v>8</v>
      </c>
      <c r="B37" s="151">
        <v>2</v>
      </c>
      <c r="C37" s="151">
        <v>4</v>
      </c>
      <c r="D37" s="67">
        <v>162024</v>
      </c>
      <c r="E37" s="125" t="s">
        <v>44</v>
      </c>
      <c r="F37" s="157">
        <v>33042</v>
      </c>
      <c r="G37" s="158">
        <v>4580</v>
      </c>
      <c r="H37" s="158">
        <v>4497</v>
      </c>
      <c r="I37" s="158">
        <v>6089</v>
      </c>
      <c r="J37" s="158">
        <v>6242</v>
      </c>
      <c r="K37" s="158">
        <v>6583</v>
      </c>
      <c r="L37" s="159">
        <v>5051</v>
      </c>
      <c r="M37" s="158">
        <v>9077</v>
      </c>
      <c r="N37" s="158">
        <v>15166</v>
      </c>
      <c r="O37" s="159">
        <v>17876</v>
      </c>
      <c r="P37" s="158">
        <v>17281</v>
      </c>
      <c r="Q37" s="159">
        <v>15761</v>
      </c>
      <c r="R37" s="158">
        <v>3138</v>
      </c>
      <c r="S37" s="159">
        <v>2951</v>
      </c>
      <c r="T37" s="158">
        <v>9460</v>
      </c>
      <c r="U37" s="159">
        <v>8416</v>
      </c>
      <c r="V37" s="158">
        <v>12598</v>
      </c>
      <c r="W37" s="159">
        <v>11367</v>
      </c>
      <c r="X37" s="158">
        <v>23965</v>
      </c>
      <c r="Y37" s="158">
        <v>6089</v>
      </c>
      <c r="Z37" s="159">
        <v>17876</v>
      </c>
      <c r="AA37" s="27"/>
    </row>
    <row r="38" spans="1:27">
      <c r="A38" s="150">
        <v>3</v>
      </c>
      <c r="B38" s="151">
        <v>4</v>
      </c>
      <c r="C38" s="151">
        <v>2</v>
      </c>
      <c r="D38" s="67">
        <v>166000</v>
      </c>
      <c r="E38" s="125" t="s">
        <v>255</v>
      </c>
      <c r="F38" s="157">
        <v>18399</v>
      </c>
      <c r="G38" s="158">
        <v>2157</v>
      </c>
      <c r="H38" s="158">
        <v>2125</v>
      </c>
      <c r="I38" s="158">
        <v>3212</v>
      </c>
      <c r="J38" s="158">
        <v>3534</v>
      </c>
      <c r="K38" s="158">
        <v>4098</v>
      </c>
      <c r="L38" s="159">
        <v>3273</v>
      </c>
      <c r="M38" s="158">
        <v>4282</v>
      </c>
      <c r="N38" s="158">
        <v>7494</v>
      </c>
      <c r="O38" s="159">
        <v>10905</v>
      </c>
      <c r="P38" s="158">
        <v>9502</v>
      </c>
      <c r="Q38" s="159">
        <v>8897</v>
      </c>
      <c r="R38" s="158">
        <v>1608</v>
      </c>
      <c r="S38" s="159">
        <v>1604</v>
      </c>
      <c r="T38" s="158">
        <v>5681</v>
      </c>
      <c r="U38" s="159">
        <v>5224</v>
      </c>
      <c r="V38" s="158">
        <v>7289</v>
      </c>
      <c r="W38" s="159">
        <v>6828</v>
      </c>
      <c r="X38" s="158">
        <v>14117</v>
      </c>
      <c r="Y38" s="158">
        <v>3212</v>
      </c>
      <c r="Z38" s="159">
        <v>10905</v>
      </c>
      <c r="AA38" s="27"/>
    </row>
    <row r="39" spans="1:27">
      <c r="A39" s="150">
        <v>5</v>
      </c>
      <c r="B39" s="151">
        <v>3</v>
      </c>
      <c r="C39" s="151">
        <v>3</v>
      </c>
      <c r="D39" s="67">
        <v>166012</v>
      </c>
      <c r="E39" s="125" t="s">
        <v>45</v>
      </c>
      <c r="F39" s="157">
        <v>6839</v>
      </c>
      <c r="G39" s="158">
        <v>802</v>
      </c>
      <c r="H39" s="158">
        <v>822</v>
      </c>
      <c r="I39" s="158">
        <v>1206</v>
      </c>
      <c r="J39" s="158">
        <v>1313</v>
      </c>
      <c r="K39" s="158">
        <v>1583</v>
      </c>
      <c r="L39" s="159">
        <v>1113</v>
      </c>
      <c r="M39" s="158">
        <v>1624</v>
      </c>
      <c r="N39" s="158">
        <v>2830</v>
      </c>
      <c r="O39" s="159">
        <v>4009</v>
      </c>
      <c r="P39" s="158">
        <v>3502</v>
      </c>
      <c r="Q39" s="159">
        <v>3337</v>
      </c>
      <c r="R39" s="158">
        <v>616</v>
      </c>
      <c r="S39" s="159">
        <v>590</v>
      </c>
      <c r="T39" s="158">
        <v>2078</v>
      </c>
      <c r="U39" s="159">
        <v>1931</v>
      </c>
      <c r="V39" s="158">
        <v>2694</v>
      </c>
      <c r="W39" s="159">
        <v>2521</v>
      </c>
      <c r="X39" s="158">
        <v>5215</v>
      </c>
      <c r="Y39" s="158">
        <v>1206</v>
      </c>
      <c r="Z39" s="159">
        <v>4009</v>
      </c>
      <c r="AA39" s="27"/>
    </row>
    <row r="40" spans="1:27">
      <c r="A40" s="150">
        <v>5</v>
      </c>
      <c r="B40" s="151">
        <v>3</v>
      </c>
      <c r="C40" s="151">
        <v>3</v>
      </c>
      <c r="D40" s="67">
        <v>166016</v>
      </c>
      <c r="E40" s="125" t="s">
        <v>256</v>
      </c>
      <c r="F40" s="157">
        <v>8172</v>
      </c>
      <c r="G40" s="158">
        <v>1005</v>
      </c>
      <c r="H40" s="158">
        <v>1013</v>
      </c>
      <c r="I40" s="158">
        <v>1391</v>
      </c>
      <c r="J40" s="158">
        <v>1551</v>
      </c>
      <c r="K40" s="158">
        <v>1794</v>
      </c>
      <c r="L40" s="159">
        <v>1418</v>
      </c>
      <c r="M40" s="158">
        <v>2018</v>
      </c>
      <c r="N40" s="158">
        <v>3409</v>
      </c>
      <c r="O40" s="159">
        <v>4763</v>
      </c>
      <c r="P40" s="158">
        <v>4233</v>
      </c>
      <c r="Q40" s="159">
        <v>3939</v>
      </c>
      <c r="R40" s="158">
        <v>727</v>
      </c>
      <c r="S40" s="159">
        <v>664</v>
      </c>
      <c r="T40" s="158">
        <v>2478</v>
      </c>
      <c r="U40" s="159">
        <v>2285</v>
      </c>
      <c r="V40" s="158">
        <v>3205</v>
      </c>
      <c r="W40" s="159">
        <v>2949</v>
      </c>
      <c r="X40" s="158">
        <v>6154</v>
      </c>
      <c r="Y40" s="158">
        <v>1391</v>
      </c>
      <c r="Z40" s="159">
        <v>4763</v>
      </c>
      <c r="AA40" s="27"/>
    </row>
    <row r="41" spans="1:27">
      <c r="A41" s="150">
        <v>8</v>
      </c>
      <c r="B41" s="151">
        <v>2</v>
      </c>
      <c r="C41" s="151">
        <v>4</v>
      </c>
      <c r="D41" s="67">
        <v>166032</v>
      </c>
      <c r="E41" s="125" t="s">
        <v>46</v>
      </c>
      <c r="F41" s="157">
        <v>15089</v>
      </c>
      <c r="G41" s="158">
        <v>1890</v>
      </c>
      <c r="H41" s="158">
        <v>1945</v>
      </c>
      <c r="I41" s="158">
        <v>2662</v>
      </c>
      <c r="J41" s="158">
        <v>2784</v>
      </c>
      <c r="K41" s="158">
        <v>3239</v>
      </c>
      <c r="L41" s="159">
        <v>2569</v>
      </c>
      <c r="M41" s="158">
        <v>3835</v>
      </c>
      <c r="N41" s="158">
        <v>6497</v>
      </c>
      <c r="O41" s="159">
        <v>8592</v>
      </c>
      <c r="P41" s="158">
        <v>7587</v>
      </c>
      <c r="Q41" s="159">
        <v>7502</v>
      </c>
      <c r="R41" s="158">
        <v>1325</v>
      </c>
      <c r="S41" s="159">
        <v>1337</v>
      </c>
      <c r="T41" s="158">
        <v>4340</v>
      </c>
      <c r="U41" s="159">
        <v>4252</v>
      </c>
      <c r="V41" s="158">
        <v>5665</v>
      </c>
      <c r="W41" s="159">
        <v>5589</v>
      </c>
      <c r="X41" s="158">
        <v>11254</v>
      </c>
      <c r="Y41" s="158">
        <v>2662</v>
      </c>
      <c r="Z41" s="159">
        <v>8592</v>
      </c>
      <c r="AA41" s="27"/>
    </row>
    <row r="42" spans="1:27">
      <c r="A42" s="150">
        <v>10</v>
      </c>
      <c r="B42" s="151">
        <v>4</v>
      </c>
      <c r="C42" s="151">
        <v>4</v>
      </c>
      <c r="D42" s="67">
        <v>166036</v>
      </c>
      <c r="E42" s="125" t="s">
        <v>47</v>
      </c>
      <c r="F42" s="157">
        <v>10285</v>
      </c>
      <c r="G42" s="158">
        <v>1187</v>
      </c>
      <c r="H42" s="158">
        <v>1261</v>
      </c>
      <c r="I42" s="158">
        <v>1758</v>
      </c>
      <c r="J42" s="158">
        <v>2039</v>
      </c>
      <c r="K42" s="158">
        <v>2283</v>
      </c>
      <c r="L42" s="159">
        <v>1757</v>
      </c>
      <c r="M42" s="158">
        <v>2448</v>
      </c>
      <c r="N42" s="158">
        <v>4206</v>
      </c>
      <c r="O42" s="159">
        <v>6079</v>
      </c>
      <c r="P42" s="158">
        <v>5228</v>
      </c>
      <c r="Q42" s="159">
        <v>5057</v>
      </c>
      <c r="R42" s="158">
        <v>897</v>
      </c>
      <c r="S42" s="159">
        <v>861</v>
      </c>
      <c r="T42" s="158">
        <v>3065</v>
      </c>
      <c r="U42" s="159">
        <v>3014</v>
      </c>
      <c r="V42" s="158">
        <v>3962</v>
      </c>
      <c r="W42" s="159">
        <v>3875</v>
      </c>
      <c r="X42" s="158">
        <v>7837</v>
      </c>
      <c r="Y42" s="158">
        <v>1758</v>
      </c>
      <c r="Z42" s="159">
        <v>6079</v>
      </c>
      <c r="AA42" s="27"/>
    </row>
    <row r="43" spans="1:27">
      <c r="A43" s="150">
        <v>3</v>
      </c>
      <c r="B43" s="151">
        <v>4</v>
      </c>
      <c r="C43" s="151">
        <v>2</v>
      </c>
      <c r="D43" s="67">
        <v>170000</v>
      </c>
      <c r="E43" s="125" t="s">
        <v>257</v>
      </c>
      <c r="F43" s="157">
        <v>23816</v>
      </c>
      <c r="G43" s="158">
        <v>2879</v>
      </c>
      <c r="H43" s="158">
        <v>2885</v>
      </c>
      <c r="I43" s="158">
        <v>3996</v>
      </c>
      <c r="J43" s="158">
        <v>4565</v>
      </c>
      <c r="K43" s="158">
        <v>5395</v>
      </c>
      <c r="L43" s="159">
        <v>4096</v>
      </c>
      <c r="M43" s="158">
        <v>5764</v>
      </c>
      <c r="N43" s="158">
        <v>9760</v>
      </c>
      <c r="O43" s="159">
        <v>14056</v>
      </c>
      <c r="P43" s="158">
        <v>12337</v>
      </c>
      <c r="Q43" s="159">
        <v>11479</v>
      </c>
      <c r="R43" s="158">
        <v>2027</v>
      </c>
      <c r="S43" s="159">
        <v>1969</v>
      </c>
      <c r="T43" s="158">
        <v>7344</v>
      </c>
      <c r="U43" s="159">
        <v>6712</v>
      </c>
      <c r="V43" s="158">
        <v>9371</v>
      </c>
      <c r="W43" s="159">
        <v>8681</v>
      </c>
      <c r="X43" s="158">
        <v>18052</v>
      </c>
      <c r="Y43" s="158">
        <v>3996</v>
      </c>
      <c r="Z43" s="159">
        <v>14056</v>
      </c>
      <c r="AA43" s="27"/>
    </row>
    <row r="44" spans="1:27">
      <c r="A44" s="150">
        <v>9</v>
      </c>
      <c r="B44" s="151">
        <v>3</v>
      </c>
      <c r="C44" s="151">
        <v>4</v>
      </c>
      <c r="D44" s="67">
        <v>170008</v>
      </c>
      <c r="E44" s="125" t="s">
        <v>48</v>
      </c>
      <c r="F44" s="157">
        <v>12194</v>
      </c>
      <c r="G44" s="158">
        <v>1612</v>
      </c>
      <c r="H44" s="158">
        <v>1509</v>
      </c>
      <c r="I44" s="158">
        <v>2152</v>
      </c>
      <c r="J44" s="158">
        <v>2269</v>
      </c>
      <c r="K44" s="158">
        <v>2535</v>
      </c>
      <c r="L44" s="159">
        <v>2117</v>
      </c>
      <c r="M44" s="158">
        <v>3121</v>
      </c>
      <c r="N44" s="158">
        <v>5273</v>
      </c>
      <c r="O44" s="159">
        <v>6921</v>
      </c>
      <c r="P44" s="158">
        <v>6337</v>
      </c>
      <c r="Q44" s="159">
        <v>5857</v>
      </c>
      <c r="R44" s="158">
        <v>1098</v>
      </c>
      <c r="S44" s="159">
        <v>1054</v>
      </c>
      <c r="T44" s="158">
        <v>3636</v>
      </c>
      <c r="U44" s="159">
        <v>3285</v>
      </c>
      <c r="V44" s="158">
        <v>4734</v>
      </c>
      <c r="W44" s="159">
        <v>4339</v>
      </c>
      <c r="X44" s="158">
        <v>9073</v>
      </c>
      <c r="Y44" s="158">
        <v>2152</v>
      </c>
      <c r="Z44" s="159">
        <v>6921</v>
      </c>
      <c r="AA44" s="27"/>
    </row>
    <row r="45" spans="1:27">
      <c r="A45" s="150">
        <v>4</v>
      </c>
      <c r="B45" s="151">
        <v>2</v>
      </c>
      <c r="C45" s="151">
        <v>3</v>
      </c>
      <c r="D45" s="67">
        <v>170020</v>
      </c>
      <c r="E45" s="125" t="s">
        <v>49</v>
      </c>
      <c r="F45" s="157">
        <v>7399</v>
      </c>
      <c r="G45" s="158">
        <v>962</v>
      </c>
      <c r="H45" s="158">
        <v>899</v>
      </c>
      <c r="I45" s="158">
        <v>1316</v>
      </c>
      <c r="J45" s="158">
        <v>1391</v>
      </c>
      <c r="K45" s="158">
        <v>1535</v>
      </c>
      <c r="L45" s="159">
        <v>1296</v>
      </c>
      <c r="M45" s="158">
        <v>1861</v>
      </c>
      <c r="N45" s="158">
        <v>3177</v>
      </c>
      <c r="O45" s="159">
        <v>4222</v>
      </c>
      <c r="P45" s="158">
        <v>3851</v>
      </c>
      <c r="Q45" s="159">
        <v>3548</v>
      </c>
      <c r="R45" s="158">
        <v>685</v>
      </c>
      <c r="S45" s="159">
        <v>631</v>
      </c>
      <c r="T45" s="158">
        <v>2217</v>
      </c>
      <c r="U45" s="159">
        <v>2005</v>
      </c>
      <c r="V45" s="158">
        <v>2902</v>
      </c>
      <c r="W45" s="159">
        <v>2636</v>
      </c>
      <c r="X45" s="158">
        <v>5538</v>
      </c>
      <c r="Y45" s="158">
        <v>1316</v>
      </c>
      <c r="Z45" s="159">
        <v>4222</v>
      </c>
      <c r="AA45" s="27"/>
    </row>
    <row r="46" spans="1:27">
      <c r="A46" s="150">
        <v>8</v>
      </c>
      <c r="B46" s="151">
        <v>2</v>
      </c>
      <c r="C46" s="151">
        <v>4</v>
      </c>
      <c r="D46" s="67">
        <v>170024</v>
      </c>
      <c r="E46" s="125" t="s">
        <v>50</v>
      </c>
      <c r="F46" s="157">
        <v>19269</v>
      </c>
      <c r="G46" s="158">
        <v>2536</v>
      </c>
      <c r="H46" s="158">
        <v>2549</v>
      </c>
      <c r="I46" s="158">
        <v>3411</v>
      </c>
      <c r="J46" s="158">
        <v>3614</v>
      </c>
      <c r="K46" s="158">
        <v>3918</v>
      </c>
      <c r="L46" s="159">
        <v>3241</v>
      </c>
      <c r="M46" s="158">
        <v>5085</v>
      </c>
      <c r="N46" s="158">
        <v>8496</v>
      </c>
      <c r="O46" s="159">
        <v>10773</v>
      </c>
      <c r="P46" s="158">
        <v>10073</v>
      </c>
      <c r="Q46" s="159">
        <v>9196</v>
      </c>
      <c r="R46" s="158">
        <v>1795</v>
      </c>
      <c r="S46" s="159">
        <v>1616</v>
      </c>
      <c r="T46" s="158">
        <v>5671</v>
      </c>
      <c r="U46" s="159">
        <v>5102</v>
      </c>
      <c r="V46" s="158">
        <v>7466</v>
      </c>
      <c r="W46" s="159">
        <v>6718</v>
      </c>
      <c r="X46" s="158">
        <v>14184</v>
      </c>
      <c r="Y46" s="158">
        <v>3411</v>
      </c>
      <c r="Z46" s="159">
        <v>10773</v>
      </c>
      <c r="AA46" s="27"/>
    </row>
    <row r="47" spans="1:27">
      <c r="A47" s="150">
        <v>6</v>
      </c>
      <c r="B47" s="151">
        <v>4</v>
      </c>
      <c r="C47" s="151">
        <v>3</v>
      </c>
      <c r="D47" s="67">
        <v>170032</v>
      </c>
      <c r="E47" s="125" t="s">
        <v>51</v>
      </c>
      <c r="F47" s="157">
        <v>6119</v>
      </c>
      <c r="G47" s="158">
        <v>715</v>
      </c>
      <c r="H47" s="158">
        <v>770</v>
      </c>
      <c r="I47" s="158">
        <v>1072</v>
      </c>
      <c r="J47" s="158">
        <v>1178</v>
      </c>
      <c r="K47" s="158">
        <v>1305</v>
      </c>
      <c r="L47" s="159">
        <v>1079</v>
      </c>
      <c r="M47" s="158">
        <v>1485</v>
      </c>
      <c r="N47" s="158">
        <v>2557</v>
      </c>
      <c r="O47" s="159">
        <v>3562</v>
      </c>
      <c r="P47" s="158">
        <v>3139</v>
      </c>
      <c r="Q47" s="159">
        <v>2980</v>
      </c>
      <c r="R47" s="158">
        <v>571</v>
      </c>
      <c r="S47" s="159">
        <v>501</v>
      </c>
      <c r="T47" s="158">
        <v>1833</v>
      </c>
      <c r="U47" s="159">
        <v>1729</v>
      </c>
      <c r="V47" s="158">
        <v>2404</v>
      </c>
      <c r="W47" s="159">
        <v>2230</v>
      </c>
      <c r="X47" s="158">
        <v>4634</v>
      </c>
      <c r="Y47" s="158">
        <v>1072</v>
      </c>
      <c r="Z47" s="159">
        <v>3562</v>
      </c>
      <c r="AA47" s="27"/>
    </row>
    <row r="48" spans="1:27">
      <c r="A48" s="150">
        <v>5</v>
      </c>
      <c r="B48" s="151">
        <v>3</v>
      </c>
      <c r="C48" s="151">
        <v>3</v>
      </c>
      <c r="D48" s="67">
        <v>170044</v>
      </c>
      <c r="E48" s="125" t="s">
        <v>52</v>
      </c>
      <c r="F48" s="157">
        <v>6869</v>
      </c>
      <c r="G48" s="158">
        <v>797</v>
      </c>
      <c r="H48" s="158">
        <v>833</v>
      </c>
      <c r="I48" s="158">
        <v>1158</v>
      </c>
      <c r="J48" s="158">
        <v>1349</v>
      </c>
      <c r="K48" s="158">
        <v>1477</v>
      </c>
      <c r="L48" s="159">
        <v>1255</v>
      </c>
      <c r="M48" s="158">
        <v>1630</v>
      </c>
      <c r="N48" s="158">
        <v>2788</v>
      </c>
      <c r="O48" s="159">
        <v>4081</v>
      </c>
      <c r="P48" s="158">
        <v>3592</v>
      </c>
      <c r="Q48" s="159">
        <v>3277</v>
      </c>
      <c r="R48" s="158">
        <v>604</v>
      </c>
      <c r="S48" s="159">
        <v>554</v>
      </c>
      <c r="T48" s="158">
        <v>2141</v>
      </c>
      <c r="U48" s="159">
        <v>1940</v>
      </c>
      <c r="V48" s="158">
        <v>2745</v>
      </c>
      <c r="W48" s="159">
        <v>2494</v>
      </c>
      <c r="X48" s="158">
        <v>5239</v>
      </c>
      <c r="Y48" s="158">
        <v>1158</v>
      </c>
      <c r="Z48" s="159">
        <v>4081</v>
      </c>
      <c r="AA48" s="27"/>
    </row>
    <row r="49" spans="1:27">
      <c r="A49" s="150">
        <v>8</v>
      </c>
      <c r="B49" s="151">
        <v>2</v>
      </c>
      <c r="C49" s="151">
        <v>4</v>
      </c>
      <c r="D49" s="67">
        <v>170048</v>
      </c>
      <c r="E49" s="125" t="s">
        <v>53</v>
      </c>
      <c r="F49" s="157">
        <v>11819</v>
      </c>
      <c r="G49" s="158">
        <v>1509</v>
      </c>
      <c r="H49" s="158">
        <v>1534</v>
      </c>
      <c r="I49" s="158">
        <v>2077</v>
      </c>
      <c r="J49" s="158">
        <v>2249</v>
      </c>
      <c r="K49" s="158">
        <v>2553</v>
      </c>
      <c r="L49" s="159">
        <v>1897</v>
      </c>
      <c r="M49" s="158">
        <v>3043</v>
      </c>
      <c r="N49" s="158">
        <v>5120</v>
      </c>
      <c r="O49" s="159">
        <v>6699</v>
      </c>
      <c r="P49" s="158">
        <v>6087</v>
      </c>
      <c r="Q49" s="159">
        <v>5732</v>
      </c>
      <c r="R49" s="158">
        <v>1071</v>
      </c>
      <c r="S49" s="159">
        <v>1006</v>
      </c>
      <c r="T49" s="158">
        <v>3456</v>
      </c>
      <c r="U49" s="159">
        <v>3243</v>
      </c>
      <c r="V49" s="158">
        <v>4527</v>
      </c>
      <c r="W49" s="159">
        <v>4249</v>
      </c>
      <c r="X49" s="158">
        <v>8776</v>
      </c>
      <c r="Y49" s="158">
        <v>2077</v>
      </c>
      <c r="Z49" s="159">
        <v>6699</v>
      </c>
      <c r="AA49" s="27"/>
    </row>
    <row r="50" spans="1:27">
      <c r="A50" s="150">
        <v>2</v>
      </c>
      <c r="B50" s="151">
        <v>2</v>
      </c>
      <c r="C50" s="151">
        <v>1</v>
      </c>
      <c r="D50" s="67">
        <v>314000</v>
      </c>
      <c r="E50" s="125" t="s">
        <v>54</v>
      </c>
      <c r="F50" s="157">
        <v>66412</v>
      </c>
      <c r="G50" s="158">
        <v>9775</v>
      </c>
      <c r="H50" s="158">
        <v>9288</v>
      </c>
      <c r="I50" s="158">
        <v>12095</v>
      </c>
      <c r="J50" s="158">
        <v>11799</v>
      </c>
      <c r="K50" s="158">
        <v>12081</v>
      </c>
      <c r="L50" s="159">
        <v>11374</v>
      </c>
      <c r="M50" s="158">
        <v>19063</v>
      </c>
      <c r="N50" s="158">
        <v>31158</v>
      </c>
      <c r="O50" s="159">
        <v>35254</v>
      </c>
      <c r="P50" s="158">
        <v>34145</v>
      </c>
      <c r="Q50" s="159">
        <v>32267</v>
      </c>
      <c r="R50" s="158">
        <v>6327</v>
      </c>
      <c r="S50" s="159">
        <v>5768</v>
      </c>
      <c r="T50" s="158">
        <v>18023</v>
      </c>
      <c r="U50" s="159">
        <v>17231</v>
      </c>
      <c r="V50" s="158">
        <v>24350</v>
      </c>
      <c r="W50" s="159">
        <v>22999</v>
      </c>
      <c r="X50" s="158">
        <v>47349</v>
      </c>
      <c r="Y50" s="158">
        <v>12095</v>
      </c>
      <c r="Z50" s="159">
        <v>35254</v>
      </c>
      <c r="AA50" s="27"/>
    </row>
    <row r="51" spans="1:27">
      <c r="A51" s="150">
        <v>2</v>
      </c>
      <c r="B51" s="151">
        <v>2</v>
      </c>
      <c r="C51" s="151">
        <v>1</v>
      </c>
      <c r="D51" s="67">
        <v>315000</v>
      </c>
      <c r="E51" s="125" t="s">
        <v>55</v>
      </c>
      <c r="F51" s="157">
        <v>200314</v>
      </c>
      <c r="G51" s="158">
        <v>32292</v>
      </c>
      <c r="H51" s="158">
        <v>28787</v>
      </c>
      <c r="I51" s="158">
        <v>36821</v>
      </c>
      <c r="J51" s="158">
        <v>34611</v>
      </c>
      <c r="K51" s="158">
        <v>35974</v>
      </c>
      <c r="L51" s="159">
        <v>31829</v>
      </c>
      <c r="M51" s="158">
        <v>61079</v>
      </c>
      <c r="N51" s="158">
        <v>97900</v>
      </c>
      <c r="O51" s="159">
        <v>102414</v>
      </c>
      <c r="P51" s="158">
        <v>102488</v>
      </c>
      <c r="Q51" s="159">
        <v>97826</v>
      </c>
      <c r="R51" s="158">
        <v>19065</v>
      </c>
      <c r="S51" s="159">
        <v>17756</v>
      </c>
      <c r="T51" s="158">
        <v>52143</v>
      </c>
      <c r="U51" s="159">
        <v>50271</v>
      </c>
      <c r="V51" s="158">
        <v>71208</v>
      </c>
      <c r="W51" s="159">
        <v>68027</v>
      </c>
      <c r="X51" s="158">
        <v>139235</v>
      </c>
      <c r="Y51" s="158">
        <v>36821</v>
      </c>
      <c r="Z51" s="159">
        <v>102414</v>
      </c>
      <c r="AA51" s="27"/>
    </row>
    <row r="52" spans="1:27">
      <c r="A52" s="150">
        <v>2</v>
      </c>
      <c r="B52" s="151">
        <v>2</v>
      </c>
      <c r="C52" s="151">
        <v>1</v>
      </c>
      <c r="D52" s="67">
        <v>316000</v>
      </c>
      <c r="E52" s="125" t="s">
        <v>56</v>
      </c>
      <c r="F52" s="157">
        <v>32652</v>
      </c>
      <c r="G52" s="158">
        <v>4640</v>
      </c>
      <c r="H52" s="158">
        <v>4428</v>
      </c>
      <c r="I52" s="158">
        <v>5986</v>
      </c>
      <c r="J52" s="158">
        <v>6124</v>
      </c>
      <c r="K52" s="158">
        <v>6444</v>
      </c>
      <c r="L52" s="159">
        <v>5030</v>
      </c>
      <c r="M52" s="158">
        <v>9068</v>
      </c>
      <c r="N52" s="158">
        <v>15054</v>
      </c>
      <c r="O52" s="159">
        <v>17598</v>
      </c>
      <c r="P52" s="158">
        <v>17044</v>
      </c>
      <c r="Q52" s="159">
        <v>15608</v>
      </c>
      <c r="R52" s="158">
        <v>3113</v>
      </c>
      <c r="S52" s="159">
        <v>2873</v>
      </c>
      <c r="T52" s="158">
        <v>9251</v>
      </c>
      <c r="U52" s="159">
        <v>8347</v>
      </c>
      <c r="V52" s="158">
        <v>12364</v>
      </c>
      <c r="W52" s="159">
        <v>11220</v>
      </c>
      <c r="X52" s="158">
        <v>23584</v>
      </c>
      <c r="Y52" s="158">
        <v>5986</v>
      </c>
      <c r="Z52" s="159">
        <v>17598</v>
      </c>
      <c r="AA52" s="27"/>
    </row>
    <row r="53" spans="1:27">
      <c r="A53" s="150">
        <v>3</v>
      </c>
      <c r="B53" s="151">
        <v>4</v>
      </c>
      <c r="C53" s="151">
        <v>2</v>
      </c>
      <c r="D53" s="67">
        <v>334000</v>
      </c>
      <c r="E53" s="125" t="s">
        <v>258</v>
      </c>
      <c r="F53" s="157">
        <v>13331</v>
      </c>
      <c r="G53" s="158">
        <v>1553</v>
      </c>
      <c r="H53" s="158">
        <v>1628</v>
      </c>
      <c r="I53" s="158">
        <v>2323</v>
      </c>
      <c r="J53" s="158">
        <v>2522</v>
      </c>
      <c r="K53" s="158">
        <v>3035</v>
      </c>
      <c r="L53" s="159">
        <v>2270</v>
      </c>
      <c r="M53" s="158">
        <v>3181</v>
      </c>
      <c r="N53" s="158">
        <v>5504</v>
      </c>
      <c r="O53" s="159">
        <v>7827</v>
      </c>
      <c r="P53" s="158">
        <v>6968</v>
      </c>
      <c r="Q53" s="159">
        <v>6363</v>
      </c>
      <c r="R53" s="158">
        <v>1238</v>
      </c>
      <c r="S53" s="159">
        <v>1085</v>
      </c>
      <c r="T53" s="158">
        <v>4084</v>
      </c>
      <c r="U53" s="159">
        <v>3743</v>
      </c>
      <c r="V53" s="158">
        <v>5322</v>
      </c>
      <c r="W53" s="159">
        <v>4828</v>
      </c>
      <c r="X53" s="158">
        <v>10150</v>
      </c>
      <c r="Y53" s="158">
        <v>2323</v>
      </c>
      <c r="Z53" s="159">
        <v>7827</v>
      </c>
      <c r="AA53" s="27"/>
    </row>
    <row r="54" spans="1:27">
      <c r="A54" s="150">
        <v>2</v>
      </c>
      <c r="B54" s="151">
        <v>2</v>
      </c>
      <c r="C54" s="151">
        <v>1</v>
      </c>
      <c r="D54" s="67">
        <v>334002</v>
      </c>
      <c r="E54" s="125" t="s">
        <v>250</v>
      </c>
      <c r="F54" s="157">
        <v>46610</v>
      </c>
      <c r="G54" s="158">
        <v>6183</v>
      </c>
      <c r="H54" s="158">
        <v>5474</v>
      </c>
      <c r="I54" s="158">
        <v>7253</v>
      </c>
      <c r="J54" s="158">
        <v>7384</v>
      </c>
      <c r="K54" s="158">
        <v>7898</v>
      </c>
      <c r="L54" s="159">
        <v>12418</v>
      </c>
      <c r="M54" s="158">
        <v>11657</v>
      </c>
      <c r="N54" s="158">
        <v>18910</v>
      </c>
      <c r="O54" s="159">
        <v>27700</v>
      </c>
      <c r="P54" s="158">
        <v>24981</v>
      </c>
      <c r="Q54" s="159">
        <v>21629</v>
      </c>
      <c r="R54" s="158">
        <v>3691</v>
      </c>
      <c r="S54" s="159">
        <v>3562</v>
      </c>
      <c r="T54" s="158">
        <v>15358</v>
      </c>
      <c r="U54" s="159">
        <v>12342</v>
      </c>
      <c r="V54" s="158">
        <v>19049</v>
      </c>
      <c r="W54" s="159">
        <v>15904</v>
      </c>
      <c r="X54" s="158">
        <v>34953</v>
      </c>
      <c r="Y54" s="158">
        <v>7253</v>
      </c>
      <c r="Z54" s="159">
        <v>27700</v>
      </c>
      <c r="AA54" s="27"/>
    </row>
    <row r="55" spans="1:27">
      <c r="A55" s="150">
        <v>4</v>
      </c>
      <c r="B55" s="151">
        <v>2</v>
      </c>
      <c r="C55" s="151">
        <v>3</v>
      </c>
      <c r="D55" s="67">
        <v>334004</v>
      </c>
      <c r="E55" s="125" t="s">
        <v>57</v>
      </c>
      <c r="F55" s="157">
        <v>9667</v>
      </c>
      <c r="G55" s="158">
        <v>1176</v>
      </c>
      <c r="H55" s="158">
        <v>1164</v>
      </c>
      <c r="I55" s="158">
        <v>1645</v>
      </c>
      <c r="J55" s="158">
        <v>1753</v>
      </c>
      <c r="K55" s="158">
        <v>2122</v>
      </c>
      <c r="L55" s="159">
        <v>1807</v>
      </c>
      <c r="M55" s="158">
        <v>2340</v>
      </c>
      <c r="N55" s="158">
        <v>3985</v>
      </c>
      <c r="O55" s="159">
        <v>5682</v>
      </c>
      <c r="P55" s="158">
        <v>5075</v>
      </c>
      <c r="Q55" s="159">
        <v>4592</v>
      </c>
      <c r="R55" s="158">
        <v>864</v>
      </c>
      <c r="S55" s="159">
        <v>781</v>
      </c>
      <c r="T55" s="158">
        <v>2981</v>
      </c>
      <c r="U55" s="159">
        <v>2701</v>
      </c>
      <c r="V55" s="158">
        <v>3845</v>
      </c>
      <c r="W55" s="159">
        <v>3482</v>
      </c>
      <c r="X55" s="158">
        <v>7327</v>
      </c>
      <c r="Y55" s="158">
        <v>1645</v>
      </c>
      <c r="Z55" s="159">
        <v>5682</v>
      </c>
      <c r="AA55" s="27"/>
    </row>
    <row r="56" spans="1:27">
      <c r="A56" s="150">
        <v>7</v>
      </c>
      <c r="B56" s="151">
        <v>1</v>
      </c>
      <c r="C56" s="151">
        <v>4</v>
      </c>
      <c r="D56" s="67">
        <v>334012</v>
      </c>
      <c r="E56" s="125" t="s">
        <v>58</v>
      </c>
      <c r="F56" s="157">
        <v>11353</v>
      </c>
      <c r="G56" s="158">
        <v>1522</v>
      </c>
      <c r="H56" s="158">
        <v>1452</v>
      </c>
      <c r="I56" s="158">
        <v>2021</v>
      </c>
      <c r="J56" s="158">
        <v>2079</v>
      </c>
      <c r="K56" s="158">
        <v>2392</v>
      </c>
      <c r="L56" s="159">
        <v>1887</v>
      </c>
      <c r="M56" s="158">
        <v>2974</v>
      </c>
      <c r="N56" s="158">
        <v>4995</v>
      </c>
      <c r="O56" s="159">
        <v>6358</v>
      </c>
      <c r="P56" s="158">
        <v>5744</v>
      </c>
      <c r="Q56" s="159">
        <v>5609</v>
      </c>
      <c r="R56" s="158">
        <v>1023</v>
      </c>
      <c r="S56" s="159">
        <v>998</v>
      </c>
      <c r="T56" s="158">
        <v>3195</v>
      </c>
      <c r="U56" s="159">
        <v>3163</v>
      </c>
      <c r="V56" s="158">
        <v>4218</v>
      </c>
      <c r="W56" s="159">
        <v>4161</v>
      </c>
      <c r="X56" s="158">
        <v>8379</v>
      </c>
      <c r="Y56" s="158">
        <v>2021</v>
      </c>
      <c r="Z56" s="159">
        <v>6358</v>
      </c>
      <c r="AA56" s="27"/>
    </row>
    <row r="57" spans="1:27">
      <c r="A57" s="150">
        <v>5</v>
      </c>
      <c r="B57" s="151">
        <v>3</v>
      </c>
      <c r="C57" s="151">
        <v>3</v>
      </c>
      <c r="D57" s="67">
        <v>334016</v>
      </c>
      <c r="E57" s="125" t="s">
        <v>59</v>
      </c>
      <c r="F57" s="157">
        <v>8951</v>
      </c>
      <c r="G57" s="158">
        <v>1143</v>
      </c>
      <c r="H57" s="158">
        <v>1152</v>
      </c>
      <c r="I57" s="158">
        <v>1543</v>
      </c>
      <c r="J57" s="158">
        <v>1623</v>
      </c>
      <c r="K57" s="158">
        <v>1923</v>
      </c>
      <c r="L57" s="159">
        <v>1567</v>
      </c>
      <c r="M57" s="158">
        <v>2295</v>
      </c>
      <c r="N57" s="158">
        <v>3838</v>
      </c>
      <c r="O57" s="159">
        <v>5113</v>
      </c>
      <c r="P57" s="158">
        <v>4647</v>
      </c>
      <c r="Q57" s="159">
        <v>4304</v>
      </c>
      <c r="R57" s="158">
        <v>786</v>
      </c>
      <c r="S57" s="159">
        <v>757</v>
      </c>
      <c r="T57" s="158">
        <v>2691</v>
      </c>
      <c r="U57" s="159">
        <v>2422</v>
      </c>
      <c r="V57" s="158">
        <v>3477</v>
      </c>
      <c r="W57" s="159">
        <v>3179</v>
      </c>
      <c r="X57" s="158">
        <v>6656</v>
      </c>
      <c r="Y57" s="158">
        <v>1543</v>
      </c>
      <c r="Z57" s="159">
        <v>5113</v>
      </c>
      <c r="AA57" s="27"/>
    </row>
    <row r="58" spans="1:27">
      <c r="A58" s="150">
        <v>7</v>
      </c>
      <c r="B58" s="151">
        <v>1</v>
      </c>
      <c r="C58" s="151">
        <v>4</v>
      </c>
      <c r="D58" s="67">
        <v>334032</v>
      </c>
      <c r="E58" s="125" t="s">
        <v>60</v>
      </c>
      <c r="F58" s="157">
        <v>11812</v>
      </c>
      <c r="G58" s="158">
        <v>1504</v>
      </c>
      <c r="H58" s="158">
        <v>1472</v>
      </c>
      <c r="I58" s="158">
        <v>2021</v>
      </c>
      <c r="J58" s="158">
        <v>2257</v>
      </c>
      <c r="K58" s="158">
        <v>2582</v>
      </c>
      <c r="L58" s="159">
        <v>1976</v>
      </c>
      <c r="M58" s="158">
        <v>2976</v>
      </c>
      <c r="N58" s="158">
        <v>4997</v>
      </c>
      <c r="O58" s="159">
        <v>6815</v>
      </c>
      <c r="P58" s="158">
        <v>6247</v>
      </c>
      <c r="Q58" s="159">
        <v>5565</v>
      </c>
      <c r="R58" s="158">
        <v>1058</v>
      </c>
      <c r="S58" s="159">
        <v>963</v>
      </c>
      <c r="T58" s="158">
        <v>3576</v>
      </c>
      <c r="U58" s="159">
        <v>3239</v>
      </c>
      <c r="V58" s="158">
        <v>4634</v>
      </c>
      <c r="W58" s="159">
        <v>4202</v>
      </c>
      <c r="X58" s="158">
        <v>8836</v>
      </c>
      <c r="Y58" s="158">
        <v>2021</v>
      </c>
      <c r="Z58" s="159">
        <v>6815</v>
      </c>
      <c r="AA58" s="27"/>
    </row>
    <row r="59" spans="1:27">
      <c r="A59" s="150">
        <v>5</v>
      </c>
      <c r="B59" s="151">
        <v>3</v>
      </c>
      <c r="C59" s="151">
        <v>3</v>
      </c>
      <c r="D59" s="67">
        <v>334036</v>
      </c>
      <c r="E59" s="125" t="s">
        <v>61</v>
      </c>
      <c r="F59" s="157">
        <v>7896</v>
      </c>
      <c r="G59" s="158">
        <v>1113</v>
      </c>
      <c r="H59" s="158">
        <v>1044</v>
      </c>
      <c r="I59" s="158">
        <v>1326</v>
      </c>
      <c r="J59" s="158">
        <v>1559</v>
      </c>
      <c r="K59" s="158">
        <v>1601</v>
      </c>
      <c r="L59" s="159">
        <v>1253</v>
      </c>
      <c r="M59" s="158">
        <v>2157</v>
      </c>
      <c r="N59" s="158">
        <v>3483</v>
      </c>
      <c r="O59" s="159">
        <v>4413</v>
      </c>
      <c r="P59" s="158">
        <v>4126</v>
      </c>
      <c r="Q59" s="159">
        <v>3770</v>
      </c>
      <c r="R59" s="158">
        <v>703</v>
      </c>
      <c r="S59" s="159">
        <v>623</v>
      </c>
      <c r="T59" s="158">
        <v>2292</v>
      </c>
      <c r="U59" s="159">
        <v>2121</v>
      </c>
      <c r="V59" s="158">
        <v>2995</v>
      </c>
      <c r="W59" s="159">
        <v>2744</v>
      </c>
      <c r="X59" s="158">
        <v>5739</v>
      </c>
      <c r="Y59" s="158">
        <v>1326</v>
      </c>
      <c r="Z59" s="159">
        <v>4413</v>
      </c>
      <c r="AA59" s="27"/>
    </row>
    <row r="60" spans="1:27">
      <c r="A60" s="150">
        <v>3</v>
      </c>
      <c r="B60" s="151">
        <v>4</v>
      </c>
      <c r="C60" s="151">
        <v>2</v>
      </c>
      <c r="D60" s="67">
        <v>358000</v>
      </c>
      <c r="E60" s="125" t="s">
        <v>259</v>
      </c>
      <c r="F60" s="157">
        <v>34632</v>
      </c>
      <c r="G60" s="158">
        <v>4264</v>
      </c>
      <c r="H60" s="158">
        <v>4212</v>
      </c>
      <c r="I60" s="158">
        <v>5878</v>
      </c>
      <c r="J60" s="158">
        <v>6322</v>
      </c>
      <c r="K60" s="158">
        <v>7608</v>
      </c>
      <c r="L60" s="159">
        <v>6348</v>
      </c>
      <c r="M60" s="158">
        <v>8476</v>
      </c>
      <c r="N60" s="158">
        <v>14354</v>
      </c>
      <c r="O60" s="159">
        <v>20278</v>
      </c>
      <c r="P60" s="158">
        <v>18147</v>
      </c>
      <c r="Q60" s="159">
        <v>16485</v>
      </c>
      <c r="R60" s="158">
        <v>3112</v>
      </c>
      <c r="S60" s="159">
        <v>2766</v>
      </c>
      <c r="T60" s="158">
        <v>10656</v>
      </c>
      <c r="U60" s="159">
        <v>9622</v>
      </c>
      <c r="V60" s="158">
        <v>13768</v>
      </c>
      <c r="W60" s="159">
        <v>12388</v>
      </c>
      <c r="X60" s="158">
        <v>26156</v>
      </c>
      <c r="Y60" s="158">
        <v>5878</v>
      </c>
      <c r="Z60" s="159">
        <v>20278</v>
      </c>
      <c r="AA60" s="27"/>
    </row>
    <row r="61" spans="1:27" ht="12.75" customHeight="1">
      <c r="A61" s="150">
        <v>7</v>
      </c>
      <c r="B61" s="151">
        <v>1</v>
      </c>
      <c r="C61" s="151">
        <v>4</v>
      </c>
      <c r="D61" s="67">
        <v>358008</v>
      </c>
      <c r="E61" s="125" t="s">
        <v>62</v>
      </c>
      <c r="F61" s="157">
        <v>18937</v>
      </c>
      <c r="G61" s="158">
        <v>2401</v>
      </c>
      <c r="H61" s="158">
        <v>2479</v>
      </c>
      <c r="I61" s="158">
        <v>3419</v>
      </c>
      <c r="J61" s="158">
        <v>3544</v>
      </c>
      <c r="K61" s="158">
        <v>3893</v>
      </c>
      <c r="L61" s="159">
        <v>3201</v>
      </c>
      <c r="M61" s="158">
        <v>4880</v>
      </c>
      <c r="N61" s="158">
        <v>8299</v>
      </c>
      <c r="O61" s="159">
        <v>10638</v>
      </c>
      <c r="P61" s="158">
        <v>9825</v>
      </c>
      <c r="Q61" s="159">
        <v>9112</v>
      </c>
      <c r="R61" s="158">
        <v>1760</v>
      </c>
      <c r="S61" s="159">
        <v>1659</v>
      </c>
      <c r="T61" s="158">
        <v>5532</v>
      </c>
      <c r="U61" s="159">
        <v>5106</v>
      </c>
      <c r="V61" s="158">
        <v>7292</v>
      </c>
      <c r="W61" s="159">
        <v>6765</v>
      </c>
      <c r="X61" s="158">
        <v>14057</v>
      </c>
      <c r="Y61" s="158">
        <v>3419</v>
      </c>
      <c r="Z61" s="159">
        <v>10638</v>
      </c>
      <c r="AA61" s="27"/>
    </row>
    <row r="62" spans="1:27">
      <c r="A62" s="150">
        <v>5</v>
      </c>
      <c r="B62" s="151">
        <v>3</v>
      </c>
      <c r="C62" s="70">
        <v>3</v>
      </c>
      <c r="D62" s="67">
        <v>362004</v>
      </c>
      <c r="E62" s="125" t="s">
        <v>239</v>
      </c>
      <c r="F62" s="157">
        <v>4553</v>
      </c>
      <c r="G62" s="158">
        <v>595</v>
      </c>
      <c r="H62" s="158">
        <v>568</v>
      </c>
      <c r="I62" s="158">
        <v>756</v>
      </c>
      <c r="J62" s="158">
        <v>838</v>
      </c>
      <c r="K62" s="158">
        <v>991</v>
      </c>
      <c r="L62" s="159">
        <v>805</v>
      </c>
      <c r="M62" s="158">
        <v>1163</v>
      </c>
      <c r="N62" s="158">
        <v>1919</v>
      </c>
      <c r="O62" s="159">
        <v>2634</v>
      </c>
      <c r="P62" s="158">
        <v>2414</v>
      </c>
      <c r="Q62" s="159">
        <v>2139</v>
      </c>
      <c r="R62" s="158">
        <v>399</v>
      </c>
      <c r="S62" s="159">
        <v>357</v>
      </c>
      <c r="T62" s="158">
        <v>1396</v>
      </c>
      <c r="U62" s="159">
        <v>1238</v>
      </c>
      <c r="V62" s="158">
        <v>1795</v>
      </c>
      <c r="W62" s="159">
        <v>1595</v>
      </c>
      <c r="X62" s="158">
        <v>3390</v>
      </c>
      <c r="Y62" s="158">
        <v>756</v>
      </c>
      <c r="Z62" s="159">
        <v>2634</v>
      </c>
      <c r="AA62" s="27"/>
    </row>
    <row r="63" spans="1:27">
      <c r="A63" s="150">
        <v>7</v>
      </c>
      <c r="B63" s="151">
        <v>1</v>
      </c>
      <c r="C63" s="151">
        <v>4</v>
      </c>
      <c r="D63" s="67">
        <v>362008</v>
      </c>
      <c r="E63" s="125" t="s">
        <v>63</v>
      </c>
      <c r="F63" s="157">
        <v>12942</v>
      </c>
      <c r="G63" s="158">
        <v>1697</v>
      </c>
      <c r="H63" s="158">
        <v>1691</v>
      </c>
      <c r="I63" s="158">
        <v>2331</v>
      </c>
      <c r="J63" s="158">
        <v>2394</v>
      </c>
      <c r="K63" s="158">
        <v>2688</v>
      </c>
      <c r="L63" s="159">
        <v>2141</v>
      </c>
      <c r="M63" s="158">
        <v>3388</v>
      </c>
      <c r="N63" s="158">
        <v>5719</v>
      </c>
      <c r="O63" s="159">
        <v>7223</v>
      </c>
      <c r="P63" s="158">
        <v>6635</v>
      </c>
      <c r="Q63" s="159">
        <v>6307</v>
      </c>
      <c r="R63" s="158">
        <v>1201</v>
      </c>
      <c r="S63" s="159">
        <v>1130</v>
      </c>
      <c r="T63" s="158">
        <v>3706</v>
      </c>
      <c r="U63" s="159">
        <v>3517</v>
      </c>
      <c r="V63" s="158">
        <v>4907</v>
      </c>
      <c r="W63" s="159">
        <v>4647</v>
      </c>
      <c r="X63" s="158">
        <v>9554</v>
      </c>
      <c r="Y63" s="158">
        <v>2331</v>
      </c>
      <c r="Z63" s="159">
        <v>7223</v>
      </c>
      <c r="AA63" s="27"/>
    </row>
    <row r="64" spans="1:27">
      <c r="A64" s="150">
        <v>5</v>
      </c>
      <c r="B64" s="151">
        <v>3</v>
      </c>
      <c r="C64" s="151">
        <v>3</v>
      </c>
      <c r="D64" s="67">
        <v>362012</v>
      </c>
      <c r="E64" s="125" t="s">
        <v>64</v>
      </c>
      <c r="F64" s="157">
        <v>9003</v>
      </c>
      <c r="G64" s="158">
        <v>1218</v>
      </c>
      <c r="H64" s="158">
        <v>1242</v>
      </c>
      <c r="I64" s="158">
        <v>1558</v>
      </c>
      <c r="J64" s="158">
        <v>1686</v>
      </c>
      <c r="K64" s="158">
        <v>1801</v>
      </c>
      <c r="L64" s="159">
        <v>1498</v>
      </c>
      <c r="M64" s="158">
        <v>2460</v>
      </c>
      <c r="N64" s="158">
        <v>4018</v>
      </c>
      <c r="O64" s="159">
        <v>4985</v>
      </c>
      <c r="P64" s="158">
        <v>4651</v>
      </c>
      <c r="Q64" s="159">
        <v>4352</v>
      </c>
      <c r="R64" s="158">
        <v>814</v>
      </c>
      <c r="S64" s="159">
        <v>744</v>
      </c>
      <c r="T64" s="158">
        <v>2554</v>
      </c>
      <c r="U64" s="159">
        <v>2431</v>
      </c>
      <c r="V64" s="158">
        <v>3368</v>
      </c>
      <c r="W64" s="159">
        <v>3175</v>
      </c>
      <c r="X64" s="158">
        <v>6543</v>
      </c>
      <c r="Y64" s="158">
        <v>1558</v>
      </c>
      <c r="Z64" s="159">
        <v>4985</v>
      </c>
      <c r="AA64" s="27"/>
    </row>
    <row r="65" spans="1:27">
      <c r="A65" s="150">
        <v>5</v>
      </c>
      <c r="B65" s="151">
        <v>3</v>
      </c>
      <c r="C65" s="70">
        <v>3</v>
      </c>
      <c r="D65" s="67">
        <v>362016</v>
      </c>
      <c r="E65" s="125" t="s">
        <v>240</v>
      </c>
      <c r="F65" s="157">
        <v>4400</v>
      </c>
      <c r="G65" s="158">
        <v>560</v>
      </c>
      <c r="H65" s="158">
        <v>562</v>
      </c>
      <c r="I65" s="158">
        <v>737</v>
      </c>
      <c r="J65" s="158">
        <v>827</v>
      </c>
      <c r="K65" s="158">
        <v>968</v>
      </c>
      <c r="L65" s="159">
        <v>746</v>
      </c>
      <c r="M65" s="158">
        <v>1122</v>
      </c>
      <c r="N65" s="158">
        <v>1859</v>
      </c>
      <c r="O65" s="159">
        <v>2541</v>
      </c>
      <c r="P65" s="158">
        <v>2246</v>
      </c>
      <c r="Q65" s="159">
        <v>2154</v>
      </c>
      <c r="R65" s="158">
        <v>374</v>
      </c>
      <c r="S65" s="159">
        <v>363</v>
      </c>
      <c r="T65" s="158">
        <v>1281</v>
      </c>
      <c r="U65" s="159">
        <v>1260</v>
      </c>
      <c r="V65" s="158">
        <v>1655</v>
      </c>
      <c r="W65" s="159">
        <v>1623</v>
      </c>
      <c r="X65" s="158">
        <v>3278</v>
      </c>
      <c r="Y65" s="158">
        <v>737</v>
      </c>
      <c r="Z65" s="159">
        <v>2541</v>
      </c>
      <c r="AA65" s="27"/>
    </row>
    <row r="66" spans="1:27">
      <c r="A66" s="150">
        <v>5</v>
      </c>
      <c r="B66" s="151">
        <v>3</v>
      </c>
      <c r="C66" s="151">
        <v>3</v>
      </c>
      <c r="D66" s="67">
        <v>362020</v>
      </c>
      <c r="E66" s="125" t="s">
        <v>65</v>
      </c>
      <c r="F66" s="157">
        <v>9734</v>
      </c>
      <c r="G66" s="158">
        <v>1192</v>
      </c>
      <c r="H66" s="158">
        <v>1184</v>
      </c>
      <c r="I66" s="158">
        <v>1750</v>
      </c>
      <c r="J66" s="158">
        <v>1848</v>
      </c>
      <c r="K66" s="158">
        <v>2155</v>
      </c>
      <c r="L66" s="159">
        <v>1605</v>
      </c>
      <c r="M66" s="158">
        <v>2376</v>
      </c>
      <c r="N66" s="158">
        <v>4126</v>
      </c>
      <c r="O66" s="159">
        <v>5608</v>
      </c>
      <c r="P66" s="158">
        <v>5082</v>
      </c>
      <c r="Q66" s="159">
        <v>4652</v>
      </c>
      <c r="R66" s="158">
        <v>900</v>
      </c>
      <c r="S66" s="159">
        <v>850</v>
      </c>
      <c r="T66" s="158">
        <v>2947</v>
      </c>
      <c r="U66" s="159">
        <v>2661</v>
      </c>
      <c r="V66" s="158">
        <v>3847</v>
      </c>
      <c r="W66" s="159">
        <v>3511</v>
      </c>
      <c r="X66" s="158">
        <v>7358</v>
      </c>
      <c r="Y66" s="158">
        <v>1750</v>
      </c>
      <c r="Z66" s="159">
        <v>5608</v>
      </c>
      <c r="AA66" s="27"/>
    </row>
    <row r="67" spans="1:27">
      <c r="A67" s="150">
        <v>9</v>
      </c>
      <c r="B67" s="151">
        <v>3</v>
      </c>
      <c r="C67" s="151">
        <v>4</v>
      </c>
      <c r="D67" s="67">
        <v>362024</v>
      </c>
      <c r="E67" s="125" t="s">
        <v>66</v>
      </c>
      <c r="F67" s="157">
        <v>10084</v>
      </c>
      <c r="G67" s="158">
        <v>1466</v>
      </c>
      <c r="H67" s="158">
        <v>1403</v>
      </c>
      <c r="I67" s="158">
        <v>1866</v>
      </c>
      <c r="J67" s="158">
        <v>1877</v>
      </c>
      <c r="K67" s="158">
        <v>1953</v>
      </c>
      <c r="L67" s="159">
        <v>1519</v>
      </c>
      <c r="M67" s="158">
        <v>2869</v>
      </c>
      <c r="N67" s="158">
        <v>4735</v>
      </c>
      <c r="O67" s="159">
        <v>5349</v>
      </c>
      <c r="P67" s="158">
        <v>5259</v>
      </c>
      <c r="Q67" s="159">
        <v>4825</v>
      </c>
      <c r="R67" s="158">
        <v>917</v>
      </c>
      <c r="S67" s="159">
        <v>949</v>
      </c>
      <c r="T67" s="158">
        <v>2806</v>
      </c>
      <c r="U67" s="159">
        <v>2543</v>
      </c>
      <c r="V67" s="158">
        <v>3723</v>
      </c>
      <c r="W67" s="159">
        <v>3492</v>
      </c>
      <c r="X67" s="158">
        <v>7215</v>
      </c>
      <c r="Y67" s="158">
        <v>1866</v>
      </c>
      <c r="Z67" s="159">
        <v>5349</v>
      </c>
      <c r="AA67" s="27"/>
    </row>
    <row r="68" spans="1:27">
      <c r="A68" s="150">
        <v>9</v>
      </c>
      <c r="B68" s="151">
        <v>3</v>
      </c>
      <c r="C68" s="151">
        <v>4</v>
      </c>
      <c r="D68" s="67">
        <v>362028</v>
      </c>
      <c r="E68" s="125" t="s">
        <v>67</v>
      </c>
      <c r="F68" s="157">
        <v>11996</v>
      </c>
      <c r="G68" s="158">
        <v>1807</v>
      </c>
      <c r="H68" s="158">
        <v>1680</v>
      </c>
      <c r="I68" s="158">
        <v>2201</v>
      </c>
      <c r="J68" s="158">
        <v>2141</v>
      </c>
      <c r="K68" s="158">
        <v>2194</v>
      </c>
      <c r="L68" s="159">
        <v>1973</v>
      </c>
      <c r="M68" s="158">
        <v>3487</v>
      </c>
      <c r="N68" s="158">
        <v>5688</v>
      </c>
      <c r="O68" s="159">
        <v>6308</v>
      </c>
      <c r="P68" s="158">
        <v>6166</v>
      </c>
      <c r="Q68" s="159">
        <v>5830</v>
      </c>
      <c r="R68" s="158">
        <v>1116</v>
      </c>
      <c r="S68" s="159">
        <v>1085</v>
      </c>
      <c r="T68" s="158">
        <v>3309</v>
      </c>
      <c r="U68" s="159">
        <v>2999</v>
      </c>
      <c r="V68" s="158">
        <v>4425</v>
      </c>
      <c r="W68" s="159">
        <v>4084</v>
      </c>
      <c r="X68" s="158">
        <v>8509</v>
      </c>
      <c r="Y68" s="158">
        <v>2201</v>
      </c>
      <c r="Z68" s="159">
        <v>6308</v>
      </c>
      <c r="AA68" s="27"/>
    </row>
    <row r="69" spans="1:27">
      <c r="A69" s="150">
        <v>8</v>
      </c>
      <c r="B69" s="151">
        <v>2</v>
      </c>
      <c r="C69" s="151">
        <v>4</v>
      </c>
      <c r="D69" s="67">
        <v>362032</v>
      </c>
      <c r="E69" s="125" t="s">
        <v>68</v>
      </c>
      <c r="F69" s="157">
        <v>14142</v>
      </c>
      <c r="G69" s="158">
        <v>1934</v>
      </c>
      <c r="H69" s="158">
        <v>1879</v>
      </c>
      <c r="I69" s="158">
        <v>2554</v>
      </c>
      <c r="J69" s="158">
        <v>2686</v>
      </c>
      <c r="K69" s="158">
        <v>2826</v>
      </c>
      <c r="L69" s="159">
        <v>2263</v>
      </c>
      <c r="M69" s="158">
        <v>3813</v>
      </c>
      <c r="N69" s="158">
        <v>6367</v>
      </c>
      <c r="O69" s="159">
        <v>7775</v>
      </c>
      <c r="P69" s="158">
        <v>7310</v>
      </c>
      <c r="Q69" s="159">
        <v>6832</v>
      </c>
      <c r="R69" s="158">
        <v>1320</v>
      </c>
      <c r="S69" s="159">
        <v>1234</v>
      </c>
      <c r="T69" s="158">
        <v>4069</v>
      </c>
      <c r="U69" s="159">
        <v>3706</v>
      </c>
      <c r="V69" s="158">
        <v>5389</v>
      </c>
      <c r="W69" s="159">
        <v>4940</v>
      </c>
      <c r="X69" s="158">
        <v>10329</v>
      </c>
      <c r="Y69" s="158">
        <v>2554</v>
      </c>
      <c r="Z69" s="159">
        <v>7775</v>
      </c>
      <c r="AA69" s="27"/>
    </row>
    <row r="70" spans="1:27">
      <c r="A70" s="150">
        <v>10</v>
      </c>
      <c r="B70" s="151">
        <v>4</v>
      </c>
      <c r="C70" s="151">
        <v>4</v>
      </c>
      <c r="D70" s="67">
        <v>362036</v>
      </c>
      <c r="E70" s="125" t="s">
        <v>69</v>
      </c>
      <c r="F70" s="157">
        <v>10924</v>
      </c>
      <c r="G70" s="158">
        <v>1343</v>
      </c>
      <c r="H70" s="158">
        <v>1450</v>
      </c>
      <c r="I70" s="158">
        <v>1948</v>
      </c>
      <c r="J70" s="158">
        <v>2110</v>
      </c>
      <c r="K70" s="158">
        <v>2308</v>
      </c>
      <c r="L70" s="159">
        <v>1765</v>
      </c>
      <c r="M70" s="158">
        <v>2793</v>
      </c>
      <c r="N70" s="158">
        <v>4741</v>
      </c>
      <c r="O70" s="159">
        <v>6183</v>
      </c>
      <c r="P70" s="158">
        <v>5662</v>
      </c>
      <c r="Q70" s="159">
        <v>5262</v>
      </c>
      <c r="R70" s="158">
        <v>1043</v>
      </c>
      <c r="S70" s="159">
        <v>905</v>
      </c>
      <c r="T70" s="158">
        <v>3175</v>
      </c>
      <c r="U70" s="159">
        <v>3008</v>
      </c>
      <c r="V70" s="158">
        <v>4218</v>
      </c>
      <c r="W70" s="159">
        <v>3913</v>
      </c>
      <c r="X70" s="158">
        <v>8131</v>
      </c>
      <c r="Y70" s="158">
        <v>1948</v>
      </c>
      <c r="Z70" s="159">
        <v>6183</v>
      </c>
      <c r="AA70" s="27"/>
    </row>
    <row r="71" spans="1:27">
      <c r="A71" s="150">
        <v>4</v>
      </c>
      <c r="B71" s="151">
        <v>2</v>
      </c>
      <c r="C71" s="151">
        <v>3</v>
      </c>
      <c r="D71" s="67">
        <v>362040</v>
      </c>
      <c r="E71" s="125" t="s">
        <v>70</v>
      </c>
      <c r="F71" s="157">
        <v>7564</v>
      </c>
      <c r="G71" s="158">
        <v>1068</v>
      </c>
      <c r="H71" s="158">
        <v>981</v>
      </c>
      <c r="I71" s="158">
        <v>1259</v>
      </c>
      <c r="J71" s="158">
        <v>1337</v>
      </c>
      <c r="K71" s="158">
        <v>1655</v>
      </c>
      <c r="L71" s="159">
        <v>1264</v>
      </c>
      <c r="M71" s="158">
        <v>2049</v>
      </c>
      <c r="N71" s="158">
        <v>3308</v>
      </c>
      <c r="O71" s="159">
        <v>4256</v>
      </c>
      <c r="P71" s="158">
        <v>3883</v>
      </c>
      <c r="Q71" s="159">
        <v>3681</v>
      </c>
      <c r="R71" s="158">
        <v>620</v>
      </c>
      <c r="S71" s="159">
        <v>639</v>
      </c>
      <c r="T71" s="158">
        <v>2190</v>
      </c>
      <c r="U71" s="159">
        <v>2066</v>
      </c>
      <c r="V71" s="158">
        <v>2810</v>
      </c>
      <c r="W71" s="159">
        <v>2705</v>
      </c>
      <c r="X71" s="158">
        <v>5515</v>
      </c>
      <c r="Y71" s="158">
        <v>1259</v>
      </c>
      <c r="Z71" s="159">
        <v>4256</v>
      </c>
      <c r="AA71" s="27"/>
    </row>
    <row r="72" spans="1:27">
      <c r="A72" s="150">
        <v>3</v>
      </c>
      <c r="B72" s="151">
        <v>4</v>
      </c>
      <c r="C72" s="151">
        <v>2</v>
      </c>
      <c r="D72" s="67">
        <v>366000</v>
      </c>
      <c r="E72" s="125" t="s">
        <v>260</v>
      </c>
      <c r="F72" s="157">
        <v>38948</v>
      </c>
      <c r="G72" s="158">
        <v>4808</v>
      </c>
      <c r="H72" s="158">
        <v>4847</v>
      </c>
      <c r="I72" s="158">
        <v>6725</v>
      </c>
      <c r="J72" s="158">
        <v>7408</v>
      </c>
      <c r="K72" s="158">
        <v>8488</v>
      </c>
      <c r="L72" s="159">
        <v>6672</v>
      </c>
      <c r="M72" s="158">
        <v>9655</v>
      </c>
      <c r="N72" s="158">
        <v>16380</v>
      </c>
      <c r="O72" s="159">
        <v>22568</v>
      </c>
      <c r="P72" s="158">
        <v>20180</v>
      </c>
      <c r="Q72" s="159">
        <v>18768</v>
      </c>
      <c r="R72" s="158">
        <v>3438</v>
      </c>
      <c r="S72" s="159">
        <v>3287</v>
      </c>
      <c r="T72" s="158">
        <v>11749</v>
      </c>
      <c r="U72" s="159">
        <v>10819</v>
      </c>
      <c r="V72" s="158">
        <v>15187</v>
      </c>
      <c r="W72" s="159">
        <v>14106</v>
      </c>
      <c r="X72" s="158">
        <v>29293</v>
      </c>
      <c r="Y72" s="158">
        <v>6725</v>
      </c>
      <c r="Z72" s="159">
        <v>22568</v>
      </c>
      <c r="AA72" s="27"/>
    </row>
    <row r="73" spans="1:27">
      <c r="A73" s="150">
        <v>3</v>
      </c>
      <c r="B73" s="151">
        <v>3</v>
      </c>
      <c r="C73" s="151">
        <v>2</v>
      </c>
      <c r="D73" s="67">
        <v>370000</v>
      </c>
      <c r="E73" s="125" t="s">
        <v>261</v>
      </c>
      <c r="F73" s="157">
        <v>20588</v>
      </c>
      <c r="G73" s="158">
        <v>2328</v>
      </c>
      <c r="H73" s="158">
        <v>2485</v>
      </c>
      <c r="I73" s="158">
        <v>3478</v>
      </c>
      <c r="J73" s="158">
        <v>4010</v>
      </c>
      <c r="K73" s="158">
        <v>4639</v>
      </c>
      <c r="L73" s="159">
        <v>3648</v>
      </c>
      <c r="M73" s="158">
        <v>4813</v>
      </c>
      <c r="N73" s="158">
        <v>8291</v>
      </c>
      <c r="O73" s="159">
        <v>12297</v>
      </c>
      <c r="P73" s="158">
        <v>10722</v>
      </c>
      <c r="Q73" s="159">
        <v>9866</v>
      </c>
      <c r="R73" s="158">
        <v>1837</v>
      </c>
      <c r="S73" s="159">
        <v>1641</v>
      </c>
      <c r="T73" s="158">
        <v>6433</v>
      </c>
      <c r="U73" s="159">
        <v>5864</v>
      </c>
      <c r="V73" s="158">
        <v>8270</v>
      </c>
      <c r="W73" s="159">
        <v>7505</v>
      </c>
      <c r="X73" s="158">
        <v>15775</v>
      </c>
      <c r="Y73" s="158">
        <v>3478</v>
      </c>
      <c r="Z73" s="159">
        <v>12297</v>
      </c>
      <c r="AA73" s="27"/>
    </row>
    <row r="74" spans="1:27">
      <c r="A74" s="150">
        <v>6</v>
      </c>
      <c r="B74" s="151">
        <v>4</v>
      </c>
      <c r="C74" s="151">
        <v>3</v>
      </c>
      <c r="D74" s="67">
        <v>370004</v>
      </c>
      <c r="E74" s="125" t="s">
        <v>71</v>
      </c>
      <c r="F74" s="157">
        <v>8576</v>
      </c>
      <c r="G74" s="158">
        <v>1143</v>
      </c>
      <c r="H74" s="158">
        <v>1134</v>
      </c>
      <c r="I74" s="158">
        <v>1537</v>
      </c>
      <c r="J74" s="158">
        <v>1599</v>
      </c>
      <c r="K74" s="158">
        <v>1765</v>
      </c>
      <c r="L74" s="159">
        <v>1398</v>
      </c>
      <c r="M74" s="158">
        <v>2277</v>
      </c>
      <c r="N74" s="158">
        <v>3814</v>
      </c>
      <c r="O74" s="159">
        <v>4762</v>
      </c>
      <c r="P74" s="158">
        <v>4355</v>
      </c>
      <c r="Q74" s="159">
        <v>4221</v>
      </c>
      <c r="R74" s="158">
        <v>772</v>
      </c>
      <c r="S74" s="159">
        <v>765</v>
      </c>
      <c r="T74" s="158">
        <v>2432</v>
      </c>
      <c r="U74" s="159">
        <v>2330</v>
      </c>
      <c r="V74" s="158">
        <v>3204</v>
      </c>
      <c r="W74" s="159">
        <v>3095</v>
      </c>
      <c r="X74" s="158">
        <v>6299</v>
      </c>
      <c r="Y74" s="158">
        <v>1537</v>
      </c>
      <c r="Z74" s="159">
        <v>4762</v>
      </c>
      <c r="AA74" s="27"/>
    </row>
    <row r="75" spans="1:27">
      <c r="A75" s="150">
        <v>5</v>
      </c>
      <c r="B75" s="151">
        <v>3</v>
      </c>
      <c r="C75" s="151">
        <v>3</v>
      </c>
      <c r="D75" s="67">
        <v>370012</v>
      </c>
      <c r="E75" s="125" t="s">
        <v>72</v>
      </c>
      <c r="F75" s="157">
        <v>5841</v>
      </c>
      <c r="G75" s="158">
        <v>712</v>
      </c>
      <c r="H75" s="158">
        <v>731</v>
      </c>
      <c r="I75" s="158">
        <v>935</v>
      </c>
      <c r="J75" s="158">
        <v>973</v>
      </c>
      <c r="K75" s="158">
        <v>1226</v>
      </c>
      <c r="L75" s="159">
        <v>1264</v>
      </c>
      <c r="M75" s="158">
        <v>1443</v>
      </c>
      <c r="N75" s="158">
        <v>2378</v>
      </c>
      <c r="O75" s="159">
        <v>3463</v>
      </c>
      <c r="P75" s="158">
        <v>3166</v>
      </c>
      <c r="Q75" s="159">
        <v>2675</v>
      </c>
      <c r="R75" s="158">
        <v>511</v>
      </c>
      <c r="S75" s="159">
        <v>424</v>
      </c>
      <c r="T75" s="158">
        <v>1928</v>
      </c>
      <c r="U75" s="159">
        <v>1535</v>
      </c>
      <c r="V75" s="158">
        <v>2439</v>
      </c>
      <c r="W75" s="159">
        <v>1959</v>
      </c>
      <c r="X75" s="158">
        <v>4398</v>
      </c>
      <c r="Y75" s="158">
        <v>935</v>
      </c>
      <c r="Z75" s="159">
        <v>3463</v>
      </c>
      <c r="AA75" s="27"/>
    </row>
    <row r="76" spans="1:27">
      <c r="A76" s="150">
        <v>4</v>
      </c>
      <c r="B76" s="151">
        <v>2</v>
      </c>
      <c r="C76" s="151">
        <v>3</v>
      </c>
      <c r="D76" s="67">
        <v>370016</v>
      </c>
      <c r="E76" s="125" t="s">
        <v>73</v>
      </c>
      <c r="F76" s="157">
        <v>8423</v>
      </c>
      <c r="G76" s="158">
        <v>1110</v>
      </c>
      <c r="H76" s="158">
        <v>1072</v>
      </c>
      <c r="I76" s="158">
        <v>1419</v>
      </c>
      <c r="J76" s="158">
        <v>1565</v>
      </c>
      <c r="K76" s="158">
        <v>1736</v>
      </c>
      <c r="L76" s="159">
        <v>1521</v>
      </c>
      <c r="M76" s="158">
        <v>2182</v>
      </c>
      <c r="N76" s="158">
        <v>3601</v>
      </c>
      <c r="O76" s="159">
        <v>4822</v>
      </c>
      <c r="P76" s="158">
        <v>4306</v>
      </c>
      <c r="Q76" s="159">
        <v>4117</v>
      </c>
      <c r="R76" s="158">
        <v>731</v>
      </c>
      <c r="S76" s="159">
        <v>688</v>
      </c>
      <c r="T76" s="158">
        <v>2496</v>
      </c>
      <c r="U76" s="159">
        <v>2326</v>
      </c>
      <c r="V76" s="158">
        <v>3227</v>
      </c>
      <c r="W76" s="159">
        <v>3014</v>
      </c>
      <c r="X76" s="158">
        <v>6241</v>
      </c>
      <c r="Y76" s="158">
        <v>1419</v>
      </c>
      <c r="Z76" s="159">
        <v>4822</v>
      </c>
      <c r="AA76" s="27"/>
    </row>
    <row r="77" spans="1:27">
      <c r="A77" s="150">
        <v>4</v>
      </c>
      <c r="B77" s="151">
        <v>2</v>
      </c>
      <c r="C77" s="151">
        <v>3</v>
      </c>
      <c r="D77" s="67">
        <v>370020</v>
      </c>
      <c r="E77" s="125" t="s">
        <v>74</v>
      </c>
      <c r="F77" s="157">
        <v>8744</v>
      </c>
      <c r="G77" s="158">
        <v>1126</v>
      </c>
      <c r="H77" s="158">
        <v>1119</v>
      </c>
      <c r="I77" s="158">
        <v>1524</v>
      </c>
      <c r="J77" s="158">
        <v>1645</v>
      </c>
      <c r="K77" s="158">
        <v>1844</v>
      </c>
      <c r="L77" s="159">
        <v>1486</v>
      </c>
      <c r="M77" s="158">
        <v>2245</v>
      </c>
      <c r="N77" s="158">
        <v>3769</v>
      </c>
      <c r="O77" s="159">
        <v>4975</v>
      </c>
      <c r="P77" s="158">
        <v>4582</v>
      </c>
      <c r="Q77" s="159">
        <v>4162</v>
      </c>
      <c r="R77" s="158">
        <v>792</v>
      </c>
      <c r="S77" s="159">
        <v>732</v>
      </c>
      <c r="T77" s="158">
        <v>2634</v>
      </c>
      <c r="U77" s="159">
        <v>2341</v>
      </c>
      <c r="V77" s="158">
        <v>3426</v>
      </c>
      <c r="W77" s="159">
        <v>3073</v>
      </c>
      <c r="X77" s="158">
        <v>6499</v>
      </c>
      <c r="Y77" s="158">
        <v>1524</v>
      </c>
      <c r="Z77" s="159">
        <v>4975</v>
      </c>
      <c r="AA77" s="27"/>
    </row>
    <row r="78" spans="1:27">
      <c r="A78" s="150">
        <v>3</v>
      </c>
      <c r="B78" s="151">
        <v>4</v>
      </c>
      <c r="C78" s="151">
        <v>2</v>
      </c>
      <c r="D78" s="67">
        <v>374000</v>
      </c>
      <c r="E78" s="125" t="s">
        <v>262</v>
      </c>
      <c r="F78" s="157">
        <v>33361</v>
      </c>
      <c r="G78" s="158">
        <v>4072</v>
      </c>
      <c r="H78" s="158">
        <v>4266</v>
      </c>
      <c r="I78" s="158">
        <v>5745</v>
      </c>
      <c r="J78" s="158">
        <v>6356</v>
      </c>
      <c r="K78" s="158">
        <v>7303</v>
      </c>
      <c r="L78" s="159">
        <v>5619</v>
      </c>
      <c r="M78" s="158">
        <v>8338</v>
      </c>
      <c r="N78" s="158">
        <v>14083</v>
      </c>
      <c r="O78" s="159">
        <v>19278</v>
      </c>
      <c r="P78" s="158">
        <v>17102</v>
      </c>
      <c r="Q78" s="159">
        <v>16259</v>
      </c>
      <c r="R78" s="158">
        <v>2846</v>
      </c>
      <c r="S78" s="159">
        <v>2899</v>
      </c>
      <c r="T78" s="158">
        <v>9922</v>
      </c>
      <c r="U78" s="159">
        <v>9356</v>
      </c>
      <c r="V78" s="158">
        <v>12768</v>
      </c>
      <c r="W78" s="159">
        <v>12255</v>
      </c>
      <c r="X78" s="158">
        <v>25023</v>
      </c>
      <c r="Y78" s="158">
        <v>5745</v>
      </c>
      <c r="Z78" s="159">
        <v>19278</v>
      </c>
      <c r="AA78" s="27"/>
    </row>
    <row r="79" spans="1:27">
      <c r="A79" s="150">
        <v>5</v>
      </c>
      <c r="B79" s="151">
        <v>3</v>
      </c>
      <c r="C79" s="151">
        <v>3</v>
      </c>
      <c r="D79" s="67">
        <v>374012</v>
      </c>
      <c r="E79" s="125" t="s">
        <v>75</v>
      </c>
      <c r="F79" s="157">
        <v>10442</v>
      </c>
      <c r="G79" s="158">
        <v>1447</v>
      </c>
      <c r="H79" s="158">
        <v>1363</v>
      </c>
      <c r="I79" s="158">
        <v>1798</v>
      </c>
      <c r="J79" s="158">
        <v>1939</v>
      </c>
      <c r="K79" s="158">
        <v>2101</v>
      </c>
      <c r="L79" s="159">
        <v>1794</v>
      </c>
      <c r="M79" s="158">
        <v>2810</v>
      </c>
      <c r="N79" s="158">
        <v>4608</v>
      </c>
      <c r="O79" s="159">
        <v>5834</v>
      </c>
      <c r="P79" s="158">
        <v>5371</v>
      </c>
      <c r="Q79" s="159">
        <v>5071</v>
      </c>
      <c r="R79" s="158">
        <v>912</v>
      </c>
      <c r="S79" s="159">
        <v>886</v>
      </c>
      <c r="T79" s="158">
        <v>3049</v>
      </c>
      <c r="U79" s="159">
        <v>2785</v>
      </c>
      <c r="V79" s="158">
        <v>3961</v>
      </c>
      <c r="W79" s="159">
        <v>3671</v>
      </c>
      <c r="X79" s="158">
        <v>7632</v>
      </c>
      <c r="Y79" s="158">
        <v>1798</v>
      </c>
      <c r="Z79" s="159">
        <v>5834</v>
      </c>
      <c r="AA79" s="27"/>
    </row>
    <row r="80" spans="1:27">
      <c r="A80" s="150">
        <v>6</v>
      </c>
      <c r="B80" s="151">
        <v>4</v>
      </c>
      <c r="C80" s="151">
        <v>3</v>
      </c>
      <c r="D80" s="67">
        <v>374036</v>
      </c>
      <c r="E80" s="125" t="s">
        <v>76</v>
      </c>
      <c r="F80" s="157">
        <v>4341</v>
      </c>
      <c r="G80" s="158">
        <v>527</v>
      </c>
      <c r="H80" s="158">
        <v>574</v>
      </c>
      <c r="I80" s="158">
        <v>706</v>
      </c>
      <c r="J80" s="158">
        <v>840</v>
      </c>
      <c r="K80" s="158">
        <v>942</v>
      </c>
      <c r="L80" s="159">
        <v>752</v>
      </c>
      <c r="M80" s="158">
        <v>1101</v>
      </c>
      <c r="N80" s="158">
        <v>1807</v>
      </c>
      <c r="O80" s="159">
        <v>2534</v>
      </c>
      <c r="P80" s="158">
        <v>2263</v>
      </c>
      <c r="Q80" s="159">
        <v>2078</v>
      </c>
      <c r="R80" s="158">
        <v>379</v>
      </c>
      <c r="S80" s="159">
        <v>327</v>
      </c>
      <c r="T80" s="158">
        <v>1319</v>
      </c>
      <c r="U80" s="159">
        <v>1215</v>
      </c>
      <c r="V80" s="158">
        <v>1698</v>
      </c>
      <c r="W80" s="159">
        <v>1542</v>
      </c>
      <c r="X80" s="158">
        <v>3240</v>
      </c>
      <c r="Y80" s="158">
        <v>706</v>
      </c>
      <c r="Z80" s="159">
        <v>2534</v>
      </c>
      <c r="AA80" s="27"/>
    </row>
    <row r="81" spans="1:27">
      <c r="A81" s="150">
        <v>6</v>
      </c>
      <c r="B81" s="151">
        <v>4</v>
      </c>
      <c r="C81" s="151">
        <v>3</v>
      </c>
      <c r="D81" s="67">
        <v>374048</v>
      </c>
      <c r="E81" s="125" t="s">
        <v>77</v>
      </c>
      <c r="F81" s="157">
        <v>5191</v>
      </c>
      <c r="G81" s="158">
        <v>623</v>
      </c>
      <c r="H81" s="158">
        <v>618</v>
      </c>
      <c r="I81" s="158">
        <v>854</v>
      </c>
      <c r="J81" s="158">
        <v>978</v>
      </c>
      <c r="K81" s="158">
        <v>1215</v>
      </c>
      <c r="L81" s="159">
        <v>903</v>
      </c>
      <c r="M81" s="158">
        <v>1241</v>
      </c>
      <c r="N81" s="158">
        <v>2095</v>
      </c>
      <c r="O81" s="159">
        <v>3096</v>
      </c>
      <c r="P81" s="158">
        <v>2636</v>
      </c>
      <c r="Q81" s="159">
        <v>2555</v>
      </c>
      <c r="R81" s="158">
        <v>431</v>
      </c>
      <c r="S81" s="159">
        <v>423</v>
      </c>
      <c r="T81" s="158">
        <v>1566</v>
      </c>
      <c r="U81" s="159">
        <v>1530</v>
      </c>
      <c r="V81" s="158">
        <v>1997</v>
      </c>
      <c r="W81" s="159">
        <v>1953</v>
      </c>
      <c r="X81" s="158">
        <v>3950</v>
      </c>
      <c r="Y81" s="158">
        <v>854</v>
      </c>
      <c r="Z81" s="159">
        <v>3096</v>
      </c>
      <c r="AA81" s="27"/>
    </row>
    <row r="82" spans="1:27">
      <c r="A82" s="150">
        <v>6</v>
      </c>
      <c r="B82" s="151">
        <v>4</v>
      </c>
      <c r="C82" s="151">
        <v>3</v>
      </c>
      <c r="D82" s="67">
        <v>374052</v>
      </c>
      <c r="E82" s="125" t="s">
        <v>78</v>
      </c>
      <c r="F82" s="157">
        <v>4631</v>
      </c>
      <c r="G82" s="158">
        <v>558</v>
      </c>
      <c r="H82" s="158">
        <v>612</v>
      </c>
      <c r="I82" s="158">
        <v>805</v>
      </c>
      <c r="J82" s="158">
        <v>864</v>
      </c>
      <c r="K82" s="158">
        <v>997</v>
      </c>
      <c r="L82" s="159">
        <v>795</v>
      </c>
      <c r="M82" s="158">
        <v>1170</v>
      </c>
      <c r="N82" s="158">
        <v>1975</v>
      </c>
      <c r="O82" s="159">
        <v>2656</v>
      </c>
      <c r="P82" s="158">
        <v>2458</v>
      </c>
      <c r="Q82" s="159">
        <v>2173</v>
      </c>
      <c r="R82" s="158">
        <v>410</v>
      </c>
      <c r="S82" s="159">
        <v>395</v>
      </c>
      <c r="T82" s="158">
        <v>1420</v>
      </c>
      <c r="U82" s="159">
        <v>1236</v>
      </c>
      <c r="V82" s="158">
        <v>1830</v>
      </c>
      <c r="W82" s="159">
        <v>1631</v>
      </c>
      <c r="X82" s="158">
        <v>3461</v>
      </c>
      <c r="Y82" s="158">
        <v>805</v>
      </c>
      <c r="Z82" s="159">
        <v>2656</v>
      </c>
      <c r="AA82" s="27"/>
    </row>
    <row r="83" spans="1:27">
      <c r="A83" s="150">
        <v>3</v>
      </c>
      <c r="B83" s="151">
        <v>4</v>
      </c>
      <c r="C83" s="151">
        <v>2</v>
      </c>
      <c r="D83" s="67">
        <v>378000</v>
      </c>
      <c r="E83" s="125" t="s">
        <v>263</v>
      </c>
      <c r="F83" s="157">
        <v>11184</v>
      </c>
      <c r="G83" s="158">
        <v>1333</v>
      </c>
      <c r="H83" s="158">
        <v>1426</v>
      </c>
      <c r="I83" s="158">
        <v>1917</v>
      </c>
      <c r="J83" s="158">
        <v>2052</v>
      </c>
      <c r="K83" s="158">
        <v>2486</v>
      </c>
      <c r="L83" s="159">
        <v>1970</v>
      </c>
      <c r="M83" s="158">
        <v>2759</v>
      </c>
      <c r="N83" s="158">
        <v>4676</v>
      </c>
      <c r="O83" s="159">
        <v>6508</v>
      </c>
      <c r="P83" s="158">
        <v>5783</v>
      </c>
      <c r="Q83" s="159">
        <v>5401</v>
      </c>
      <c r="R83" s="158">
        <v>964</v>
      </c>
      <c r="S83" s="159">
        <v>953</v>
      </c>
      <c r="T83" s="158">
        <v>3388</v>
      </c>
      <c r="U83" s="159">
        <v>3120</v>
      </c>
      <c r="V83" s="158">
        <v>4352</v>
      </c>
      <c r="W83" s="159">
        <v>4073</v>
      </c>
      <c r="X83" s="158">
        <v>8425</v>
      </c>
      <c r="Y83" s="158">
        <v>1917</v>
      </c>
      <c r="Z83" s="159">
        <v>6508</v>
      </c>
      <c r="AA83" s="27"/>
    </row>
    <row r="84" spans="1:27">
      <c r="A84" s="150">
        <v>9</v>
      </c>
      <c r="B84" s="151">
        <v>3</v>
      </c>
      <c r="C84" s="151">
        <v>4</v>
      </c>
      <c r="D84" s="67">
        <v>378004</v>
      </c>
      <c r="E84" s="125" t="s">
        <v>79</v>
      </c>
      <c r="F84" s="157">
        <v>22024</v>
      </c>
      <c r="G84" s="158">
        <v>2810</v>
      </c>
      <c r="H84" s="158">
        <v>2848</v>
      </c>
      <c r="I84" s="158">
        <v>3994</v>
      </c>
      <c r="J84" s="158">
        <v>4303</v>
      </c>
      <c r="K84" s="158">
        <v>4545</v>
      </c>
      <c r="L84" s="159">
        <v>3524</v>
      </c>
      <c r="M84" s="158">
        <v>5658</v>
      </c>
      <c r="N84" s="158">
        <v>9652</v>
      </c>
      <c r="O84" s="159">
        <v>12372</v>
      </c>
      <c r="P84" s="158">
        <v>11479</v>
      </c>
      <c r="Q84" s="159">
        <v>10545</v>
      </c>
      <c r="R84" s="158">
        <v>2070</v>
      </c>
      <c r="S84" s="159">
        <v>1924</v>
      </c>
      <c r="T84" s="158">
        <v>6485</v>
      </c>
      <c r="U84" s="159">
        <v>5887</v>
      </c>
      <c r="V84" s="158">
        <v>8555</v>
      </c>
      <c r="W84" s="159">
        <v>7811</v>
      </c>
      <c r="X84" s="158">
        <v>16366</v>
      </c>
      <c r="Y84" s="158">
        <v>3994</v>
      </c>
      <c r="Z84" s="159">
        <v>12372</v>
      </c>
      <c r="AA84" s="27"/>
    </row>
    <row r="85" spans="1:27">
      <c r="A85" s="150">
        <v>6</v>
      </c>
      <c r="B85" s="151">
        <v>4</v>
      </c>
      <c r="C85" s="151">
        <v>3</v>
      </c>
      <c r="D85" s="67">
        <v>378016</v>
      </c>
      <c r="E85" s="125" t="s">
        <v>80</v>
      </c>
      <c r="F85" s="157">
        <v>5432</v>
      </c>
      <c r="G85" s="158">
        <v>645</v>
      </c>
      <c r="H85" s="158">
        <v>637</v>
      </c>
      <c r="I85" s="158">
        <v>917</v>
      </c>
      <c r="J85" s="158">
        <v>1114</v>
      </c>
      <c r="K85" s="158">
        <v>1227</v>
      </c>
      <c r="L85" s="159">
        <v>892</v>
      </c>
      <c r="M85" s="158">
        <v>1282</v>
      </c>
      <c r="N85" s="158">
        <v>2199</v>
      </c>
      <c r="O85" s="159">
        <v>3233</v>
      </c>
      <c r="P85" s="158">
        <v>2829</v>
      </c>
      <c r="Q85" s="159">
        <v>2603</v>
      </c>
      <c r="R85" s="158">
        <v>478</v>
      </c>
      <c r="S85" s="159">
        <v>439</v>
      </c>
      <c r="T85" s="158">
        <v>1675</v>
      </c>
      <c r="U85" s="159">
        <v>1558</v>
      </c>
      <c r="V85" s="158">
        <v>2153</v>
      </c>
      <c r="W85" s="159">
        <v>1997</v>
      </c>
      <c r="X85" s="158">
        <v>4150</v>
      </c>
      <c r="Y85" s="158">
        <v>917</v>
      </c>
      <c r="Z85" s="159">
        <v>3233</v>
      </c>
      <c r="AA85" s="27"/>
    </row>
    <row r="86" spans="1:27">
      <c r="A86" s="150">
        <v>6</v>
      </c>
      <c r="B86" s="151">
        <v>4</v>
      </c>
      <c r="C86" s="151">
        <v>3</v>
      </c>
      <c r="D86" s="67">
        <v>378024</v>
      </c>
      <c r="E86" s="125" t="s">
        <v>81</v>
      </c>
      <c r="F86" s="157">
        <v>5870</v>
      </c>
      <c r="G86" s="158">
        <v>728</v>
      </c>
      <c r="H86" s="158">
        <v>759</v>
      </c>
      <c r="I86" s="158">
        <v>1037</v>
      </c>
      <c r="J86" s="158">
        <v>1158</v>
      </c>
      <c r="K86" s="158">
        <v>1263</v>
      </c>
      <c r="L86" s="159">
        <v>925</v>
      </c>
      <c r="M86" s="158">
        <v>1487</v>
      </c>
      <c r="N86" s="158">
        <v>2524</v>
      </c>
      <c r="O86" s="159">
        <v>3346</v>
      </c>
      <c r="P86" s="158">
        <v>2995</v>
      </c>
      <c r="Q86" s="159">
        <v>2875</v>
      </c>
      <c r="R86" s="158">
        <v>521</v>
      </c>
      <c r="S86" s="159">
        <v>516</v>
      </c>
      <c r="T86" s="158">
        <v>1709</v>
      </c>
      <c r="U86" s="159">
        <v>1637</v>
      </c>
      <c r="V86" s="158">
        <v>2230</v>
      </c>
      <c r="W86" s="159">
        <v>2153</v>
      </c>
      <c r="X86" s="158">
        <v>4383</v>
      </c>
      <c r="Y86" s="158">
        <v>1037</v>
      </c>
      <c r="Z86" s="159">
        <v>3346</v>
      </c>
      <c r="AA86" s="27"/>
    </row>
    <row r="87" spans="1:27">
      <c r="A87" s="150">
        <v>6</v>
      </c>
      <c r="B87" s="151">
        <v>4</v>
      </c>
      <c r="C87" s="151">
        <v>3</v>
      </c>
      <c r="D87" s="67">
        <v>378028</v>
      </c>
      <c r="E87" s="125" t="s">
        <v>82</v>
      </c>
      <c r="F87" s="157">
        <v>6034</v>
      </c>
      <c r="G87" s="158">
        <v>738</v>
      </c>
      <c r="H87" s="158">
        <v>773</v>
      </c>
      <c r="I87" s="158">
        <v>1125</v>
      </c>
      <c r="J87" s="158">
        <v>1130</v>
      </c>
      <c r="K87" s="158">
        <v>1302</v>
      </c>
      <c r="L87" s="159">
        <v>966</v>
      </c>
      <c r="M87" s="158">
        <v>1511</v>
      </c>
      <c r="N87" s="158">
        <v>2636</v>
      </c>
      <c r="O87" s="159">
        <v>3398</v>
      </c>
      <c r="P87" s="158">
        <v>3168</v>
      </c>
      <c r="Q87" s="159">
        <v>2866</v>
      </c>
      <c r="R87" s="158">
        <v>602</v>
      </c>
      <c r="S87" s="159">
        <v>523</v>
      </c>
      <c r="T87" s="158">
        <v>1776</v>
      </c>
      <c r="U87" s="159">
        <v>1622</v>
      </c>
      <c r="V87" s="158">
        <v>2378</v>
      </c>
      <c r="W87" s="159">
        <v>2145</v>
      </c>
      <c r="X87" s="158">
        <v>4523</v>
      </c>
      <c r="Y87" s="158">
        <v>1125</v>
      </c>
      <c r="Z87" s="159">
        <v>3398</v>
      </c>
      <c r="AA87" s="27"/>
    </row>
    <row r="88" spans="1:27">
      <c r="A88" s="150">
        <v>6</v>
      </c>
      <c r="B88" s="151">
        <v>4</v>
      </c>
      <c r="C88" s="151">
        <v>3</v>
      </c>
      <c r="D88" s="67">
        <v>378032</v>
      </c>
      <c r="E88" s="125" t="s">
        <v>83</v>
      </c>
      <c r="F88" s="157">
        <v>6537</v>
      </c>
      <c r="G88" s="158">
        <v>843</v>
      </c>
      <c r="H88" s="158">
        <v>814</v>
      </c>
      <c r="I88" s="158">
        <v>1143</v>
      </c>
      <c r="J88" s="158">
        <v>1241</v>
      </c>
      <c r="K88" s="158">
        <v>1447</v>
      </c>
      <c r="L88" s="159">
        <v>1049</v>
      </c>
      <c r="M88" s="158">
        <v>1657</v>
      </c>
      <c r="N88" s="158">
        <v>2800</v>
      </c>
      <c r="O88" s="159">
        <v>3737</v>
      </c>
      <c r="P88" s="158">
        <v>3413</v>
      </c>
      <c r="Q88" s="159">
        <v>3124</v>
      </c>
      <c r="R88" s="158">
        <v>582</v>
      </c>
      <c r="S88" s="159">
        <v>561</v>
      </c>
      <c r="T88" s="158">
        <v>1960</v>
      </c>
      <c r="U88" s="159">
        <v>1777</v>
      </c>
      <c r="V88" s="158">
        <v>2542</v>
      </c>
      <c r="W88" s="159">
        <v>2338</v>
      </c>
      <c r="X88" s="158">
        <v>4880</v>
      </c>
      <c r="Y88" s="158">
        <v>1143</v>
      </c>
      <c r="Z88" s="159">
        <v>3737</v>
      </c>
      <c r="AA88" s="27"/>
    </row>
    <row r="89" spans="1:27">
      <c r="A89" s="150">
        <v>3</v>
      </c>
      <c r="B89" s="151">
        <v>4</v>
      </c>
      <c r="C89" s="151">
        <v>2</v>
      </c>
      <c r="D89" s="67">
        <v>382000</v>
      </c>
      <c r="E89" s="125" t="s">
        <v>264</v>
      </c>
      <c r="F89" s="157">
        <v>30837</v>
      </c>
      <c r="G89" s="158">
        <v>3756</v>
      </c>
      <c r="H89" s="158">
        <v>3847</v>
      </c>
      <c r="I89" s="158">
        <v>5560</v>
      </c>
      <c r="J89" s="158">
        <v>5979</v>
      </c>
      <c r="K89" s="158">
        <v>6652</v>
      </c>
      <c r="L89" s="159">
        <v>5043</v>
      </c>
      <c r="M89" s="158">
        <v>7603</v>
      </c>
      <c r="N89" s="158">
        <v>13163</v>
      </c>
      <c r="O89" s="159">
        <v>17674</v>
      </c>
      <c r="P89" s="158">
        <v>15929</v>
      </c>
      <c r="Q89" s="159">
        <v>14908</v>
      </c>
      <c r="R89" s="158">
        <v>2790</v>
      </c>
      <c r="S89" s="159">
        <v>2770</v>
      </c>
      <c r="T89" s="158">
        <v>9212</v>
      </c>
      <c r="U89" s="159">
        <v>8462</v>
      </c>
      <c r="V89" s="158">
        <v>12002</v>
      </c>
      <c r="W89" s="159">
        <v>11232</v>
      </c>
      <c r="X89" s="158">
        <v>23234</v>
      </c>
      <c r="Y89" s="158">
        <v>5560</v>
      </c>
      <c r="Z89" s="159">
        <v>17674</v>
      </c>
      <c r="AA89" s="27"/>
    </row>
    <row r="90" spans="1:27">
      <c r="A90" s="150">
        <v>6</v>
      </c>
      <c r="B90" s="151">
        <v>4</v>
      </c>
      <c r="C90" s="151">
        <v>3</v>
      </c>
      <c r="D90" s="67">
        <v>382008</v>
      </c>
      <c r="E90" s="125" t="s">
        <v>84</v>
      </c>
      <c r="F90" s="157">
        <v>5145</v>
      </c>
      <c r="G90" s="158">
        <v>556</v>
      </c>
      <c r="H90" s="158">
        <v>595</v>
      </c>
      <c r="I90" s="158">
        <v>902</v>
      </c>
      <c r="J90" s="158">
        <v>985</v>
      </c>
      <c r="K90" s="158">
        <v>1082</v>
      </c>
      <c r="L90" s="159">
        <v>1025</v>
      </c>
      <c r="M90" s="158">
        <v>1151</v>
      </c>
      <c r="N90" s="158">
        <v>2053</v>
      </c>
      <c r="O90" s="159">
        <v>3092</v>
      </c>
      <c r="P90" s="158">
        <v>2709</v>
      </c>
      <c r="Q90" s="159">
        <v>2436</v>
      </c>
      <c r="R90" s="158">
        <v>473</v>
      </c>
      <c r="S90" s="159">
        <v>429</v>
      </c>
      <c r="T90" s="158">
        <v>1652</v>
      </c>
      <c r="U90" s="159">
        <v>1440</v>
      </c>
      <c r="V90" s="158">
        <v>2125</v>
      </c>
      <c r="W90" s="159">
        <v>1869</v>
      </c>
      <c r="X90" s="158">
        <v>3994</v>
      </c>
      <c r="Y90" s="158">
        <v>902</v>
      </c>
      <c r="Z90" s="159">
        <v>3092</v>
      </c>
      <c r="AA90" s="27"/>
    </row>
    <row r="91" spans="1:27">
      <c r="A91" s="150">
        <v>6</v>
      </c>
      <c r="B91" s="151">
        <v>4</v>
      </c>
      <c r="C91" s="151">
        <v>3</v>
      </c>
      <c r="D91" s="67">
        <v>382012</v>
      </c>
      <c r="E91" s="125" t="s">
        <v>85</v>
      </c>
      <c r="F91" s="157">
        <v>9836</v>
      </c>
      <c r="G91" s="158">
        <v>1280</v>
      </c>
      <c r="H91" s="158">
        <v>1241</v>
      </c>
      <c r="I91" s="158">
        <v>1710</v>
      </c>
      <c r="J91" s="158">
        <v>1918</v>
      </c>
      <c r="K91" s="158">
        <v>2048</v>
      </c>
      <c r="L91" s="159">
        <v>1639</v>
      </c>
      <c r="M91" s="158">
        <v>2521</v>
      </c>
      <c r="N91" s="158">
        <v>4231</v>
      </c>
      <c r="O91" s="159">
        <v>5605</v>
      </c>
      <c r="P91" s="158">
        <v>5169</v>
      </c>
      <c r="Q91" s="159">
        <v>4667</v>
      </c>
      <c r="R91" s="158">
        <v>881</v>
      </c>
      <c r="S91" s="159">
        <v>829</v>
      </c>
      <c r="T91" s="158">
        <v>2973</v>
      </c>
      <c r="U91" s="159">
        <v>2632</v>
      </c>
      <c r="V91" s="158">
        <v>3854</v>
      </c>
      <c r="W91" s="159">
        <v>3461</v>
      </c>
      <c r="X91" s="158">
        <v>7315</v>
      </c>
      <c r="Y91" s="158">
        <v>1710</v>
      </c>
      <c r="Z91" s="159">
        <v>5605</v>
      </c>
      <c r="AA91" s="27"/>
    </row>
    <row r="92" spans="1:27">
      <c r="A92" s="150">
        <v>6</v>
      </c>
      <c r="B92" s="151">
        <v>4</v>
      </c>
      <c r="C92" s="151">
        <v>3</v>
      </c>
      <c r="D92" s="67">
        <v>382020</v>
      </c>
      <c r="E92" s="125" t="s">
        <v>86</v>
      </c>
      <c r="F92" s="157">
        <v>10569</v>
      </c>
      <c r="G92" s="158">
        <v>1408</v>
      </c>
      <c r="H92" s="158">
        <v>1374</v>
      </c>
      <c r="I92" s="158">
        <v>1876</v>
      </c>
      <c r="J92" s="158">
        <v>2027</v>
      </c>
      <c r="K92" s="158">
        <v>2218</v>
      </c>
      <c r="L92" s="159">
        <v>1666</v>
      </c>
      <c r="M92" s="158">
        <v>2782</v>
      </c>
      <c r="N92" s="158">
        <v>4658</v>
      </c>
      <c r="O92" s="159">
        <v>5911</v>
      </c>
      <c r="P92" s="158">
        <v>5437</v>
      </c>
      <c r="Q92" s="159">
        <v>5132</v>
      </c>
      <c r="R92" s="158">
        <v>982</v>
      </c>
      <c r="S92" s="159">
        <v>894</v>
      </c>
      <c r="T92" s="158">
        <v>3025</v>
      </c>
      <c r="U92" s="159">
        <v>2886</v>
      </c>
      <c r="V92" s="158">
        <v>4007</v>
      </c>
      <c r="W92" s="159">
        <v>3780</v>
      </c>
      <c r="X92" s="158">
        <v>7787</v>
      </c>
      <c r="Y92" s="158">
        <v>1876</v>
      </c>
      <c r="Z92" s="159">
        <v>5911</v>
      </c>
      <c r="AA92" s="27"/>
    </row>
    <row r="93" spans="1:27">
      <c r="A93" s="150">
        <v>6</v>
      </c>
      <c r="B93" s="151">
        <v>4</v>
      </c>
      <c r="C93" s="151">
        <v>3</v>
      </c>
      <c r="D93" s="67">
        <v>382024</v>
      </c>
      <c r="E93" s="125" t="s">
        <v>87</v>
      </c>
      <c r="F93" s="157">
        <v>8705</v>
      </c>
      <c r="G93" s="158">
        <v>1001</v>
      </c>
      <c r="H93" s="158">
        <v>1057</v>
      </c>
      <c r="I93" s="158">
        <v>1475</v>
      </c>
      <c r="J93" s="158">
        <v>1761</v>
      </c>
      <c r="K93" s="158">
        <v>1947</v>
      </c>
      <c r="L93" s="159">
        <v>1464</v>
      </c>
      <c r="M93" s="158">
        <v>2058</v>
      </c>
      <c r="N93" s="158">
        <v>3533</v>
      </c>
      <c r="O93" s="159">
        <v>5172</v>
      </c>
      <c r="P93" s="158">
        <v>4522</v>
      </c>
      <c r="Q93" s="159">
        <v>4183</v>
      </c>
      <c r="R93" s="158">
        <v>768</v>
      </c>
      <c r="S93" s="159">
        <v>707</v>
      </c>
      <c r="T93" s="158">
        <v>2660</v>
      </c>
      <c r="U93" s="159">
        <v>2512</v>
      </c>
      <c r="V93" s="158">
        <v>3428</v>
      </c>
      <c r="W93" s="159">
        <v>3219</v>
      </c>
      <c r="X93" s="158">
        <v>6647</v>
      </c>
      <c r="Y93" s="158">
        <v>1475</v>
      </c>
      <c r="Z93" s="159">
        <v>5172</v>
      </c>
      <c r="AA93" s="27"/>
    </row>
    <row r="94" spans="1:27">
      <c r="A94" s="150">
        <v>6</v>
      </c>
      <c r="B94" s="151">
        <v>4</v>
      </c>
      <c r="C94" s="151">
        <v>3</v>
      </c>
      <c r="D94" s="67">
        <v>382028</v>
      </c>
      <c r="E94" s="125" t="s">
        <v>88</v>
      </c>
      <c r="F94" s="157">
        <v>6603</v>
      </c>
      <c r="G94" s="158">
        <v>855</v>
      </c>
      <c r="H94" s="158">
        <v>856</v>
      </c>
      <c r="I94" s="158">
        <v>1171</v>
      </c>
      <c r="J94" s="158">
        <v>1244</v>
      </c>
      <c r="K94" s="158">
        <v>1434</v>
      </c>
      <c r="L94" s="159">
        <v>1043</v>
      </c>
      <c r="M94" s="158">
        <v>1711</v>
      </c>
      <c r="N94" s="158">
        <v>2882</v>
      </c>
      <c r="O94" s="159">
        <v>3721</v>
      </c>
      <c r="P94" s="158">
        <v>3473</v>
      </c>
      <c r="Q94" s="159">
        <v>3130</v>
      </c>
      <c r="R94" s="158">
        <v>613</v>
      </c>
      <c r="S94" s="159">
        <v>558</v>
      </c>
      <c r="T94" s="158">
        <v>1953</v>
      </c>
      <c r="U94" s="159">
        <v>1768</v>
      </c>
      <c r="V94" s="158">
        <v>2566</v>
      </c>
      <c r="W94" s="159">
        <v>2326</v>
      </c>
      <c r="X94" s="158">
        <v>4892</v>
      </c>
      <c r="Y94" s="158">
        <v>1171</v>
      </c>
      <c r="Z94" s="159">
        <v>3721</v>
      </c>
      <c r="AA94" s="27"/>
    </row>
    <row r="95" spans="1:27">
      <c r="A95" s="150">
        <v>5</v>
      </c>
      <c r="B95" s="151">
        <v>3</v>
      </c>
      <c r="C95" s="151">
        <v>3</v>
      </c>
      <c r="D95" s="67">
        <v>382032</v>
      </c>
      <c r="E95" s="125" t="s">
        <v>89</v>
      </c>
      <c r="F95" s="157">
        <v>4956</v>
      </c>
      <c r="G95" s="158">
        <v>691</v>
      </c>
      <c r="H95" s="158">
        <v>681</v>
      </c>
      <c r="I95" s="158">
        <v>870</v>
      </c>
      <c r="J95" s="158">
        <v>909</v>
      </c>
      <c r="K95" s="158">
        <v>1027</v>
      </c>
      <c r="L95" s="159">
        <v>778</v>
      </c>
      <c r="M95" s="158">
        <v>1372</v>
      </c>
      <c r="N95" s="158">
        <v>2242</v>
      </c>
      <c r="O95" s="159">
        <v>2714</v>
      </c>
      <c r="P95" s="158">
        <v>2585</v>
      </c>
      <c r="Q95" s="159">
        <v>2371</v>
      </c>
      <c r="R95" s="158">
        <v>458</v>
      </c>
      <c r="S95" s="159">
        <v>412</v>
      </c>
      <c r="T95" s="158">
        <v>1400</v>
      </c>
      <c r="U95" s="159">
        <v>1314</v>
      </c>
      <c r="V95" s="158">
        <v>1858</v>
      </c>
      <c r="W95" s="159">
        <v>1726</v>
      </c>
      <c r="X95" s="158">
        <v>3584</v>
      </c>
      <c r="Y95" s="158">
        <v>870</v>
      </c>
      <c r="Z95" s="159">
        <v>2714</v>
      </c>
      <c r="AA95" s="27"/>
    </row>
    <row r="96" spans="1:27">
      <c r="A96" s="150">
        <v>6</v>
      </c>
      <c r="B96" s="151">
        <v>4</v>
      </c>
      <c r="C96" s="151">
        <v>3</v>
      </c>
      <c r="D96" s="67">
        <v>382044</v>
      </c>
      <c r="E96" s="125" t="s">
        <v>90</v>
      </c>
      <c r="F96" s="157">
        <v>8196</v>
      </c>
      <c r="G96" s="158">
        <v>1018</v>
      </c>
      <c r="H96" s="158">
        <v>1088</v>
      </c>
      <c r="I96" s="158">
        <v>1430</v>
      </c>
      <c r="J96" s="158">
        <v>1515</v>
      </c>
      <c r="K96" s="158">
        <v>1786</v>
      </c>
      <c r="L96" s="159">
        <v>1359</v>
      </c>
      <c r="M96" s="158">
        <v>2106</v>
      </c>
      <c r="N96" s="158">
        <v>3536</v>
      </c>
      <c r="O96" s="159">
        <v>4660</v>
      </c>
      <c r="P96" s="158">
        <v>4269</v>
      </c>
      <c r="Q96" s="159">
        <v>3927</v>
      </c>
      <c r="R96" s="158">
        <v>727</v>
      </c>
      <c r="S96" s="159">
        <v>703</v>
      </c>
      <c r="T96" s="158">
        <v>2416</v>
      </c>
      <c r="U96" s="159">
        <v>2244</v>
      </c>
      <c r="V96" s="158">
        <v>3143</v>
      </c>
      <c r="W96" s="159">
        <v>2947</v>
      </c>
      <c r="X96" s="158">
        <v>6090</v>
      </c>
      <c r="Y96" s="158">
        <v>1430</v>
      </c>
      <c r="Z96" s="159">
        <v>4660</v>
      </c>
      <c r="AA96" s="27"/>
    </row>
    <row r="97" spans="1:27">
      <c r="A97" s="150">
        <v>6</v>
      </c>
      <c r="B97" s="151">
        <v>4</v>
      </c>
      <c r="C97" s="151">
        <v>3</v>
      </c>
      <c r="D97" s="67">
        <v>382048</v>
      </c>
      <c r="E97" s="125" t="s">
        <v>91</v>
      </c>
      <c r="F97" s="157">
        <v>5592</v>
      </c>
      <c r="G97" s="158">
        <v>678</v>
      </c>
      <c r="H97" s="158">
        <v>744</v>
      </c>
      <c r="I97" s="158">
        <v>1020</v>
      </c>
      <c r="J97" s="158">
        <v>1039</v>
      </c>
      <c r="K97" s="158">
        <v>1228</v>
      </c>
      <c r="L97" s="159">
        <v>883</v>
      </c>
      <c r="M97" s="158">
        <v>1422</v>
      </c>
      <c r="N97" s="158">
        <v>2442</v>
      </c>
      <c r="O97" s="159">
        <v>3150</v>
      </c>
      <c r="P97" s="158">
        <v>2942</v>
      </c>
      <c r="Q97" s="159">
        <v>2650</v>
      </c>
      <c r="R97" s="158">
        <v>528</v>
      </c>
      <c r="S97" s="159">
        <v>492</v>
      </c>
      <c r="T97" s="158">
        <v>1648</v>
      </c>
      <c r="U97" s="159">
        <v>1502</v>
      </c>
      <c r="V97" s="158">
        <v>2176</v>
      </c>
      <c r="W97" s="159">
        <v>1994</v>
      </c>
      <c r="X97" s="158">
        <v>4170</v>
      </c>
      <c r="Y97" s="158">
        <v>1020</v>
      </c>
      <c r="Z97" s="159">
        <v>3150</v>
      </c>
      <c r="AA97" s="27"/>
    </row>
    <row r="98" spans="1:27">
      <c r="A98" s="150">
        <v>9</v>
      </c>
      <c r="B98" s="151">
        <v>3</v>
      </c>
      <c r="C98" s="151">
        <v>4</v>
      </c>
      <c r="D98" s="67">
        <v>382056</v>
      </c>
      <c r="E98" s="125" t="s">
        <v>92</v>
      </c>
      <c r="F98" s="157">
        <v>11617</v>
      </c>
      <c r="G98" s="158">
        <v>1622</v>
      </c>
      <c r="H98" s="158">
        <v>1559</v>
      </c>
      <c r="I98" s="158">
        <v>2118</v>
      </c>
      <c r="J98" s="158">
        <v>2057</v>
      </c>
      <c r="K98" s="158">
        <v>2391</v>
      </c>
      <c r="L98" s="159">
        <v>1870</v>
      </c>
      <c r="M98" s="158">
        <v>3181</v>
      </c>
      <c r="N98" s="158">
        <v>5299</v>
      </c>
      <c r="O98" s="159">
        <v>6318</v>
      </c>
      <c r="P98" s="158">
        <v>6138</v>
      </c>
      <c r="Q98" s="159">
        <v>5479</v>
      </c>
      <c r="R98" s="158">
        <v>1126</v>
      </c>
      <c r="S98" s="159">
        <v>992</v>
      </c>
      <c r="T98" s="158">
        <v>3346</v>
      </c>
      <c r="U98" s="159">
        <v>2972</v>
      </c>
      <c r="V98" s="158">
        <v>4472</v>
      </c>
      <c r="W98" s="159">
        <v>3964</v>
      </c>
      <c r="X98" s="158">
        <v>8436</v>
      </c>
      <c r="Y98" s="158">
        <v>2118</v>
      </c>
      <c r="Z98" s="159">
        <v>6318</v>
      </c>
      <c r="AA98" s="27"/>
    </row>
    <row r="99" spans="1:27">
      <c r="A99" s="150">
        <v>4</v>
      </c>
      <c r="B99" s="151">
        <v>2</v>
      </c>
      <c r="C99" s="151">
        <v>3</v>
      </c>
      <c r="D99" s="67">
        <v>382060</v>
      </c>
      <c r="E99" s="125" t="s">
        <v>93</v>
      </c>
      <c r="F99" s="157">
        <v>8471</v>
      </c>
      <c r="G99" s="158">
        <v>1222</v>
      </c>
      <c r="H99" s="158">
        <v>1167</v>
      </c>
      <c r="I99" s="158">
        <v>1531</v>
      </c>
      <c r="J99" s="158">
        <v>1484</v>
      </c>
      <c r="K99" s="158">
        <v>1717</v>
      </c>
      <c r="L99" s="159">
        <v>1350</v>
      </c>
      <c r="M99" s="158">
        <v>2389</v>
      </c>
      <c r="N99" s="158">
        <v>3920</v>
      </c>
      <c r="O99" s="159">
        <v>4551</v>
      </c>
      <c r="P99" s="158">
        <v>4515</v>
      </c>
      <c r="Q99" s="159">
        <v>3956</v>
      </c>
      <c r="R99" s="158">
        <v>817</v>
      </c>
      <c r="S99" s="159">
        <v>714</v>
      </c>
      <c r="T99" s="158">
        <v>2420</v>
      </c>
      <c r="U99" s="159">
        <v>2131</v>
      </c>
      <c r="V99" s="158">
        <v>3237</v>
      </c>
      <c r="W99" s="159">
        <v>2845</v>
      </c>
      <c r="X99" s="158">
        <v>6082</v>
      </c>
      <c r="Y99" s="158">
        <v>1531</v>
      </c>
      <c r="Z99" s="159">
        <v>4551</v>
      </c>
      <c r="AA99" s="27"/>
    </row>
    <row r="100" spans="1:27">
      <c r="A100" s="150">
        <v>8</v>
      </c>
      <c r="B100" s="151">
        <v>2</v>
      </c>
      <c r="C100" s="151">
        <v>4</v>
      </c>
      <c r="D100" s="67">
        <v>382068</v>
      </c>
      <c r="E100" s="125" t="s">
        <v>94</v>
      </c>
      <c r="F100" s="157">
        <v>15715</v>
      </c>
      <c r="G100" s="158">
        <v>2167</v>
      </c>
      <c r="H100" s="158">
        <v>2197</v>
      </c>
      <c r="I100" s="158">
        <v>2887</v>
      </c>
      <c r="J100" s="158">
        <v>2904</v>
      </c>
      <c r="K100" s="158">
        <v>3068</v>
      </c>
      <c r="L100" s="159">
        <v>2492</v>
      </c>
      <c r="M100" s="158">
        <v>4364</v>
      </c>
      <c r="N100" s="158">
        <v>7251</v>
      </c>
      <c r="O100" s="159">
        <v>8464</v>
      </c>
      <c r="P100" s="158">
        <v>8088</v>
      </c>
      <c r="Q100" s="159">
        <v>7627</v>
      </c>
      <c r="R100" s="158">
        <v>1477</v>
      </c>
      <c r="S100" s="159">
        <v>1410</v>
      </c>
      <c r="T100" s="158">
        <v>4396</v>
      </c>
      <c r="U100" s="159">
        <v>4068</v>
      </c>
      <c r="V100" s="158">
        <v>5873</v>
      </c>
      <c r="W100" s="159">
        <v>5478</v>
      </c>
      <c r="X100" s="158">
        <v>11351</v>
      </c>
      <c r="Y100" s="158">
        <v>2887</v>
      </c>
      <c r="Z100" s="159">
        <v>8464</v>
      </c>
      <c r="AA100" s="27"/>
    </row>
    <row r="101" spans="1:27">
      <c r="A101" s="150">
        <v>2</v>
      </c>
      <c r="B101" s="151">
        <v>2</v>
      </c>
      <c r="C101" s="151">
        <v>1</v>
      </c>
      <c r="D101" s="146">
        <v>512000</v>
      </c>
      <c r="E101" s="124" t="s">
        <v>95</v>
      </c>
      <c r="F101" s="157">
        <v>22002</v>
      </c>
      <c r="G101" s="158">
        <v>2784</v>
      </c>
      <c r="H101" s="158">
        <v>2686</v>
      </c>
      <c r="I101" s="158">
        <v>3777</v>
      </c>
      <c r="J101" s="158">
        <v>4111</v>
      </c>
      <c r="K101" s="158">
        <v>4752</v>
      </c>
      <c r="L101" s="159">
        <v>3892</v>
      </c>
      <c r="M101" s="158">
        <v>5470</v>
      </c>
      <c r="N101" s="158">
        <v>9247</v>
      </c>
      <c r="O101" s="159">
        <v>12755</v>
      </c>
      <c r="P101" s="158">
        <v>11402</v>
      </c>
      <c r="Q101" s="159">
        <v>10600</v>
      </c>
      <c r="R101" s="158">
        <v>1897</v>
      </c>
      <c r="S101" s="159">
        <v>1880</v>
      </c>
      <c r="T101" s="158">
        <v>6666</v>
      </c>
      <c r="U101" s="159">
        <v>6089</v>
      </c>
      <c r="V101" s="158">
        <v>8563</v>
      </c>
      <c r="W101" s="159">
        <v>7969</v>
      </c>
      <c r="X101" s="158">
        <v>16532</v>
      </c>
      <c r="Y101" s="158">
        <v>3777</v>
      </c>
      <c r="Z101" s="159">
        <v>12755</v>
      </c>
      <c r="AA101" s="27"/>
    </row>
    <row r="102" spans="1:27">
      <c r="A102" s="150">
        <v>1</v>
      </c>
      <c r="B102" s="151">
        <v>1</v>
      </c>
      <c r="C102" s="151">
        <v>1</v>
      </c>
      <c r="D102" s="146">
        <v>513000</v>
      </c>
      <c r="E102" s="124" t="s">
        <v>96</v>
      </c>
      <c r="F102" s="157">
        <v>52388</v>
      </c>
      <c r="G102" s="158">
        <v>7037</v>
      </c>
      <c r="H102" s="158">
        <v>6873</v>
      </c>
      <c r="I102" s="158">
        <v>9465</v>
      </c>
      <c r="J102" s="158">
        <v>9648</v>
      </c>
      <c r="K102" s="158">
        <v>10670</v>
      </c>
      <c r="L102" s="159">
        <v>8695</v>
      </c>
      <c r="M102" s="158">
        <v>13910</v>
      </c>
      <c r="N102" s="158">
        <v>23375</v>
      </c>
      <c r="O102" s="159">
        <v>29013</v>
      </c>
      <c r="P102" s="158">
        <v>27434</v>
      </c>
      <c r="Q102" s="159">
        <v>24954</v>
      </c>
      <c r="R102" s="158">
        <v>4951</v>
      </c>
      <c r="S102" s="159">
        <v>4514</v>
      </c>
      <c r="T102" s="158">
        <v>15317</v>
      </c>
      <c r="U102" s="159">
        <v>13696</v>
      </c>
      <c r="V102" s="158">
        <v>20268</v>
      </c>
      <c r="W102" s="159">
        <v>18210</v>
      </c>
      <c r="X102" s="158">
        <v>38478</v>
      </c>
      <c r="Y102" s="158">
        <v>9465</v>
      </c>
      <c r="Z102" s="159">
        <v>29013</v>
      </c>
      <c r="AA102" s="27"/>
    </row>
    <row r="103" spans="1:27">
      <c r="A103" s="150">
        <v>2</v>
      </c>
      <c r="B103" s="151">
        <v>3</v>
      </c>
      <c r="C103" s="151">
        <v>1</v>
      </c>
      <c r="D103" s="146">
        <v>515000</v>
      </c>
      <c r="E103" s="124" t="s">
        <v>97</v>
      </c>
      <c r="F103" s="157">
        <v>59460</v>
      </c>
      <c r="G103" s="158">
        <v>8684</v>
      </c>
      <c r="H103" s="158">
        <v>7700</v>
      </c>
      <c r="I103" s="158">
        <v>9953</v>
      </c>
      <c r="J103" s="158">
        <v>9604</v>
      </c>
      <c r="K103" s="158">
        <v>10420</v>
      </c>
      <c r="L103" s="159">
        <v>13099</v>
      </c>
      <c r="M103" s="158">
        <v>16384</v>
      </c>
      <c r="N103" s="158">
        <v>26337</v>
      </c>
      <c r="O103" s="159">
        <v>33123</v>
      </c>
      <c r="P103" s="158">
        <v>29801</v>
      </c>
      <c r="Q103" s="159">
        <v>29659</v>
      </c>
      <c r="R103" s="158">
        <v>5186</v>
      </c>
      <c r="S103" s="159">
        <v>4767</v>
      </c>
      <c r="T103" s="158">
        <v>16203</v>
      </c>
      <c r="U103" s="159">
        <v>16920</v>
      </c>
      <c r="V103" s="158">
        <v>21389</v>
      </c>
      <c r="W103" s="159">
        <v>21687</v>
      </c>
      <c r="X103" s="158">
        <v>43076</v>
      </c>
      <c r="Y103" s="158">
        <v>9953</v>
      </c>
      <c r="Z103" s="159">
        <v>33123</v>
      </c>
      <c r="AA103" s="27"/>
    </row>
    <row r="104" spans="1:27">
      <c r="A104" s="150">
        <v>3</v>
      </c>
      <c r="B104" s="151">
        <v>4</v>
      </c>
      <c r="C104" s="151">
        <v>2</v>
      </c>
      <c r="D104" s="67">
        <v>554000</v>
      </c>
      <c r="E104" s="125" t="s">
        <v>265</v>
      </c>
      <c r="F104" s="157">
        <v>38879</v>
      </c>
      <c r="G104" s="158">
        <v>4694</v>
      </c>
      <c r="H104" s="158">
        <v>4768</v>
      </c>
      <c r="I104" s="158">
        <v>6756</v>
      </c>
      <c r="J104" s="158">
        <v>7427</v>
      </c>
      <c r="K104" s="158">
        <v>8613</v>
      </c>
      <c r="L104" s="159">
        <v>6621</v>
      </c>
      <c r="M104" s="158">
        <v>9462</v>
      </c>
      <c r="N104" s="158">
        <v>16218</v>
      </c>
      <c r="O104" s="159">
        <v>22661</v>
      </c>
      <c r="P104" s="158">
        <v>20172</v>
      </c>
      <c r="Q104" s="159">
        <v>18707</v>
      </c>
      <c r="R104" s="158">
        <v>3446</v>
      </c>
      <c r="S104" s="159">
        <v>3310</v>
      </c>
      <c r="T104" s="158">
        <v>11939</v>
      </c>
      <c r="U104" s="159">
        <v>10722</v>
      </c>
      <c r="V104" s="158">
        <v>15385</v>
      </c>
      <c r="W104" s="159">
        <v>14032</v>
      </c>
      <c r="X104" s="158">
        <v>29417</v>
      </c>
      <c r="Y104" s="158">
        <v>6756</v>
      </c>
      <c r="Z104" s="159">
        <v>22661</v>
      </c>
      <c r="AA104" s="27"/>
    </row>
    <row r="105" spans="1:27">
      <c r="A105" s="150">
        <v>6</v>
      </c>
      <c r="B105" s="151">
        <v>4</v>
      </c>
      <c r="C105" s="151">
        <v>3</v>
      </c>
      <c r="D105" s="67">
        <v>554004</v>
      </c>
      <c r="E105" s="125" t="s">
        <v>98</v>
      </c>
      <c r="F105" s="157">
        <v>9582</v>
      </c>
      <c r="G105" s="158">
        <v>1182</v>
      </c>
      <c r="H105" s="158">
        <v>1154</v>
      </c>
      <c r="I105" s="158">
        <v>1677</v>
      </c>
      <c r="J105" s="158">
        <v>1798</v>
      </c>
      <c r="K105" s="158">
        <v>2145</v>
      </c>
      <c r="L105" s="159">
        <v>1626</v>
      </c>
      <c r="M105" s="158">
        <v>2336</v>
      </c>
      <c r="N105" s="158">
        <v>4013</v>
      </c>
      <c r="O105" s="159">
        <v>5569</v>
      </c>
      <c r="P105" s="158">
        <v>4931</v>
      </c>
      <c r="Q105" s="159">
        <v>4651</v>
      </c>
      <c r="R105" s="158">
        <v>859</v>
      </c>
      <c r="S105" s="159">
        <v>818</v>
      </c>
      <c r="T105" s="158">
        <v>2902</v>
      </c>
      <c r="U105" s="159">
        <v>2667</v>
      </c>
      <c r="V105" s="158">
        <v>3761</v>
      </c>
      <c r="W105" s="159">
        <v>3485</v>
      </c>
      <c r="X105" s="158">
        <v>7246</v>
      </c>
      <c r="Y105" s="158">
        <v>1677</v>
      </c>
      <c r="Z105" s="159">
        <v>5569</v>
      </c>
      <c r="AA105" s="27"/>
    </row>
    <row r="106" spans="1:27">
      <c r="A106" s="150">
        <v>9</v>
      </c>
      <c r="B106" s="151">
        <v>3</v>
      </c>
      <c r="C106" s="151">
        <v>4</v>
      </c>
      <c r="D106" s="67">
        <v>554008</v>
      </c>
      <c r="E106" s="125" t="s">
        <v>99</v>
      </c>
      <c r="F106" s="157">
        <v>15051</v>
      </c>
      <c r="G106" s="158">
        <v>1881</v>
      </c>
      <c r="H106" s="158">
        <v>1906</v>
      </c>
      <c r="I106" s="158">
        <v>2659</v>
      </c>
      <c r="J106" s="158">
        <v>2828</v>
      </c>
      <c r="K106" s="158">
        <v>3201</v>
      </c>
      <c r="L106" s="159">
        <v>2576</v>
      </c>
      <c r="M106" s="158">
        <v>3787</v>
      </c>
      <c r="N106" s="158">
        <v>6446</v>
      </c>
      <c r="O106" s="159">
        <v>8605</v>
      </c>
      <c r="P106" s="158">
        <v>7820</v>
      </c>
      <c r="Q106" s="159">
        <v>7231</v>
      </c>
      <c r="R106" s="158">
        <v>1344</v>
      </c>
      <c r="S106" s="159">
        <v>1315</v>
      </c>
      <c r="T106" s="158">
        <v>4522</v>
      </c>
      <c r="U106" s="159">
        <v>4083</v>
      </c>
      <c r="V106" s="158">
        <v>5866</v>
      </c>
      <c r="W106" s="159">
        <v>5398</v>
      </c>
      <c r="X106" s="158">
        <v>11264</v>
      </c>
      <c r="Y106" s="158">
        <v>2659</v>
      </c>
      <c r="Z106" s="159">
        <v>8605</v>
      </c>
      <c r="AA106" s="27"/>
    </row>
    <row r="107" spans="1:27">
      <c r="A107" s="150">
        <v>6</v>
      </c>
      <c r="B107" s="151">
        <v>4</v>
      </c>
      <c r="C107" s="151">
        <v>3</v>
      </c>
      <c r="D107" s="67">
        <v>554012</v>
      </c>
      <c r="E107" s="125" t="s">
        <v>100</v>
      </c>
      <c r="F107" s="157">
        <v>9409</v>
      </c>
      <c r="G107" s="158">
        <v>1214</v>
      </c>
      <c r="H107" s="158">
        <v>1193</v>
      </c>
      <c r="I107" s="158">
        <v>1515</v>
      </c>
      <c r="J107" s="158">
        <v>1798</v>
      </c>
      <c r="K107" s="158">
        <v>2117</v>
      </c>
      <c r="L107" s="159">
        <v>1572</v>
      </c>
      <c r="M107" s="158">
        <v>2407</v>
      </c>
      <c r="N107" s="158">
        <v>3922</v>
      </c>
      <c r="O107" s="159">
        <v>5487</v>
      </c>
      <c r="P107" s="158">
        <v>4842</v>
      </c>
      <c r="Q107" s="159">
        <v>4567</v>
      </c>
      <c r="R107" s="158">
        <v>804</v>
      </c>
      <c r="S107" s="159">
        <v>711</v>
      </c>
      <c r="T107" s="158">
        <v>2824</v>
      </c>
      <c r="U107" s="159">
        <v>2663</v>
      </c>
      <c r="V107" s="158">
        <v>3628</v>
      </c>
      <c r="W107" s="159">
        <v>3374</v>
      </c>
      <c r="X107" s="158">
        <v>7002</v>
      </c>
      <c r="Y107" s="158">
        <v>1515</v>
      </c>
      <c r="Z107" s="159">
        <v>5487</v>
      </c>
      <c r="AA107" s="27"/>
    </row>
    <row r="108" spans="1:27">
      <c r="A108" s="150">
        <v>5</v>
      </c>
      <c r="B108" s="151">
        <v>3</v>
      </c>
      <c r="C108" s="151">
        <v>3</v>
      </c>
      <c r="D108" s="67">
        <v>554020</v>
      </c>
      <c r="E108" s="125" t="s">
        <v>101</v>
      </c>
      <c r="F108" s="157">
        <v>10928</v>
      </c>
      <c r="G108" s="158">
        <v>1454</v>
      </c>
      <c r="H108" s="158">
        <v>1402</v>
      </c>
      <c r="I108" s="158">
        <v>1926</v>
      </c>
      <c r="J108" s="158">
        <v>2116</v>
      </c>
      <c r="K108" s="158">
        <v>2264</v>
      </c>
      <c r="L108" s="159">
        <v>1766</v>
      </c>
      <c r="M108" s="158">
        <v>2856</v>
      </c>
      <c r="N108" s="158">
        <v>4782</v>
      </c>
      <c r="O108" s="159">
        <v>6146</v>
      </c>
      <c r="P108" s="158">
        <v>5617</v>
      </c>
      <c r="Q108" s="159">
        <v>5311</v>
      </c>
      <c r="R108" s="158">
        <v>984</v>
      </c>
      <c r="S108" s="159">
        <v>942</v>
      </c>
      <c r="T108" s="158">
        <v>3173</v>
      </c>
      <c r="U108" s="159">
        <v>2973</v>
      </c>
      <c r="V108" s="158">
        <v>4157</v>
      </c>
      <c r="W108" s="159">
        <v>3915</v>
      </c>
      <c r="X108" s="158">
        <v>8072</v>
      </c>
      <c r="Y108" s="158">
        <v>1926</v>
      </c>
      <c r="Z108" s="159">
        <v>6146</v>
      </c>
      <c r="AA108" s="27"/>
    </row>
    <row r="109" spans="1:27">
      <c r="A109" s="150">
        <v>3</v>
      </c>
      <c r="B109" s="151">
        <v>4</v>
      </c>
      <c r="C109" s="151">
        <v>2</v>
      </c>
      <c r="D109" s="67">
        <v>558000</v>
      </c>
      <c r="E109" s="125" t="s">
        <v>266</v>
      </c>
      <c r="F109" s="157">
        <v>29604</v>
      </c>
      <c r="G109" s="158">
        <v>3489</v>
      </c>
      <c r="H109" s="158">
        <v>3532</v>
      </c>
      <c r="I109" s="158">
        <v>5029</v>
      </c>
      <c r="J109" s="158">
        <v>5666</v>
      </c>
      <c r="K109" s="158">
        <v>6779</v>
      </c>
      <c r="L109" s="159">
        <v>5109</v>
      </c>
      <c r="M109" s="158">
        <v>7021</v>
      </c>
      <c r="N109" s="158">
        <v>12050</v>
      </c>
      <c r="O109" s="159">
        <v>17554</v>
      </c>
      <c r="P109" s="158">
        <v>15397</v>
      </c>
      <c r="Q109" s="159">
        <v>14207</v>
      </c>
      <c r="R109" s="158">
        <v>2602</v>
      </c>
      <c r="S109" s="159">
        <v>2427</v>
      </c>
      <c r="T109" s="158">
        <v>9143</v>
      </c>
      <c r="U109" s="159">
        <v>8411</v>
      </c>
      <c r="V109" s="158">
        <v>11745</v>
      </c>
      <c r="W109" s="159">
        <v>10838</v>
      </c>
      <c r="X109" s="158">
        <v>22583</v>
      </c>
      <c r="Y109" s="158">
        <v>5029</v>
      </c>
      <c r="Z109" s="159">
        <v>17554</v>
      </c>
      <c r="AA109" s="27"/>
    </row>
    <row r="110" spans="1:27">
      <c r="A110" s="150">
        <v>6</v>
      </c>
      <c r="B110" s="151">
        <v>4</v>
      </c>
      <c r="C110" s="151">
        <v>3</v>
      </c>
      <c r="D110" s="67">
        <v>558012</v>
      </c>
      <c r="E110" s="125" t="s">
        <v>102</v>
      </c>
      <c r="F110" s="157">
        <v>7697</v>
      </c>
      <c r="G110" s="158">
        <v>1057</v>
      </c>
      <c r="H110" s="158">
        <v>922</v>
      </c>
      <c r="I110" s="158">
        <v>1261</v>
      </c>
      <c r="J110" s="158">
        <v>1381</v>
      </c>
      <c r="K110" s="158">
        <v>1720</v>
      </c>
      <c r="L110" s="159">
        <v>1356</v>
      </c>
      <c r="M110" s="158">
        <v>1979</v>
      </c>
      <c r="N110" s="158">
        <v>3240</v>
      </c>
      <c r="O110" s="159">
        <v>4457</v>
      </c>
      <c r="P110" s="158">
        <v>3969</v>
      </c>
      <c r="Q110" s="159">
        <v>3728</v>
      </c>
      <c r="R110" s="158">
        <v>651</v>
      </c>
      <c r="S110" s="159">
        <v>610</v>
      </c>
      <c r="T110" s="158">
        <v>2311</v>
      </c>
      <c r="U110" s="159">
        <v>2146</v>
      </c>
      <c r="V110" s="158">
        <v>2962</v>
      </c>
      <c r="W110" s="159">
        <v>2756</v>
      </c>
      <c r="X110" s="158">
        <v>5718</v>
      </c>
      <c r="Y110" s="158">
        <v>1261</v>
      </c>
      <c r="Z110" s="159">
        <v>4457</v>
      </c>
      <c r="AA110" s="27"/>
    </row>
    <row r="111" spans="1:27">
      <c r="A111" s="150">
        <v>6</v>
      </c>
      <c r="B111" s="151">
        <v>4</v>
      </c>
      <c r="C111" s="151">
        <v>3</v>
      </c>
      <c r="D111" s="67">
        <v>558016</v>
      </c>
      <c r="E111" s="125" t="s">
        <v>103</v>
      </c>
      <c r="F111" s="157">
        <v>9835</v>
      </c>
      <c r="G111" s="158">
        <v>1209</v>
      </c>
      <c r="H111" s="158">
        <v>1185</v>
      </c>
      <c r="I111" s="158">
        <v>1671</v>
      </c>
      <c r="J111" s="158">
        <v>1804</v>
      </c>
      <c r="K111" s="158">
        <v>2192</v>
      </c>
      <c r="L111" s="159">
        <v>1774</v>
      </c>
      <c r="M111" s="158">
        <v>2394</v>
      </c>
      <c r="N111" s="158">
        <v>4065</v>
      </c>
      <c r="O111" s="159">
        <v>5770</v>
      </c>
      <c r="P111" s="158">
        <v>5069</v>
      </c>
      <c r="Q111" s="159">
        <v>4766</v>
      </c>
      <c r="R111" s="158">
        <v>835</v>
      </c>
      <c r="S111" s="159">
        <v>836</v>
      </c>
      <c r="T111" s="158">
        <v>2986</v>
      </c>
      <c r="U111" s="159">
        <v>2784</v>
      </c>
      <c r="V111" s="158">
        <v>3821</v>
      </c>
      <c r="W111" s="159">
        <v>3620</v>
      </c>
      <c r="X111" s="158">
        <v>7441</v>
      </c>
      <c r="Y111" s="158">
        <v>1671</v>
      </c>
      <c r="Z111" s="159">
        <v>5770</v>
      </c>
      <c r="AA111" s="27"/>
    </row>
    <row r="112" spans="1:27">
      <c r="A112" s="150">
        <v>7</v>
      </c>
      <c r="B112" s="151">
        <v>1</v>
      </c>
      <c r="C112" s="151">
        <v>4</v>
      </c>
      <c r="D112" s="67">
        <v>562004</v>
      </c>
      <c r="E112" s="125" t="s">
        <v>104</v>
      </c>
      <c r="F112" s="157">
        <v>13645</v>
      </c>
      <c r="G112" s="158">
        <v>1762</v>
      </c>
      <c r="H112" s="158">
        <v>1665</v>
      </c>
      <c r="I112" s="158">
        <v>2377</v>
      </c>
      <c r="J112" s="158">
        <v>2605</v>
      </c>
      <c r="K112" s="158">
        <v>2900</v>
      </c>
      <c r="L112" s="159">
        <v>2336</v>
      </c>
      <c r="M112" s="158">
        <v>3427</v>
      </c>
      <c r="N112" s="158">
        <v>5804</v>
      </c>
      <c r="O112" s="159">
        <v>7841</v>
      </c>
      <c r="P112" s="158">
        <v>7096</v>
      </c>
      <c r="Q112" s="159">
        <v>6549</v>
      </c>
      <c r="R112" s="158">
        <v>1245</v>
      </c>
      <c r="S112" s="159">
        <v>1132</v>
      </c>
      <c r="T112" s="158">
        <v>4075</v>
      </c>
      <c r="U112" s="159">
        <v>3766</v>
      </c>
      <c r="V112" s="158">
        <v>5320</v>
      </c>
      <c r="W112" s="159">
        <v>4898</v>
      </c>
      <c r="X112" s="158">
        <v>10218</v>
      </c>
      <c r="Y112" s="158">
        <v>2377</v>
      </c>
      <c r="Z112" s="159">
        <v>7841</v>
      </c>
      <c r="AA112" s="27"/>
    </row>
    <row r="113" spans="1:27">
      <c r="A113" s="150">
        <v>4</v>
      </c>
      <c r="B113" s="151">
        <v>2</v>
      </c>
      <c r="C113" s="151">
        <v>3</v>
      </c>
      <c r="D113" s="67">
        <v>562008</v>
      </c>
      <c r="E113" s="125" t="s">
        <v>105</v>
      </c>
      <c r="F113" s="157">
        <v>6531</v>
      </c>
      <c r="G113" s="158">
        <v>833</v>
      </c>
      <c r="H113" s="158">
        <v>853</v>
      </c>
      <c r="I113" s="158">
        <v>1149</v>
      </c>
      <c r="J113" s="158">
        <v>1217</v>
      </c>
      <c r="K113" s="158">
        <v>1382</v>
      </c>
      <c r="L113" s="159">
        <v>1097</v>
      </c>
      <c r="M113" s="158">
        <v>1686</v>
      </c>
      <c r="N113" s="158">
        <v>2835</v>
      </c>
      <c r="O113" s="159">
        <v>3696</v>
      </c>
      <c r="P113" s="158">
        <v>3365</v>
      </c>
      <c r="Q113" s="159">
        <v>3166</v>
      </c>
      <c r="R113" s="158">
        <v>591</v>
      </c>
      <c r="S113" s="159">
        <v>558</v>
      </c>
      <c r="T113" s="158">
        <v>1906</v>
      </c>
      <c r="U113" s="159">
        <v>1790</v>
      </c>
      <c r="V113" s="158">
        <v>2497</v>
      </c>
      <c r="W113" s="159">
        <v>2348</v>
      </c>
      <c r="X113" s="158">
        <v>4845</v>
      </c>
      <c r="Y113" s="158">
        <v>1149</v>
      </c>
      <c r="Z113" s="159">
        <v>3696</v>
      </c>
      <c r="AA113" s="27"/>
    </row>
    <row r="114" spans="1:27">
      <c r="A114" s="150">
        <v>8</v>
      </c>
      <c r="B114" s="151">
        <v>2</v>
      </c>
      <c r="C114" s="151">
        <v>4</v>
      </c>
      <c r="D114" s="67">
        <v>562012</v>
      </c>
      <c r="E114" s="125" t="s">
        <v>106</v>
      </c>
      <c r="F114" s="157">
        <v>14456</v>
      </c>
      <c r="G114" s="158">
        <v>1797</v>
      </c>
      <c r="H114" s="158">
        <v>1764</v>
      </c>
      <c r="I114" s="158">
        <v>2500</v>
      </c>
      <c r="J114" s="158">
        <v>2767</v>
      </c>
      <c r="K114" s="158">
        <v>3187</v>
      </c>
      <c r="L114" s="159">
        <v>2441</v>
      </c>
      <c r="M114" s="158">
        <v>3561</v>
      </c>
      <c r="N114" s="158">
        <v>6061</v>
      </c>
      <c r="O114" s="159">
        <v>8395</v>
      </c>
      <c r="P114" s="158">
        <v>7411</v>
      </c>
      <c r="Q114" s="159">
        <v>7045</v>
      </c>
      <c r="R114" s="158">
        <v>1321</v>
      </c>
      <c r="S114" s="159">
        <v>1179</v>
      </c>
      <c r="T114" s="158">
        <v>4279</v>
      </c>
      <c r="U114" s="159">
        <v>4116</v>
      </c>
      <c r="V114" s="158">
        <v>5600</v>
      </c>
      <c r="W114" s="159">
        <v>5295</v>
      </c>
      <c r="X114" s="158">
        <v>10895</v>
      </c>
      <c r="Y114" s="158">
        <v>2500</v>
      </c>
      <c r="Z114" s="159">
        <v>8395</v>
      </c>
      <c r="AA114" s="27"/>
    </row>
    <row r="115" spans="1:27">
      <c r="A115" s="150">
        <v>7</v>
      </c>
      <c r="B115" s="151">
        <v>1</v>
      </c>
      <c r="C115" s="151">
        <v>4</v>
      </c>
      <c r="D115" s="67">
        <v>562014</v>
      </c>
      <c r="E115" s="125" t="s">
        <v>107</v>
      </c>
      <c r="F115" s="157">
        <v>15675</v>
      </c>
      <c r="G115" s="158">
        <v>1987</v>
      </c>
      <c r="H115" s="158">
        <v>2086</v>
      </c>
      <c r="I115" s="158">
        <v>2779</v>
      </c>
      <c r="J115" s="158">
        <v>3049</v>
      </c>
      <c r="K115" s="158">
        <v>3218</v>
      </c>
      <c r="L115" s="159">
        <v>2556</v>
      </c>
      <c r="M115" s="158">
        <v>4073</v>
      </c>
      <c r="N115" s="158">
        <v>6852</v>
      </c>
      <c r="O115" s="159">
        <v>8823</v>
      </c>
      <c r="P115" s="158">
        <v>8073</v>
      </c>
      <c r="Q115" s="159">
        <v>7602</v>
      </c>
      <c r="R115" s="158">
        <v>1380</v>
      </c>
      <c r="S115" s="159">
        <v>1399</v>
      </c>
      <c r="T115" s="158">
        <v>4568</v>
      </c>
      <c r="U115" s="159">
        <v>4255</v>
      </c>
      <c r="V115" s="158">
        <v>5948</v>
      </c>
      <c r="W115" s="159">
        <v>5654</v>
      </c>
      <c r="X115" s="158">
        <v>11602</v>
      </c>
      <c r="Y115" s="158">
        <v>2779</v>
      </c>
      <c r="Z115" s="159">
        <v>8823</v>
      </c>
      <c r="AA115" s="27"/>
    </row>
    <row r="116" spans="1:27">
      <c r="A116" s="150">
        <v>6</v>
      </c>
      <c r="B116" s="151">
        <v>4</v>
      </c>
      <c r="C116" s="151">
        <v>3</v>
      </c>
      <c r="D116" s="67">
        <v>562016</v>
      </c>
      <c r="E116" s="125" t="s">
        <v>108</v>
      </c>
      <c r="F116" s="157">
        <v>7589</v>
      </c>
      <c r="G116" s="158">
        <v>942</v>
      </c>
      <c r="H116" s="158">
        <v>906</v>
      </c>
      <c r="I116" s="158">
        <v>1293</v>
      </c>
      <c r="J116" s="158">
        <v>1443</v>
      </c>
      <c r="K116" s="158">
        <v>1753</v>
      </c>
      <c r="L116" s="159">
        <v>1252</v>
      </c>
      <c r="M116" s="158">
        <v>1848</v>
      </c>
      <c r="N116" s="158">
        <v>3141</v>
      </c>
      <c r="O116" s="159">
        <v>4448</v>
      </c>
      <c r="P116" s="158">
        <v>3936</v>
      </c>
      <c r="Q116" s="159">
        <v>3653</v>
      </c>
      <c r="R116" s="158">
        <v>671</v>
      </c>
      <c r="S116" s="159">
        <v>622</v>
      </c>
      <c r="T116" s="158">
        <v>2315</v>
      </c>
      <c r="U116" s="159">
        <v>2133</v>
      </c>
      <c r="V116" s="158">
        <v>2986</v>
      </c>
      <c r="W116" s="159">
        <v>2755</v>
      </c>
      <c r="X116" s="158">
        <v>5741</v>
      </c>
      <c r="Y116" s="158">
        <v>1293</v>
      </c>
      <c r="Z116" s="159">
        <v>4448</v>
      </c>
      <c r="AA116" s="27"/>
    </row>
    <row r="117" spans="1:27">
      <c r="A117" s="150">
        <v>7</v>
      </c>
      <c r="B117" s="151">
        <v>1</v>
      </c>
      <c r="C117" s="151">
        <v>4</v>
      </c>
      <c r="D117" s="67">
        <v>562020</v>
      </c>
      <c r="E117" s="125" t="s">
        <v>109</v>
      </c>
      <c r="F117" s="157">
        <v>11565</v>
      </c>
      <c r="G117" s="158">
        <v>1484</v>
      </c>
      <c r="H117" s="158">
        <v>1469</v>
      </c>
      <c r="I117" s="158">
        <v>1994</v>
      </c>
      <c r="J117" s="158">
        <v>2082</v>
      </c>
      <c r="K117" s="158">
        <v>2454</v>
      </c>
      <c r="L117" s="159">
        <v>2082</v>
      </c>
      <c r="M117" s="158">
        <v>2953</v>
      </c>
      <c r="N117" s="158">
        <v>4947</v>
      </c>
      <c r="O117" s="159">
        <v>6618</v>
      </c>
      <c r="P117" s="158">
        <v>6065</v>
      </c>
      <c r="Q117" s="159">
        <v>5500</v>
      </c>
      <c r="R117" s="158">
        <v>1061</v>
      </c>
      <c r="S117" s="159">
        <v>933</v>
      </c>
      <c r="T117" s="158">
        <v>3449</v>
      </c>
      <c r="U117" s="159">
        <v>3169</v>
      </c>
      <c r="V117" s="158">
        <v>4510</v>
      </c>
      <c r="W117" s="159">
        <v>4102</v>
      </c>
      <c r="X117" s="158">
        <v>8612</v>
      </c>
      <c r="Y117" s="158">
        <v>1994</v>
      </c>
      <c r="Z117" s="159">
        <v>6618</v>
      </c>
      <c r="AA117" s="27"/>
    </row>
    <row r="118" spans="1:27">
      <c r="A118" s="150">
        <v>7</v>
      </c>
      <c r="B118" s="151">
        <v>1</v>
      </c>
      <c r="C118" s="151">
        <v>4</v>
      </c>
      <c r="D118" s="67">
        <v>562024</v>
      </c>
      <c r="E118" s="125" t="s">
        <v>110</v>
      </c>
      <c r="F118" s="157">
        <v>15337</v>
      </c>
      <c r="G118" s="158">
        <v>1965</v>
      </c>
      <c r="H118" s="158">
        <v>1950</v>
      </c>
      <c r="I118" s="158">
        <v>2669</v>
      </c>
      <c r="J118" s="158">
        <v>2763</v>
      </c>
      <c r="K118" s="158">
        <v>3283</v>
      </c>
      <c r="L118" s="159">
        <v>2707</v>
      </c>
      <c r="M118" s="158">
        <v>3915</v>
      </c>
      <c r="N118" s="158">
        <v>6584</v>
      </c>
      <c r="O118" s="159">
        <v>8753</v>
      </c>
      <c r="P118" s="158">
        <v>7920</v>
      </c>
      <c r="Q118" s="159">
        <v>7417</v>
      </c>
      <c r="R118" s="158">
        <v>1307</v>
      </c>
      <c r="S118" s="159">
        <v>1362</v>
      </c>
      <c r="T118" s="158">
        <v>4585</v>
      </c>
      <c r="U118" s="159">
        <v>4168</v>
      </c>
      <c r="V118" s="158">
        <v>5892</v>
      </c>
      <c r="W118" s="159">
        <v>5530</v>
      </c>
      <c r="X118" s="158">
        <v>11422</v>
      </c>
      <c r="Y118" s="158">
        <v>2669</v>
      </c>
      <c r="Z118" s="159">
        <v>8753</v>
      </c>
      <c r="AA118" s="27"/>
    </row>
    <row r="119" spans="1:27">
      <c r="A119" s="150">
        <v>4</v>
      </c>
      <c r="B119" s="151">
        <v>1</v>
      </c>
      <c r="C119" s="151">
        <v>3</v>
      </c>
      <c r="D119" s="67">
        <v>562028</v>
      </c>
      <c r="E119" s="125" t="s">
        <v>111</v>
      </c>
      <c r="F119" s="157">
        <v>6001</v>
      </c>
      <c r="G119" s="158">
        <v>690</v>
      </c>
      <c r="H119" s="158">
        <v>705</v>
      </c>
      <c r="I119" s="158">
        <v>991</v>
      </c>
      <c r="J119" s="158">
        <v>1176</v>
      </c>
      <c r="K119" s="158">
        <v>1379</v>
      </c>
      <c r="L119" s="159">
        <v>1060</v>
      </c>
      <c r="M119" s="158">
        <v>1395</v>
      </c>
      <c r="N119" s="158">
        <v>2386</v>
      </c>
      <c r="O119" s="159">
        <v>3615</v>
      </c>
      <c r="P119" s="158">
        <v>3098</v>
      </c>
      <c r="Q119" s="159">
        <v>2903</v>
      </c>
      <c r="R119" s="158">
        <v>493</v>
      </c>
      <c r="S119" s="159">
        <v>498</v>
      </c>
      <c r="T119" s="158">
        <v>1915</v>
      </c>
      <c r="U119" s="159">
        <v>1700</v>
      </c>
      <c r="V119" s="158">
        <v>2408</v>
      </c>
      <c r="W119" s="159">
        <v>2198</v>
      </c>
      <c r="X119" s="158">
        <v>4606</v>
      </c>
      <c r="Y119" s="158">
        <v>991</v>
      </c>
      <c r="Z119" s="159">
        <v>3615</v>
      </c>
      <c r="AA119" s="27"/>
    </row>
    <row r="120" spans="1:27">
      <c r="A120" s="150">
        <v>7</v>
      </c>
      <c r="B120" s="151">
        <v>1</v>
      </c>
      <c r="C120" s="151">
        <v>4</v>
      </c>
      <c r="D120" s="67">
        <v>562032</v>
      </c>
      <c r="E120" s="125" t="s">
        <v>112</v>
      </c>
      <c r="F120" s="157">
        <v>21487</v>
      </c>
      <c r="G120" s="158">
        <v>2935</v>
      </c>
      <c r="H120" s="158">
        <v>2731</v>
      </c>
      <c r="I120" s="158">
        <v>3700</v>
      </c>
      <c r="J120" s="158">
        <v>4044</v>
      </c>
      <c r="K120" s="158">
        <v>4561</v>
      </c>
      <c r="L120" s="159">
        <v>3516</v>
      </c>
      <c r="M120" s="158">
        <v>5666</v>
      </c>
      <c r="N120" s="158">
        <v>9366</v>
      </c>
      <c r="O120" s="159">
        <v>12121</v>
      </c>
      <c r="P120" s="158">
        <v>11341</v>
      </c>
      <c r="Q120" s="159">
        <v>10146</v>
      </c>
      <c r="R120" s="158">
        <v>1922</v>
      </c>
      <c r="S120" s="159">
        <v>1778</v>
      </c>
      <c r="T120" s="158">
        <v>6442</v>
      </c>
      <c r="U120" s="159">
        <v>5679</v>
      </c>
      <c r="V120" s="158">
        <v>8364</v>
      </c>
      <c r="W120" s="159">
        <v>7457</v>
      </c>
      <c r="X120" s="158">
        <v>15821</v>
      </c>
      <c r="Y120" s="158">
        <v>3700</v>
      </c>
      <c r="Z120" s="159">
        <v>12121</v>
      </c>
      <c r="AA120" s="27"/>
    </row>
    <row r="121" spans="1:27">
      <c r="A121" s="150">
        <v>5</v>
      </c>
      <c r="B121" s="151">
        <v>3</v>
      </c>
      <c r="C121" s="151">
        <v>3</v>
      </c>
      <c r="D121" s="67">
        <v>562036</v>
      </c>
      <c r="E121" s="125" t="s">
        <v>113</v>
      </c>
      <c r="F121" s="157">
        <v>5283</v>
      </c>
      <c r="G121" s="158">
        <v>672</v>
      </c>
      <c r="H121" s="158">
        <v>676</v>
      </c>
      <c r="I121" s="158">
        <v>886</v>
      </c>
      <c r="J121" s="158">
        <v>946</v>
      </c>
      <c r="K121" s="158">
        <v>1099</v>
      </c>
      <c r="L121" s="159">
        <v>1004</v>
      </c>
      <c r="M121" s="158">
        <v>1348</v>
      </c>
      <c r="N121" s="158">
        <v>2234</v>
      </c>
      <c r="O121" s="159">
        <v>3049</v>
      </c>
      <c r="P121" s="158">
        <v>2809</v>
      </c>
      <c r="Q121" s="159">
        <v>2474</v>
      </c>
      <c r="R121" s="158">
        <v>474</v>
      </c>
      <c r="S121" s="159">
        <v>412</v>
      </c>
      <c r="T121" s="158">
        <v>1634</v>
      </c>
      <c r="U121" s="159">
        <v>1415</v>
      </c>
      <c r="V121" s="158">
        <v>2108</v>
      </c>
      <c r="W121" s="159">
        <v>1827</v>
      </c>
      <c r="X121" s="158">
        <v>3935</v>
      </c>
      <c r="Y121" s="158">
        <v>886</v>
      </c>
      <c r="Z121" s="159">
        <v>3049</v>
      </c>
      <c r="AA121" s="27"/>
    </row>
    <row r="122" spans="1:27">
      <c r="A122" s="150">
        <v>3</v>
      </c>
      <c r="B122" s="151">
        <v>4</v>
      </c>
      <c r="C122" s="151">
        <v>2</v>
      </c>
      <c r="D122" s="67">
        <v>566000</v>
      </c>
      <c r="E122" s="125" t="s">
        <v>267</v>
      </c>
      <c r="F122" s="157">
        <v>55722</v>
      </c>
      <c r="G122" s="158">
        <v>6578</v>
      </c>
      <c r="H122" s="158">
        <v>6680</v>
      </c>
      <c r="I122" s="158">
        <v>9598</v>
      </c>
      <c r="J122" s="158">
        <v>10639</v>
      </c>
      <c r="K122" s="158">
        <v>12489</v>
      </c>
      <c r="L122" s="159">
        <v>9738</v>
      </c>
      <c r="M122" s="158">
        <v>13258</v>
      </c>
      <c r="N122" s="158">
        <v>22856</v>
      </c>
      <c r="O122" s="159">
        <v>32866</v>
      </c>
      <c r="P122" s="158">
        <v>29135</v>
      </c>
      <c r="Q122" s="159">
        <v>26587</v>
      </c>
      <c r="R122" s="158">
        <v>4956</v>
      </c>
      <c r="S122" s="159">
        <v>4642</v>
      </c>
      <c r="T122" s="158">
        <v>17360</v>
      </c>
      <c r="U122" s="159">
        <v>15506</v>
      </c>
      <c r="V122" s="158">
        <v>22316</v>
      </c>
      <c r="W122" s="159">
        <v>20148</v>
      </c>
      <c r="X122" s="158">
        <v>42464</v>
      </c>
      <c r="Y122" s="158">
        <v>9598</v>
      </c>
      <c r="Z122" s="159">
        <v>32866</v>
      </c>
      <c r="AA122" s="27"/>
    </row>
    <row r="123" spans="1:27">
      <c r="A123" s="150">
        <v>6</v>
      </c>
      <c r="B123" s="151">
        <v>4</v>
      </c>
      <c r="C123" s="151">
        <v>3</v>
      </c>
      <c r="D123" s="67">
        <v>566008</v>
      </c>
      <c r="E123" s="125" t="s">
        <v>114</v>
      </c>
      <c r="F123" s="157">
        <v>7825</v>
      </c>
      <c r="G123" s="158">
        <v>904</v>
      </c>
      <c r="H123" s="158">
        <v>897</v>
      </c>
      <c r="I123" s="158">
        <v>1287</v>
      </c>
      <c r="J123" s="158">
        <v>1488</v>
      </c>
      <c r="K123" s="158">
        <v>1779</v>
      </c>
      <c r="L123" s="159">
        <v>1470</v>
      </c>
      <c r="M123" s="158">
        <v>1801</v>
      </c>
      <c r="N123" s="158">
        <v>3088</v>
      </c>
      <c r="O123" s="159">
        <v>4737</v>
      </c>
      <c r="P123" s="158">
        <v>3976</v>
      </c>
      <c r="Q123" s="159">
        <v>3849</v>
      </c>
      <c r="R123" s="158">
        <v>645</v>
      </c>
      <c r="S123" s="159">
        <v>642</v>
      </c>
      <c r="T123" s="158">
        <v>2382</v>
      </c>
      <c r="U123" s="159">
        <v>2355</v>
      </c>
      <c r="V123" s="158">
        <v>3027</v>
      </c>
      <c r="W123" s="159">
        <v>2997</v>
      </c>
      <c r="X123" s="158">
        <v>6024</v>
      </c>
      <c r="Y123" s="158">
        <v>1287</v>
      </c>
      <c r="Z123" s="159">
        <v>4737</v>
      </c>
      <c r="AA123" s="27"/>
    </row>
    <row r="124" spans="1:27">
      <c r="A124" s="150">
        <v>5</v>
      </c>
      <c r="B124" s="151">
        <v>3</v>
      </c>
      <c r="C124" s="151">
        <v>3</v>
      </c>
      <c r="D124" s="67">
        <v>566012</v>
      </c>
      <c r="E124" s="125" t="s">
        <v>115</v>
      </c>
      <c r="F124" s="157">
        <v>8037</v>
      </c>
      <c r="G124" s="158">
        <v>1116</v>
      </c>
      <c r="H124" s="158">
        <v>1129</v>
      </c>
      <c r="I124" s="158">
        <v>1407</v>
      </c>
      <c r="J124" s="158">
        <v>1493</v>
      </c>
      <c r="K124" s="158">
        <v>1630</v>
      </c>
      <c r="L124" s="159">
        <v>1262</v>
      </c>
      <c r="M124" s="158">
        <v>2245</v>
      </c>
      <c r="N124" s="158">
        <v>3652</v>
      </c>
      <c r="O124" s="159">
        <v>4385</v>
      </c>
      <c r="P124" s="158">
        <v>4108</v>
      </c>
      <c r="Q124" s="159">
        <v>3929</v>
      </c>
      <c r="R124" s="158">
        <v>722</v>
      </c>
      <c r="S124" s="159">
        <v>685</v>
      </c>
      <c r="T124" s="158">
        <v>2247</v>
      </c>
      <c r="U124" s="159">
        <v>2138</v>
      </c>
      <c r="V124" s="158">
        <v>2969</v>
      </c>
      <c r="W124" s="159">
        <v>2823</v>
      </c>
      <c r="X124" s="158">
        <v>5792</v>
      </c>
      <c r="Y124" s="158">
        <v>1407</v>
      </c>
      <c r="Z124" s="159">
        <v>4385</v>
      </c>
      <c r="AA124" s="27"/>
    </row>
    <row r="125" spans="1:27">
      <c r="A125" s="150">
        <v>10</v>
      </c>
      <c r="B125" s="151">
        <v>4</v>
      </c>
      <c r="C125" s="151">
        <v>4</v>
      </c>
      <c r="D125" s="67">
        <v>566028</v>
      </c>
      <c r="E125" s="125" t="s">
        <v>116</v>
      </c>
      <c r="F125" s="157">
        <v>11056</v>
      </c>
      <c r="G125" s="158">
        <v>1371</v>
      </c>
      <c r="H125" s="158">
        <v>1377</v>
      </c>
      <c r="I125" s="158">
        <v>1917</v>
      </c>
      <c r="J125" s="158">
        <v>2136</v>
      </c>
      <c r="K125" s="158">
        <v>2416</v>
      </c>
      <c r="L125" s="159">
        <v>1839</v>
      </c>
      <c r="M125" s="158">
        <v>2748</v>
      </c>
      <c r="N125" s="158">
        <v>4665</v>
      </c>
      <c r="O125" s="159">
        <v>6391</v>
      </c>
      <c r="P125" s="158">
        <v>5753</v>
      </c>
      <c r="Q125" s="159">
        <v>5303</v>
      </c>
      <c r="R125" s="158">
        <v>992</v>
      </c>
      <c r="S125" s="159">
        <v>925</v>
      </c>
      <c r="T125" s="158">
        <v>3301</v>
      </c>
      <c r="U125" s="159">
        <v>3090</v>
      </c>
      <c r="V125" s="158">
        <v>4293</v>
      </c>
      <c r="W125" s="159">
        <v>4015</v>
      </c>
      <c r="X125" s="158">
        <v>8308</v>
      </c>
      <c r="Y125" s="158">
        <v>1917</v>
      </c>
      <c r="Z125" s="159">
        <v>6391</v>
      </c>
      <c r="AA125" s="27"/>
    </row>
    <row r="126" spans="1:27">
      <c r="A126" s="150">
        <v>9</v>
      </c>
      <c r="B126" s="151">
        <v>3</v>
      </c>
      <c r="C126" s="151">
        <v>4</v>
      </c>
      <c r="D126" s="67">
        <v>566076</v>
      </c>
      <c r="E126" s="125" t="s">
        <v>117</v>
      </c>
      <c r="F126" s="157">
        <v>15828</v>
      </c>
      <c r="G126" s="158">
        <v>2095</v>
      </c>
      <c r="H126" s="158">
        <v>2121</v>
      </c>
      <c r="I126" s="158">
        <v>2749</v>
      </c>
      <c r="J126" s="158">
        <v>2797</v>
      </c>
      <c r="K126" s="158">
        <v>3384</v>
      </c>
      <c r="L126" s="159">
        <v>2682</v>
      </c>
      <c r="M126" s="158">
        <v>4216</v>
      </c>
      <c r="N126" s="158">
        <v>6965</v>
      </c>
      <c r="O126" s="159">
        <v>8863</v>
      </c>
      <c r="P126" s="158">
        <v>8273</v>
      </c>
      <c r="Q126" s="159">
        <v>7555</v>
      </c>
      <c r="R126" s="158">
        <v>1450</v>
      </c>
      <c r="S126" s="159">
        <v>1299</v>
      </c>
      <c r="T126" s="158">
        <v>4653</v>
      </c>
      <c r="U126" s="159">
        <v>4210</v>
      </c>
      <c r="V126" s="158">
        <v>6103</v>
      </c>
      <c r="W126" s="159">
        <v>5509</v>
      </c>
      <c r="X126" s="158">
        <v>11612</v>
      </c>
      <c r="Y126" s="158">
        <v>2749</v>
      </c>
      <c r="Z126" s="159">
        <v>8863</v>
      </c>
      <c r="AA126" s="27"/>
    </row>
    <row r="127" spans="1:27">
      <c r="A127" s="150">
        <v>3</v>
      </c>
      <c r="B127" s="151">
        <v>4</v>
      </c>
      <c r="C127" s="151">
        <v>2</v>
      </c>
      <c r="D127" s="67">
        <v>570000</v>
      </c>
      <c r="E127" s="125" t="s">
        <v>268</v>
      </c>
      <c r="F127" s="157">
        <v>35334</v>
      </c>
      <c r="G127" s="158">
        <v>4337</v>
      </c>
      <c r="H127" s="158">
        <v>4323</v>
      </c>
      <c r="I127" s="158">
        <v>6028</v>
      </c>
      <c r="J127" s="158">
        <v>6800</v>
      </c>
      <c r="K127" s="158">
        <v>7920</v>
      </c>
      <c r="L127" s="159">
        <v>5926</v>
      </c>
      <c r="M127" s="158">
        <v>8660</v>
      </c>
      <c r="N127" s="158">
        <v>14688</v>
      </c>
      <c r="O127" s="159">
        <v>20646</v>
      </c>
      <c r="P127" s="158">
        <v>18405</v>
      </c>
      <c r="Q127" s="159">
        <v>16929</v>
      </c>
      <c r="R127" s="158">
        <v>3098</v>
      </c>
      <c r="S127" s="159">
        <v>2930</v>
      </c>
      <c r="T127" s="158">
        <v>10729</v>
      </c>
      <c r="U127" s="159">
        <v>9917</v>
      </c>
      <c r="V127" s="158">
        <v>13827</v>
      </c>
      <c r="W127" s="159">
        <v>12847</v>
      </c>
      <c r="X127" s="158">
        <v>26674</v>
      </c>
      <c r="Y127" s="158">
        <v>6028</v>
      </c>
      <c r="Z127" s="159">
        <v>20646</v>
      </c>
      <c r="AA127" s="27"/>
    </row>
    <row r="128" spans="1:27">
      <c r="A128" s="150">
        <v>8</v>
      </c>
      <c r="B128" s="151">
        <v>2</v>
      </c>
      <c r="C128" s="151">
        <v>4</v>
      </c>
      <c r="D128" s="67">
        <v>570004</v>
      </c>
      <c r="E128" s="125" t="s">
        <v>118</v>
      </c>
      <c r="F128" s="157">
        <v>11438</v>
      </c>
      <c r="G128" s="158">
        <v>1391</v>
      </c>
      <c r="H128" s="158">
        <v>1416</v>
      </c>
      <c r="I128" s="158">
        <v>2012</v>
      </c>
      <c r="J128" s="158">
        <v>2240</v>
      </c>
      <c r="K128" s="158">
        <v>2532</v>
      </c>
      <c r="L128" s="159">
        <v>1847</v>
      </c>
      <c r="M128" s="158">
        <v>2807</v>
      </c>
      <c r="N128" s="158">
        <v>4819</v>
      </c>
      <c r="O128" s="159">
        <v>6619</v>
      </c>
      <c r="P128" s="158">
        <v>5831</v>
      </c>
      <c r="Q128" s="159">
        <v>5607</v>
      </c>
      <c r="R128" s="158">
        <v>1025</v>
      </c>
      <c r="S128" s="159">
        <v>987</v>
      </c>
      <c r="T128" s="158">
        <v>3346</v>
      </c>
      <c r="U128" s="159">
        <v>3273</v>
      </c>
      <c r="V128" s="158">
        <v>4371</v>
      </c>
      <c r="W128" s="159">
        <v>4260</v>
      </c>
      <c r="X128" s="158">
        <v>8631</v>
      </c>
      <c r="Y128" s="158">
        <v>2012</v>
      </c>
      <c r="Z128" s="159">
        <v>6619</v>
      </c>
      <c r="AA128" s="27"/>
    </row>
    <row r="129" spans="1:27">
      <c r="A129" s="150">
        <v>5</v>
      </c>
      <c r="B129" s="151">
        <v>3</v>
      </c>
      <c r="C129" s="151">
        <v>3</v>
      </c>
      <c r="D129" s="67">
        <v>570008</v>
      </c>
      <c r="E129" s="125" t="s">
        <v>119</v>
      </c>
      <c r="F129" s="157">
        <v>7481</v>
      </c>
      <c r="G129" s="158">
        <v>896</v>
      </c>
      <c r="H129" s="158">
        <v>927</v>
      </c>
      <c r="I129" s="158">
        <v>1312</v>
      </c>
      <c r="J129" s="158">
        <v>1475</v>
      </c>
      <c r="K129" s="158">
        <v>1587</v>
      </c>
      <c r="L129" s="159">
        <v>1284</v>
      </c>
      <c r="M129" s="158">
        <v>1823</v>
      </c>
      <c r="N129" s="158">
        <v>3135</v>
      </c>
      <c r="O129" s="159">
        <v>4346</v>
      </c>
      <c r="P129" s="158">
        <v>3853</v>
      </c>
      <c r="Q129" s="159">
        <v>3628</v>
      </c>
      <c r="R129" s="158">
        <v>676</v>
      </c>
      <c r="S129" s="159">
        <v>636</v>
      </c>
      <c r="T129" s="158">
        <v>2252</v>
      </c>
      <c r="U129" s="159">
        <v>2094</v>
      </c>
      <c r="V129" s="158">
        <v>2928</v>
      </c>
      <c r="W129" s="159">
        <v>2730</v>
      </c>
      <c r="X129" s="158">
        <v>5658</v>
      </c>
      <c r="Y129" s="158">
        <v>1312</v>
      </c>
      <c r="Z129" s="159">
        <v>4346</v>
      </c>
      <c r="AA129" s="27"/>
    </row>
    <row r="130" spans="1:27">
      <c r="A130" s="150">
        <v>6</v>
      </c>
      <c r="B130" s="151">
        <v>4</v>
      </c>
      <c r="C130" s="151">
        <v>3</v>
      </c>
      <c r="D130" s="67">
        <v>570028</v>
      </c>
      <c r="E130" s="125" t="s">
        <v>120</v>
      </c>
      <c r="F130" s="157">
        <v>6042</v>
      </c>
      <c r="G130" s="158">
        <v>752</v>
      </c>
      <c r="H130" s="158">
        <v>690</v>
      </c>
      <c r="I130" s="158">
        <v>1037</v>
      </c>
      <c r="J130" s="158">
        <v>1175</v>
      </c>
      <c r="K130" s="158">
        <v>1384</v>
      </c>
      <c r="L130" s="159">
        <v>1004</v>
      </c>
      <c r="M130" s="158">
        <v>1442</v>
      </c>
      <c r="N130" s="158">
        <v>2479</v>
      </c>
      <c r="O130" s="159">
        <v>3563</v>
      </c>
      <c r="P130" s="158">
        <v>3112</v>
      </c>
      <c r="Q130" s="159">
        <v>2930</v>
      </c>
      <c r="R130" s="158">
        <v>535</v>
      </c>
      <c r="S130" s="159">
        <v>502</v>
      </c>
      <c r="T130" s="158">
        <v>1886</v>
      </c>
      <c r="U130" s="159">
        <v>1677</v>
      </c>
      <c r="V130" s="158">
        <v>2421</v>
      </c>
      <c r="W130" s="159">
        <v>2179</v>
      </c>
      <c r="X130" s="158">
        <v>4600</v>
      </c>
      <c r="Y130" s="158">
        <v>1037</v>
      </c>
      <c r="Z130" s="159">
        <v>3563</v>
      </c>
      <c r="AA130" s="27"/>
    </row>
    <row r="131" spans="1:27">
      <c r="A131" s="150">
        <v>2</v>
      </c>
      <c r="B131" s="151">
        <v>2</v>
      </c>
      <c r="C131" s="151">
        <v>1</v>
      </c>
      <c r="D131" s="146">
        <v>711000</v>
      </c>
      <c r="E131" s="124" t="s">
        <v>121</v>
      </c>
      <c r="F131" s="157">
        <v>68283</v>
      </c>
      <c r="G131" s="158">
        <v>9410</v>
      </c>
      <c r="H131" s="158">
        <v>9047</v>
      </c>
      <c r="I131" s="158">
        <v>12041</v>
      </c>
      <c r="J131" s="158">
        <v>12369</v>
      </c>
      <c r="K131" s="158">
        <v>13390</v>
      </c>
      <c r="L131" s="159">
        <v>12026</v>
      </c>
      <c r="M131" s="158">
        <v>18457</v>
      </c>
      <c r="N131" s="158">
        <v>30498</v>
      </c>
      <c r="O131" s="159">
        <v>37785</v>
      </c>
      <c r="P131" s="158">
        <v>34911</v>
      </c>
      <c r="Q131" s="159">
        <v>33372</v>
      </c>
      <c r="R131" s="158">
        <v>6184</v>
      </c>
      <c r="S131" s="159">
        <v>5857</v>
      </c>
      <c r="T131" s="158">
        <v>19209</v>
      </c>
      <c r="U131" s="159">
        <v>18576</v>
      </c>
      <c r="V131" s="158">
        <v>25393</v>
      </c>
      <c r="W131" s="159">
        <v>24433</v>
      </c>
      <c r="X131" s="158">
        <v>49826</v>
      </c>
      <c r="Y131" s="158">
        <v>12041</v>
      </c>
      <c r="Z131" s="159">
        <v>37785</v>
      </c>
      <c r="AA131" s="27"/>
    </row>
    <row r="132" spans="1:27">
      <c r="A132" s="150">
        <v>3</v>
      </c>
      <c r="B132" s="151">
        <v>4</v>
      </c>
      <c r="C132" s="151">
        <v>2</v>
      </c>
      <c r="D132" s="67">
        <v>754000</v>
      </c>
      <c r="E132" s="125" t="s">
        <v>269</v>
      </c>
      <c r="F132" s="160">
        <v>42551</v>
      </c>
      <c r="G132" s="161">
        <v>5221</v>
      </c>
      <c r="H132" s="161">
        <v>5260</v>
      </c>
      <c r="I132" s="161">
        <v>7422</v>
      </c>
      <c r="J132" s="161">
        <v>8135</v>
      </c>
      <c r="K132" s="161">
        <v>9325</v>
      </c>
      <c r="L132" s="162">
        <v>7188</v>
      </c>
      <c r="M132" s="158">
        <v>10481</v>
      </c>
      <c r="N132" s="158">
        <v>17903</v>
      </c>
      <c r="O132" s="159">
        <v>24648</v>
      </c>
      <c r="P132" s="158">
        <v>22088</v>
      </c>
      <c r="Q132" s="159">
        <v>20463</v>
      </c>
      <c r="R132" s="158">
        <v>3824</v>
      </c>
      <c r="S132" s="159">
        <v>3598</v>
      </c>
      <c r="T132" s="158">
        <v>12903</v>
      </c>
      <c r="U132" s="159">
        <v>11745</v>
      </c>
      <c r="V132" s="158">
        <v>16727</v>
      </c>
      <c r="W132" s="159">
        <v>15343</v>
      </c>
      <c r="X132" s="158">
        <v>32070</v>
      </c>
      <c r="Y132" s="158">
        <v>7422</v>
      </c>
      <c r="Z132" s="159">
        <v>24648</v>
      </c>
      <c r="AA132" s="27"/>
    </row>
    <row r="133" spans="1:27">
      <c r="A133" s="150">
        <v>9</v>
      </c>
      <c r="B133" s="151">
        <v>3</v>
      </c>
      <c r="C133" s="151">
        <v>4</v>
      </c>
      <c r="D133" s="67">
        <v>754008</v>
      </c>
      <c r="E133" s="125" t="s">
        <v>122</v>
      </c>
      <c r="F133" s="157">
        <v>20388</v>
      </c>
      <c r="G133" s="158">
        <v>2929</v>
      </c>
      <c r="H133" s="158">
        <v>2743</v>
      </c>
      <c r="I133" s="158">
        <v>3552</v>
      </c>
      <c r="J133" s="158">
        <v>3789</v>
      </c>
      <c r="K133" s="158">
        <v>4053</v>
      </c>
      <c r="L133" s="159">
        <v>3322</v>
      </c>
      <c r="M133" s="158">
        <v>5672</v>
      </c>
      <c r="N133" s="158">
        <v>9224</v>
      </c>
      <c r="O133" s="159">
        <v>11164</v>
      </c>
      <c r="P133" s="158">
        <v>10534</v>
      </c>
      <c r="Q133" s="159">
        <v>9854</v>
      </c>
      <c r="R133" s="158">
        <v>1823</v>
      </c>
      <c r="S133" s="159">
        <v>1729</v>
      </c>
      <c r="T133" s="158">
        <v>5838</v>
      </c>
      <c r="U133" s="159">
        <v>5326</v>
      </c>
      <c r="V133" s="158">
        <v>7661</v>
      </c>
      <c r="W133" s="159">
        <v>7055</v>
      </c>
      <c r="X133" s="158">
        <v>14716</v>
      </c>
      <c r="Y133" s="158">
        <v>3552</v>
      </c>
      <c r="Z133" s="159">
        <v>11164</v>
      </c>
      <c r="AA133" s="27"/>
    </row>
    <row r="134" spans="1:27">
      <c r="A134" s="150">
        <v>6</v>
      </c>
      <c r="B134" s="151">
        <v>4</v>
      </c>
      <c r="C134" s="151">
        <v>3</v>
      </c>
      <c r="D134" s="67">
        <v>754028</v>
      </c>
      <c r="E134" s="125" t="s">
        <v>270</v>
      </c>
      <c r="F134" s="157">
        <v>10156</v>
      </c>
      <c r="G134" s="158">
        <v>1206</v>
      </c>
      <c r="H134" s="158">
        <v>1222</v>
      </c>
      <c r="I134" s="158">
        <v>1739</v>
      </c>
      <c r="J134" s="158">
        <v>1937</v>
      </c>
      <c r="K134" s="158">
        <v>2217</v>
      </c>
      <c r="L134" s="159">
        <v>1835</v>
      </c>
      <c r="M134" s="158">
        <v>2428</v>
      </c>
      <c r="N134" s="158">
        <v>4167</v>
      </c>
      <c r="O134" s="159">
        <v>5989</v>
      </c>
      <c r="P134" s="158">
        <v>5345</v>
      </c>
      <c r="Q134" s="159">
        <v>4811</v>
      </c>
      <c r="R134" s="158">
        <v>929</v>
      </c>
      <c r="S134" s="159">
        <v>810</v>
      </c>
      <c r="T134" s="158">
        <v>3169</v>
      </c>
      <c r="U134" s="159">
        <v>2820</v>
      </c>
      <c r="V134" s="158">
        <v>4098</v>
      </c>
      <c r="W134" s="159">
        <v>3630</v>
      </c>
      <c r="X134" s="158">
        <v>7728</v>
      </c>
      <c r="Y134" s="158">
        <v>1739</v>
      </c>
      <c r="Z134" s="159">
        <v>5989</v>
      </c>
      <c r="AA134" s="27"/>
    </row>
    <row r="135" spans="1:27">
      <c r="A135" s="150">
        <v>6</v>
      </c>
      <c r="B135" s="151">
        <v>4</v>
      </c>
      <c r="C135" s="151">
        <v>3</v>
      </c>
      <c r="D135" s="67">
        <v>754044</v>
      </c>
      <c r="E135" s="125" t="s">
        <v>221</v>
      </c>
      <c r="F135" s="157">
        <v>5792</v>
      </c>
      <c r="G135" s="158">
        <v>743</v>
      </c>
      <c r="H135" s="158">
        <v>745</v>
      </c>
      <c r="I135" s="158">
        <v>982</v>
      </c>
      <c r="J135" s="158">
        <v>1062</v>
      </c>
      <c r="K135" s="158">
        <v>1198</v>
      </c>
      <c r="L135" s="159">
        <v>1062</v>
      </c>
      <c r="M135" s="158">
        <v>1488</v>
      </c>
      <c r="N135" s="158">
        <v>2470</v>
      </c>
      <c r="O135" s="159">
        <v>3322</v>
      </c>
      <c r="P135" s="158">
        <v>2990</v>
      </c>
      <c r="Q135" s="159">
        <v>2802</v>
      </c>
      <c r="R135" s="158">
        <v>508</v>
      </c>
      <c r="S135" s="159">
        <v>474</v>
      </c>
      <c r="T135" s="158">
        <v>1712</v>
      </c>
      <c r="U135" s="159">
        <v>1610</v>
      </c>
      <c r="V135" s="158">
        <v>2220</v>
      </c>
      <c r="W135" s="159">
        <v>2084</v>
      </c>
      <c r="X135" s="158">
        <v>4304</v>
      </c>
      <c r="Y135" s="158">
        <v>982</v>
      </c>
      <c r="Z135" s="159">
        <v>3322</v>
      </c>
      <c r="AA135" s="27"/>
    </row>
    <row r="136" spans="1:27">
      <c r="A136" s="150">
        <v>3</v>
      </c>
      <c r="B136" s="151">
        <v>4</v>
      </c>
      <c r="C136" s="151">
        <v>2</v>
      </c>
      <c r="D136" s="67">
        <v>758000</v>
      </c>
      <c r="E136" s="125" t="s">
        <v>271</v>
      </c>
      <c r="F136" s="157">
        <v>20289</v>
      </c>
      <c r="G136" s="158">
        <v>2491</v>
      </c>
      <c r="H136" s="158">
        <v>2454</v>
      </c>
      <c r="I136" s="158">
        <v>3544</v>
      </c>
      <c r="J136" s="158">
        <v>3838</v>
      </c>
      <c r="K136" s="158">
        <v>4463</v>
      </c>
      <c r="L136" s="159">
        <v>3499</v>
      </c>
      <c r="M136" s="158">
        <v>4945</v>
      </c>
      <c r="N136" s="158">
        <v>8489</v>
      </c>
      <c r="O136" s="159">
        <v>11800</v>
      </c>
      <c r="P136" s="158">
        <v>10570</v>
      </c>
      <c r="Q136" s="159">
        <v>9719</v>
      </c>
      <c r="R136" s="158">
        <v>1795</v>
      </c>
      <c r="S136" s="159">
        <v>1749</v>
      </c>
      <c r="T136" s="158">
        <v>6185</v>
      </c>
      <c r="U136" s="159">
        <v>5615</v>
      </c>
      <c r="V136" s="158">
        <v>7980</v>
      </c>
      <c r="W136" s="159">
        <v>7364</v>
      </c>
      <c r="X136" s="158">
        <v>15344</v>
      </c>
      <c r="Y136" s="158">
        <v>3544</v>
      </c>
      <c r="Z136" s="159">
        <v>11800</v>
      </c>
      <c r="AA136" s="27"/>
    </row>
    <row r="137" spans="1:27">
      <c r="A137" s="150">
        <v>6</v>
      </c>
      <c r="B137" s="151">
        <v>4</v>
      </c>
      <c r="C137" s="151">
        <v>3</v>
      </c>
      <c r="D137" s="67">
        <v>758004</v>
      </c>
      <c r="E137" s="125" t="s">
        <v>123</v>
      </c>
      <c r="F137" s="157">
        <v>9317</v>
      </c>
      <c r="G137" s="158">
        <v>1147</v>
      </c>
      <c r="H137" s="158">
        <v>1154</v>
      </c>
      <c r="I137" s="158">
        <v>1596</v>
      </c>
      <c r="J137" s="158">
        <v>1741</v>
      </c>
      <c r="K137" s="158">
        <v>2051</v>
      </c>
      <c r="L137" s="159">
        <v>1628</v>
      </c>
      <c r="M137" s="158">
        <v>2301</v>
      </c>
      <c r="N137" s="158">
        <v>3897</v>
      </c>
      <c r="O137" s="159">
        <v>5420</v>
      </c>
      <c r="P137" s="158">
        <v>4801</v>
      </c>
      <c r="Q137" s="159">
        <v>4516</v>
      </c>
      <c r="R137" s="158">
        <v>813</v>
      </c>
      <c r="S137" s="159">
        <v>783</v>
      </c>
      <c r="T137" s="158">
        <v>2800</v>
      </c>
      <c r="U137" s="159">
        <v>2620</v>
      </c>
      <c r="V137" s="158">
        <v>3613</v>
      </c>
      <c r="W137" s="159">
        <v>3403</v>
      </c>
      <c r="X137" s="158">
        <v>7016</v>
      </c>
      <c r="Y137" s="158">
        <v>1596</v>
      </c>
      <c r="Z137" s="159">
        <v>5420</v>
      </c>
      <c r="AA137" s="27"/>
    </row>
    <row r="138" spans="1:27">
      <c r="A138" s="150">
        <v>8</v>
      </c>
      <c r="B138" s="151">
        <v>2</v>
      </c>
      <c r="C138" s="151">
        <v>4</v>
      </c>
      <c r="D138" s="67">
        <v>758012</v>
      </c>
      <c r="E138" s="125" t="s">
        <v>124</v>
      </c>
      <c r="F138" s="157">
        <v>13886</v>
      </c>
      <c r="G138" s="158">
        <v>1959</v>
      </c>
      <c r="H138" s="158">
        <v>1856</v>
      </c>
      <c r="I138" s="158">
        <v>2518</v>
      </c>
      <c r="J138" s="158">
        <v>2558</v>
      </c>
      <c r="K138" s="158">
        <v>2766</v>
      </c>
      <c r="L138" s="159">
        <v>2229</v>
      </c>
      <c r="M138" s="158">
        <v>3815</v>
      </c>
      <c r="N138" s="158">
        <v>6333</v>
      </c>
      <c r="O138" s="159">
        <v>7553</v>
      </c>
      <c r="P138" s="158">
        <v>7238</v>
      </c>
      <c r="Q138" s="159">
        <v>6648</v>
      </c>
      <c r="R138" s="158">
        <v>1334</v>
      </c>
      <c r="S138" s="159">
        <v>1184</v>
      </c>
      <c r="T138" s="158">
        <v>3950</v>
      </c>
      <c r="U138" s="159">
        <v>3603</v>
      </c>
      <c r="V138" s="158">
        <v>5284</v>
      </c>
      <c r="W138" s="159">
        <v>4787</v>
      </c>
      <c r="X138" s="158">
        <v>10071</v>
      </c>
      <c r="Y138" s="158">
        <v>2518</v>
      </c>
      <c r="Z138" s="159">
        <v>7553</v>
      </c>
      <c r="AA138" s="27"/>
    </row>
    <row r="139" spans="1:27">
      <c r="A139" s="150">
        <v>5</v>
      </c>
      <c r="B139" s="151">
        <v>3</v>
      </c>
      <c r="C139" s="151">
        <v>3</v>
      </c>
      <c r="D139" s="67">
        <v>758024</v>
      </c>
      <c r="E139" s="125" t="s">
        <v>125</v>
      </c>
      <c r="F139" s="157">
        <v>8106</v>
      </c>
      <c r="G139" s="158">
        <v>1031</v>
      </c>
      <c r="H139" s="158">
        <v>1001</v>
      </c>
      <c r="I139" s="158">
        <v>1413</v>
      </c>
      <c r="J139" s="158">
        <v>1488</v>
      </c>
      <c r="K139" s="158">
        <v>1742</v>
      </c>
      <c r="L139" s="159">
        <v>1431</v>
      </c>
      <c r="M139" s="158">
        <v>2032</v>
      </c>
      <c r="N139" s="158">
        <v>3445</v>
      </c>
      <c r="O139" s="159">
        <v>4661</v>
      </c>
      <c r="P139" s="158">
        <v>4224</v>
      </c>
      <c r="Q139" s="159">
        <v>3882</v>
      </c>
      <c r="R139" s="158">
        <v>741</v>
      </c>
      <c r="S139" s="159">
        <v>672</v>
      </c>
      <c r="T139" s="158">
        <v>2436</v>
      </c>
      <c r="U139" s="159">
        <v>2225</v>
      </c>
      <c r="V139" s="158">
        <v>3177</v>
      </c>
      <c r="W139" s="159">
        <v>2897</v>
      </c>
      <c r="X139" s="158">
        <v>6074</v>
      </c>
      <c r="Y139" s="158">
        <v>1413</v>
      </c>
      <c r="Z139" s="159">
        <v>4661</v>
      </c>
      <c r="AA139" s="27"/>
    </row>
    <row r="140" spans="1:27">
      <c r="A140" s="150">
        <v>3</v>
      </c>
      <c r="B140" s="151">
        <v>4</v>
      </c>
      <c r="C140" s="151">
        <v>2</v>
      </c>
      <c r="D140" s="67">
        <v>762000</v>
      </c>
      <c r="E140" s="125" t="s">
        <v>272</v>
      </c>
      <c r="F140" s="157">
        <v>30086</v>
      </c>
      <c r="G140" s="158">
        <v>3516</v>
      </c>
      <c r="H140" s="158">
        <v>3539</v>
      </c>
      <c r="I140" s="158">
        <v>5129</v>
      </c>
      <c r="J140" s="158">
        <v>5760</v>
      </c>
      <c r="K140" s="158">
        <v>6749</v>
      </c>
      <c r="L140" s="159">
        <v>5393</v>
      </c>
      <c r="M140" s="158">
        <v>7055</v>
      </c>
      <c r="N140" s="158">
        <v>12184</v>
      </c>
      <c r="O140" s="159">
        <v>17902</v>
      </c>
      <c r="P140" s="158">
        <v>15721</v>
      </c>
      <c r="Q140" s="159">
        <v>14365</v>
      </c>
      <c r="R140" s="158">
        <v>2630</v>
      </c>
      <c r="S140" s="159">
        <v>2499</v>
      </c>
      <c r="T140" s="158">
        <v>9429</v>
      </c>
      <c r="U140" s="159">
        <v>8473</v>
      </c>
      <c r="V140" s="158">
        <v>12059</v>
      </c>
      <c r="W140" s="159">
        <v>10972</v>
      </c>
      <c r="X140" s="158">
        <v>23031</v>
      </c>
      <c r="Y140" s="158">
        <v>5129</v>
      </c>
      <c r="Z140" s="159">
        <v>17902</v>
      </c>
      <c r="AA140" s="27"/>
    </row>
    <row r="141" spans="1:27">
      <c r="A141" s="150">
        <v>3</v>
      </c>
      <c r="B141" s="151">
        <v>4</v>
      </c>
      <c r="C141" s="151">
        <v>2</v>
      </c>
      <c r="D141" s="67">
        <v>766000</v>
      </c>
      <c r="E141" s="125" t="s">
        <v>273</v>
      </c>
      <c r="F141" s="157">
        <v>31798</v>
      </c>
      <c r="G141" s="158">
        <v>3908</v>
      </c>
      <c r="H141" s="158">
        <v>3945</v>
      </c>
      <c r="I141" s="158">
        <v>5467</v>
      </c>
      <c r="J141" s="158">
        <v>5971</v>
      </c>
      <c r="K141" s="158">
        <v>6974</v>
      </c>
      <c r="L141" s="159">
        <v>5533</v>
      </c>
      <c r="M141" s="158">
        <v>7853</v>
      </c>
      <c r="N141" s="158">
        <v>13320</v>
      </c>
      <c r="O141" s="159">
        <v>18478</v>
      </c>
      <c r="P141" s="158">
        <v>16613</v>
      </c>
      <c r="Q141" s="159">
        <v>15185</v>
      </c>
      <c r="R141" s="158">
        <v>2812</v>
      </c>
      <c r="S141" s="159">
        <v>2655</v>
      </c>
      <c r="T141" s="158">
        <v>9707</v>
      </c>
      <c r="U141" s="159">
        <v>8771</v>
      </c>
      <c r="V141" s="158">
        <v>12519</v>
      </c>
      <c r="W141" s="159">
        <v>11426</v>
      </c>
      <c r="X141" s="158">
        <v>23945</v>
      </c>
      <c r="Y141" s="158">
        <v>5467</v>
      </c>
      <c r="Z141" s="159">
        <v>18478</v>
      </c>
      <c r="AA141" s="27"/>
    </row>
    <row r="142" spans="1:27">
      <c r="A142" s="150">
        <v>8</v>
      </c>
      <c r="B142" s="151">
        <v>2</v>
      </c>
      <c r="C142" s="151">
        <v>4</v>
      </c>
      <c r="D142" s="67">
        <v>766008</v>
      </c>
      <c r="E142" s="125" t="s">
        <v>126</v>
      </c>
      <c r="F142" s="157">
        <v>10488</v>
      </c>
      <c r="G142" s="158">
        <v>1345</v>
      </c>
      <c r="H142" s="158">
        <v>1370</v>
      </c>
      <c r="I142" s="158">
        <v>1928</v>
      </c>
      <c r="J142" s="158">
        <v>2007</v>
      </c>
      <c r="K142" s="158">
        <v>2157</v>
      </c>
      <c r="L142" s="159">
        <v>1681</v>
      </c>
      <c r="M142" s="158">
        <v>2715</v>
      </c>
      <c r="N142" s="158">
        <v>4643</v>
      </c>
      <c r="O142" s="159">
        <v>5845</v>
      </c>
      <c r="P142" s="158">
        <v>5401</v>
      </c>
      <c r="Q142" s="159">
        <v>5087</v>
      </c>
      <c r="R142" s="158">
        <v>942</v>
      </c>
      <c r="S142" s="159">
        <v>986</v>
      </c>
      <c r="T142" s="158">
        <v>3033</v>
      </c>
      <c r="U142" s="159">
        <v>2812</v>
      </c>
      <c r="V142" s="158">
        <v>3975</v>
      </c>
      <c r="W142" s="159">
        <v>3798</v>
      </c>
      <c r="X142" s="158">
        <v>7773</v>
      </c>
      <c r="Y142" s="158">
        <v>1928</v>
      </c>
      <c r="Z142" s="159">
        <v>5845</v>
      </c>
      <c r="AA142" s="27"/>
    </row>
    <row r="143" spans="1:27">
      <c r="A143" s="150">
        <v>8</v>
      </c>
      <c r="B143" s="151">
        <v>2</v>
      </c>
      <c r="C143" s="151">
        <v>4</v>
      </c>
      <c r="D143" s="67">
        <v>766020</v>
      </c>
      <c r="E143" s="125" t="s">
        <v>127</v>
      </c>
      <c r="F143" s="157">
        <v>16210</v>
      </c>
      <c r="G143" s="158">
        <v>2094</v>
      </c>
      <c r="H143" s="158">
        <v>2165</v>
      </c>
      <c r="I143" s="158">
        <v>2982</v>
      </c>
      <c r="J143" s="158">
        <v>2993</v>
      </c>
      <c r="K143" s="158">
        <v>3299</v>
      </c>
      <c r="L143" s="159">
        <v>2677</v>
      </c>
      <c r="M143" s="158">
        <v>4259</v>
      </c>
      <c r="N143" s="158">
        <v>7241</v>
      </c>
      <c r="O143" s="159">
        <v>8969</v>
      </c>
      <c r="P143" s="158">
        <v>8413</v>
      </c>
      <c r="Q143" s="159">
        <v>7797</v>
      </c>
      <c r="R143" s="158">
        <v>1526</v>
      </c>
      <c r="S143" s="159">
        <v>1456</v>
      </c>
      <c r="T143" s="158">
        <v>4643</v>
      </c>
      <c r="U143" s="159">
        <v>4326</v>
      </c>
      <c r="V143" s="158">
        <v>6169</v>
      </c>
      <c r="W143" s="159">
        <v>5782</v>
      </c>
      <c r="X143" s="158">
        <v>11951</v>
      </c>
      <c r="Y143" s="158">
        <v>2982</v>
      </c>
      <c r="Z143" s="159">
        <v>8969</v>
      </c>
      <c r="AA143" s="27"/>
    </row>
    <row r="144" spans="1:27">
      <c r="A144" s="150">
        <v>5</v>
      </c>
      <c r="B144" s="151">
        <v>3</v>
      </c>
      <c r="C144" s="151">
        <v>3</v>
      </c>
      <c r="D144" s="67">
        <v>766040</v>
      </c>
      <c r="E144" s="125" t="s">
        <v>128</v>
      </c>
      <c r="F144" s="157">
        <v>8237</v>
      </c>
      <c r="G144" s="158">
        <v>1159</v>
      </c>
      <c r="H144" s="158">
        <v>1095</v>
      </c>
      <c r="I144" s="158">
        <v>1573</v>
      </c>
      <c r="J144" s="158">
        <v>1556</v>
      </c>
      <c r="K144" s="158">
        <v>1572</v>
      </c>
      <c r="L144" s="159">
        <v>1282</v>
      </c>
      <c r="M144" s="158">
        <v>2254</v>
      </c>
      <c r="N144" s="158">
        <v>3827</v>
      </c>
      <c r="O144" s="159">
        <v>4410</v>
      </c>
      <c r="P144" s="158">
        <v>4211</v>
      </c>
      <c r="Q144" s="159">
        <v>4026</v>
      </c>
      <c r="R144" s="158">
        <v>802</v>
      </c>
      <c r="S144" s="159">
        <v>771</v>
      </c>
      <c r="T144" s="158">
        <v>2279</v>
      </c>
      <c r="U144" s="159">
        <v>2131</v>
      </c>
      <c r="V144" s="158">
        <v>3081</v>
      </c>
      <c r="W144" s="159">
        <v>2902</v>
      </c>
      <c r="X144" s="158">
        <v>5983</v>
      </c>
      <c r="Y144" s="158">
        <v>1573</v>
      </c>
      <c r="Z144" s="159">
        <v>4410</v>
      </c>
      <c r="AA144" s="27"/>
    </row>
    <row r="145" spans="1:27">
      <c r="A145" s="150">
        <v>5</v>
      </c>
      <c r="B145" s="151">
        <v>3</v>
      </c>
      <c r="C145" s="151">
        <v>3</v>
      </c>
      <c r="D145" s="67">
        <v>766044</v>
      </c>
      <c r="E145" s="125" t="s">
        <v>129</v>
      </c>
      <c r="F145" s="157">
        <v>8482</v>
      </c>
      <c r="G145" s="158">
        <v>1108</v>
      </c>
      <c r="H145" s="158">
        <v>1044</v>
      </c>
      <c r="I145" s="158">
        <v>1473</v>
      </c>
      <c r="J145" s="158">
        <v>1535</v>
      </c>
      <c r="K145" s="158">
        <v>1769</v>
      </c>
      <c r="L145" s="159">
        <v>1553</v>
      </c>
      <c r="M145" s="158">
        <v>2152</v>
      </c>
      <c r="N145" s="158">
        <v>3625</v>
      </c>
      <c r="O145" s="159">
        <v>4857</v>
      </c>
      <c r="P145" s="158">
        <v>4404</v>
      </c>
      <c r="Q145" s="159">
        <v>4078</v>
      </c>
      <c r="R145" s="158">
        <v>790</v>
      </c>
      <c r="S145" s="159">
        <v>683</v>
      </c>
      <c r="T145" s="158">
        <v>2510</v>
      </c>
      <c r="U145" s="159">
        <v>2347</v>
      </c>
      <c r="V145" s="158">
        <v>3300</v>
      </c>
      <c r="W145" s="159">
        <v>3030</v>
      </c>
      <c r="X145" s="158">
        <v>6330</v>
      </c>
      <c r="Y145" s="158">
        <v>1473</v>
      </c>
      <c r="Z145" s="159">
        <v>4857</v>
      </c>
      <c r="AA145" s="27"/>
    </row>
    <row r="146" spans="1:27">
      <c r="A146" s="150">
        <v>3</v>
      </c>
      <c r="B146" s="151">
        <v>4</v>
      </c>
      <c r="C146" s="151">
        <v>2</v>
      </c>
      <c r="D146" s="67">
        <v>770000</v>
      </c>
      <c r="E146" s="125" t="s">
        <v>274</v>
      </c>
      <c r="F146" s="157">
        <v>31859</v>
      </c>
      <c r="G146" s="158">
        <v>3822</v>
      </c>
      <c r="H146" s="158">
        <v>3880</v>
      </c>
      <c r="I146" s="158">
        <v>5506</v>
      </c>
      <c r="J146" s="158">
        <v>6092</v>
      </c>
      <c r="K146" s="158">
        <v>6958</v>
      </c>
      <c r="L146" s="159">
        <v>5601</v>
      </c>
      <c r="M146" s="158">
        <v>7702</v>
      </c>
      <c r="N146" s="158">
        <v>13208</v>
      </c>
      <c r="O146" s="159">
        <v>18651</v>
      </c>
      <c r="P146" s="158">
        <v>16459</v>
      </c>
      <c r="Q146" s="159">
        <v>15400</v>
      </c>
      <c r="R146" s="158">
        <v>2761</v>
      </c>
      <c r="S146" s="159">
        <v>2745</v>
      </c>
      <c r="T146" s="158">
        <v>9748</v>
      </c>
      <c r="U146" s="159">
        <v>8903</v>
      </c>
      <c r="V146" s="158">
        <v>12509</v>
      </c>
      <c r="W146" s="159">
        <v>11648</v>
      </c>
      <c r="X146" s="158">
        <v>24157</v>
      </c>
      <c r="Y146" s="158">
        <v>5506</v>
      </c>
      <c r="Z146" s="159">
        <v>18651</v>
      </c>
      <c r="AA146" s="27"/>
    </row>
    <row r="147" spans="1:27">
      <c r="A147" s="150">
        <v>5</v>
      </c>
      <c r="B147" s="151">
        <v>3</v>
      </c>
      <c r="C147" s="151">
        <v>3</v>
      </c>
      <c r="D147" s="67">
        <v>770004</v>
      </c>
      <c r="E147" s="125" t="s">
        <v>130</v>
      </c>
      <c r="F147" s="157">
        <v>9732</v>
      </c>
      <c r="G147" s="158">
        <v>1261</v>
      </c>
      <c r="H147" s="158">
        <v>1223</v>
      </c>
      <c r="I147" s="158">
        <v>1729</v>
      </c>
      <c r="J147" s="158">
        <v>1842</v>
      </c>
      <c r="K147" s="158">
        <v>2056</v>
      </c>
      <c r="L147" s="159">
        <v>1621</v>
      </c>
      <c r="M147" s="158">
        <v>2484</v>
      </c>
      <c r="N147" s="158">
        <v>4213</v>
      </c>
      <c r="O147" s="159">
        <v>5519</v>
      </c>
      <c r="P147" s="158">
        <v>5099</v>
      </c>
      <c r="Q147" s="159">
        <v>4633</v>
      </c>
      <c r="R147" s="158">
        <v>914</v>
      </c>
      <c r="S147" s="159">
        <v>815</v>
      </c>
      <c r="T147" s="158">
        <v>2919</v>
      </c>
      <c r="U147" s="159">
        <v>2600</v>
      </c>
      <c r="V147" s="158">
        <v>3833</v>
      </c>
      <c r="W147" s="159">
        <v>3415</v>
      </c>
      <c r="X147" s="158">
        <v>7248</v>
      </c>
      <c r="Y147" s="158">
        <v>1729</v>
      </c>
      <c r="Z147" s="159">
        <v>5519</v>
      </c>
      <c r="AA147" s="27"/>
    </row>
    <row r="148" spans="1:27">
      <c r="A148" s="150">
        <v>7</v>
      </c>
      <c r="B148" s="151">
        <v>1</v>
      </c>
      <c r="C148" s="151">
        <v>4</v>
      </c>
      <c r="D148" s="67">
        <v>770024</v>
      </c>
      <c r="E148" s="125" t="s">
        <v>131</v>
      </c>
      <c r="F148" s="157">
        <v>17027</v>
      </c>
      <c r="G148" s="158">
        <v>2323</v>
      </c>
      <c r="H148" s="158">
        <v>2255</v>
      </c>
      <c r="I148" s="158">
        <v>2993</v>
      </c>
      <c r="J148" s="158">
        <v>3185</v>
      </c>
      <c r="K148" s="158">
        <v>3496</v>
      </c>
      <c r="L148" s="159">
        <v>2775</v>
      </c>
      <c r="M148" s="158">
        <v>4578</v>
      </c>
      <c r="N148" s="158">
        <v>7571</v>
      </c>
      <c r="O148" s="159">
        <v>9456</v>
      </c>
      <c r="P148" s="158">
        <v>8932</v>
      </c>
      <c r="Q148" s="159">
        <v>8095</v>
      </c>
      <c r="R148" s="158">
        <v>1606</v>
      </c>
      <c r="S148" s="159">
        <v>1387</v>
      </c>
      <c r="T148" s="158">
        <v>4958</v>
      </c>
      <c r="U148" s="159">
        <v>4498</v>
      </c>
      <c r="V148" s="158">
        <v>6564</v>
      </c>
      <c r="W148" s="159">
        <v>5885</v>
      </c>
      <c r="X148" s="158">
        <v>12449</v>
      </c>
      <c r="Y148" s="158">
        <v>2993</v>
      </c>
      <c r="Z148" s="159">
        <v>9456</v>
      </c>
      <c r="AA148" s="27"/>
    </row>
    <row r="149" spans="1:27">
      <c r="A149" s="150">
        <v>6</v>
      </c>
      <c r="B149" s="151">
        <v>4</v>
      </c>
      <c r="C149" s="151">
        <v>3</v>
      </c>
      <c r="D149" s="67">
        <v>770032</v>
      </c>
      <c r="E149" s="125" t="s">
        <v>132</v>
      </c>
      <c r="F149" s="157">
        <v>7340</v>
      </c>
      <c r="G149" s="158">
        <v>866</v>
      </c>
      <c r="H149" s="158">
        <v>883</v>
      </c>
      <c r="I149" s="158">
        <v>1318</v>
      </c>
      <c r="J149" s="158">
        <v>1436</v>
      </c>
      <c r="K149" s="158">
        <v>1615</v>
      </c>
      <c r="L149" s="159">
        <v>1222</v>
      </c>
      <c r="M149" s="158">
        <v>1749</v>
      </c>
      <c r="N149" s="158">
        <v>3067</v>
      </c>
      <c r="O149" s="159">
        <v>4273</v>
      </c>
      <c r="P149" s="158">
        <v>3757</v>
      </c>
      <c r="Q149" s="159">
        <v>3583</v>
      </c>
      <c r="R149" s="158">
        <v>645</v>
      </c>
      <c r="S149" s="159">
        <v>673</v>
      </c>
      <c r="T149" s="158">
        <v>2212</v>
      </c>
      <c r="U149" s="159">
        <v>2061</v>
      </c>
      <c r="V149" s="158">
        <v>2857</v>
      </c>
      <c r="W149" s="159">
        <v>2734</v>
      </c>
      <c r="X149" s="158">
        <v>5591</v>
      </c>
      <c r="Y149" s="158">
        <v>1318</v>
      </c>
      <c r="Z149" s="159">
        <v>4273</v>
      </c>
      <c r="AA149" s="27"/>
    </row>
    <row r="150" spans="1:27">
      <c r="A150" s="150">
        <v>3</v>
      </c>
      <c r="B150" s="151">
        <v>4</v>
      </c>
      <c r="C150" s="151">
        <v>2</v>
      </c>
      <c r="D150" s="67">
        <v>774000</v>
      </c>
      <c r="E150" s="125" t="s">
        <v>275</v>
      </c>
      <c r="F150" s="157">
        <v>35582</v>
      </c>
      <c r="G150" s="158">
        <v>4512</v>
      </c>
      <c r="H150" s="158">
        <v>4531</v>
      </c>
      <c r="I150" s="158">
        <v>6205</v>
      </c>
      <c r="J150" s="158">
        <v>6732</v>
      </c>
      <c r="K150" s="158">
        <v>7685</v>
      </c>
      <c r="L150" s="159">
        <v>5917</v>
      </c>
      <c r="M150" s="158">
        <v>9043</v>
      </c>
      <c r="N150" s="158">
        <v>15248</v>
      </c>
      <c r="O150" s="159">
        <v>20334</v>
      </c>
      <c r="P150" s="158">
        <v>18572</v>
      </c>
      <c r="Q150" s="159">
        <v>17010</v>
      </c>
      <c r="R150" s="158">
        <v>3185</v>
      </c>
      <c r="S150" s="159">
        <v>3020</v>
      </c>
      <c r="T150" s="158">
        <v>10754</v>
      </c>
      <c r="U150" s="159">
        <v>9580</v>
      </c>
      <c r="V150" s="158">
        <v>13939</v>
      </c>
      <c r="W150" s="159">
        <v>12600</v>
      </c>
      <c r="X150" s="158">
        <v>26539</v>
      </c>
      <c r="Y150" s="158">
        <v>6205</v>
      </c>
      <c r="Z150" s="159">
        <v>20334</v>
      </c>
      <c r="AA150" s="27"/>
    </row>
    <row r="151" spans="1:27">
      <c r="A151" s="150">
        <v>8</v>
      </c>
      <c r="B151" s="151">
        <v>2</v>
      </c>
      <c r="C151" s="151">
        <v>4</v>
      </c>
      <c r="D151" s="146">
        <v>774032</v>
      </c>
      <c r="E151" s="124" t="s">
        <v>133</v>
      </c>
      <c r="F151" s="157">
        <v>30994</v>
      </c>
      <c r="G151" s="158">
        <v>4538</v>
      </c>
      <c r="H151" s="158">
        <v>4089</v>
      </c>
      <c r="I151" s="158">
        <v>5313</v>
      </c>
      <c r="J151" s="158">
        <v>5386</v>
      </c>
      <c r="K151" s="158">
        <v>5993</v>
      </c>
      <c r="L151" s="159">
        <v>5675</v>
      </c>
      <c r="M151" s="158">
        <v>8627</v>
      </c>
      <c r="N151" s="158">
        <v>13940</v>
      </c>
      <c r="O151" s="159">
        <v>17054</v>
      </c>
      <c r="P151" s="158">
        <v>16109</v>
      </c>
      <c r="Q151" s="159">
        <v>14885</v>
      </c>
      <c r="R151" s="158">
        <v>2777</v>
      </c>
      <c r="S151" s="159">
        <v>2536</v>
      </c>
      <c r="T151" s="158">
        <v>8971</v>
      </c>
      <c r="U151" s="159">
        <v>8083</v>
      </c>
      <c r="V151" s="158">
        <v>11748</v>
      </c>
      <c r="W151" s="159">
        <v>10619</v>
      </c>
      <c r="X151" s="158">
        <v>22367</v>
      </c>
      <c r="Y151" s="158">
        <v>5313</v>
      </c>
      <c r="Z151" s="159">
        <v>17054</v>
      </c>
      <c r="AA151" s="27"/>
    </row>
    <row r="152" spans="1:27">
      <c r="A152" s="150">
        <v>1</v>
      </c>
      <c r="B152" s="151">
        <v>1</v>
      </c>
      <c r="C152" s="151">
        <v>1</v>
      </c>
      <c r="D152" s="146">
        <v>911000</v>
      </c>
      <c r="E152" s="124" t="s">
        <v>134</v>
      </c>
      <c r="F152" s="157">
        <v>64009</v>
      </c>
      <c r="G152" s="158">
        <v>8846</v>
      </c>
      <c r="H152" s="158">
        <v>8274</v>
      </c>
      <c r="I152" s="158">
        <v>11037</v>
      </c>
      <c r="J152" s="158">
        <v>11343</v>
      </c>
      <c r="K152" s="158">
        <v>12709</v>
      </c>
      <c r="L152" s="159">
        <v>11800</v>
      </c>
      <c r="M152" s="158">
        <v>17120</v>
      </c>
      <c r="N152" s="158">
        <v>28157</v>
      </c>
      <c r="O152" s="159">
        <v>35852</v>
      </c>
      <c r="P152" s="158">
        <v>33288</v>
      </c>
      <c r="Q152" s="159">
        <v>30721</v>
      </c>
      <c r="R152" s="158">
        <v>5821</v>
      </c>
      <c r="S152" s="159">
        <v>5216</v>
      </c>
      <c r="T152" s="158">
        <v>18713</v>
      </c>
      <c r="U152" s="159">
        <v>17139</v>
      </c>
      <c r="V152" s="158">
        <v>24534</v>
      </c>
      <c r="W152" s="159">
        <v>22355</v>
      </c>
      <c r="X152" s="158">
        <v>46889</v>
      </c>
      <c r="Y152" s="158">
        <v>11037</v>
      </c>
      <c r="Z152" s="159">
        <v>35852</v>
      </c>
      <c r="AA152" s="27"/>
    </row>
    <row r="153" spans="1:27">
      <c r="A153" s="150">
        <v>1</v>
      </c>
      <c r="B153" s="151">
        <v>1</v>
      </c>
      <c r="C153" s="151">
        <v>1</v>
      </c>
      <c r="D153" s="146">
        <v>913000</v>
      </c>
      <c r="E153" s="124" t="s">
        <v>135</v>
      </c>
      <c r="F153" s="157">
        <v>112740</v>
      </c>
      <c r="G153" s="158">
        <v>16164</v>
      </c>
      <c r="H153" s="158">
        <v>14889</v>
      </c>
      <c r="I153" s="158">
        <v>19881</v>
      </c>
      <c r="J153" s="158">
        <v>20327</v>
      </c>
      <c r="K153" s="158">
        <v>21734</v>
      </c>
      <c r="L153" s="159">
        <v>19745</v>
      </c>
      <c r="M153" s="158">
        <v>31053</v>
      </c>
      <c r="N153" s="158">
        <v>50934</v>
      </c>
      <c r="O153" s="159">
        <v>61806</v>
      </c>
      <c r="P153" s="158">
        <v>58012</v>
      </c>
      <c r="Q153" s="159">
        <v>54728</v>
      </c>
      <c r="R153" s="158">
        <v>10146</v>
      </c>
      <c r="S153" s="159">
        <v>9735</v>
      </c>
      <c r="T153" s="158">
        <v>32158</v>
      </c>
      <c r="U153" s="159">
        <v>29648</v>
      </c>
      <c r="V153" s="158">
        <v>42304</v>
      </c>
      <c r="W153" s="159">
        <v>39383</v>
      </c>
      <c r="X153" s="158">
        <v>81687</v>
      </c>
      <c r="Y153" s="158">
        <v>19881</v>
      </c>
      <c r="Z153" s="159">
        <v>61806</v>
      </c>
      <c r="AA153" s="27"/>
    </row>
    <row r="154" spans="1:27">
      <c r="A154" s="150">
        <v>1</v>
      </c>
      <c r="B154" s="151">
        <v>1</v>
      </c>
      <c r="C154" s="151">
        <v>1</v>
      </c>
      <c r="D154" s="146">
        <v>914000</v>
      </c>
      <c r="E154" s="124" t="s">
        <v>136</v>
      </c>
      <c r="F154" s="157">
        <v>37770</v>
      </c>
      <c r="G154" s="158">
        <v>5130</v>
      </c>
      <c r="H154" s="158">
        <v>4864</v>
      </c>
      <c r="I154" s="158">
        <v>6632</v>
      </c>
      <c r="J154" s="158">
        <v>7131</v>
      </c>
      <c r="K154" s="158">
        <v>7708</v>
      </c>
      <c r="L154" s="159">
        <v>6305</v>
      </c>
      <c r="M154" s="158">
        <v>9994</v>
      </c>
      <c r="N154" s="158">
        <v>16626</v>
      </c>
      <c r="O154" s="159">
        <v>21144</v>
      </c>
      <c r="P154" s="158">
        <v>19414</v>
      </c>
      <c r="Q154" s="159">
        <v>18356</v>
      </c>
      <c r="R154" s="158">
        <v>3375</v>
      </c>
      <c r="S154" s="159">
        <v>3257</v>
      </c>
      <c r="T154" s="158">
        <v>10839</v>
      </c>
      <c r="U154" s="159">
        <v>10305</v>
      </c>
      <c r="V154" s="158">
        <v>14214</v>
      </c>
      <c r="W154" s="159">
        <v>13562</v>
      </c>
      <c r="X154" s="158">
        <v>27776</v>
      </c>
      <c r="Y154" s="158">
        <v>6632</v>
      </c>
      <c r="Z154" s="159">
        <v>21144</v>
      </c>
      <c r="AA154" s="27"/>
    </row>
    <row r="155" spans="1:27">
      <c r="A155" s="150">
        <v>1</v>
      </c>
      <c r="B155" s="151">
        <v>1</v>
      </c>
      <c r="C155" s="151">
        <v>1</v>
      </c>
      <c r="D155" s="146">
        <v>915000</v>
      </c>
      <c r="E155" s="124" t="s">
        <v>137</v>
      </c>
      <c r="F155" s="157">
        <v>38132</v>
      </c>
      <c r="G155" s="158">
        <v>5009</v>
      </c>
      <c r="H155" s="158">
        <v>4792</v>
      </c>
      <c r="I155" s="158">
        <v>6681</v>
      </c>
      <c r="J155" s="158">
        <v>7042</v>
      </c>
      <c r="K155" s="158">
        <v>8049</v>
      </c>
      <c r="L155" s="159">
        <v>6559</v>
      </c>
      <c r="M155" s="158">
        <v>9801</v>
      </c>
      <c r="N155" s="158">
        <v>16482</v>
      </c>
      <c r="O155" s="159">
        <v>21650</v>
      </c>
      <c r="P155" s="158">
        <v>19701</v>
      </c>
      <c r="Q155" s="159">
        <v>18431</v>
      </c>
      <c r="R155" s="158">
        <v>3502</v>
      </c>
      <c r="S155" s="159">
        <v>3179</v>
      </c>
      <c r="T155" s="158">
        <v>11203</v>
      </c>
      <c r="U155" s="159">
        <v>10447</v>
      </c>
      <c r="V155" s="158">
        <v>14705</v>
      </c>
      <c r="W155" s="159">
        <v>13626</v>
      </c>
      <c r="X155" s="158">
        <v>28331</v>
      </c>
      <c r="Y155" s="158">
        <v>6681</v>
      </c>
      <c r="Z155" s="159">
        <v>21650</v>
      </c>
      <c r="AA155" s="27"/>
    </row>
    <row r="156" spans="1:27">
      <c r="A156" s="150">
        <v>1</v>
      </c>
      <c r="B156" s="151">
        <v>1</v>
      </c>
      <c r="C156" s="151">
        <v>1</v>
      </c>
      <c r="D156" s="67">
        <v>916000</v>
      </c>
      <c r="E156" s="125" t="s">
        <v>138</v>
      </c>
      <c r="F156" s="157">
        <v>29949</v>
      </c>
      <c r="G156" s="158">
        <v>3946</v>
      </c>
      <c r="H156" s="158">
        <v>3805</v>
      </c>
      <c r="I156" s="158">
        <v>5112</v>
      </c>
      <c r="J156" s="158">
        <v>5490</v>
      </c>
      <c r="K156" s="158">
        <v>6364</v>
      </c>
      <c r="L156" s="159">
        <v>5232</v>
      </c>
      <c r="M156" s="158">
        <v>7751</v>
      </c>
      <c r="N156" s="158">
        <v>12863</v>
      </c>
      <c r="O156" s="159">
        <v>17086</v>
      </c>
      <c r="P156" s="158">
        <v>15352</v>
      </c>
      <c r="Q156" s="159">
        <v>14597</v>
      </c>
      <c r="R156" s="158">
        <v>2597</v>
      </c>
      <c r="S156" s="159">
        <v>2515</v>
      </c>
      <c r="T156" s="158">
        <v>8761</v>
      </c>
      <c r="U156" s="159">
        <v>8325</v>
      </c>
      <c r="V156" s="158">
        <v>11358</v>
      </c>
      <c r="W156" s="159">
        <v>10840</v>
      </c>
      <c r="X156" s="158">
        <v>22198</v>
      </c>
      <c r="Y156" s="158">
        <v>5112</v>
      </c>
      <c r="Z156" s="159">
        <v>17086</v>
      </c>
      <c r="AA156" s="27"/>
    </row>
    <row r="157" spans="1:27">
      <c r="A157" s="150">
        <v>5</v>
      </c>
      <c r="B157" s="151">
        <v>3</v>
      </c>
      <c r="C157" s="151">
        <v>3</v>
      </c>
      <c r="D157" s="67">
        <v>954008</v>
      </c>
      <c r="E157" s="125" t="s">
        <v>139</v>
      </c>
      <c r="F157" s="157">
        <v>7447</v>
      </c>
      <c r="G157" s="158">
        <v>935</v>
      </c>
      <c r="H157" s="158">
        <v>894</v>
      </c>
      <c r="I157" s="158">
        <v>1287</v>
      </c>
      <c r="J157" s="158">
        <v>1379</v>
      </c>
      <c r="K157" s="158">
        <v>1645</v>
      </c>
      <c r="L157" s="159">
        <v>1307</v>
      </c>
      <c r="M157" s="158">
        <v>1829</v>
      </c>
      <c r="N157" s="158">
        <v>3116</v>
      </c>
      <c r="O157" s="159">
        <v>4331</v>
      </c>
      <c r="P157" s="158">
        <v>3835</v>
      </c>
      <c r="Q157" s="159">
        <v>3612</v>
      </c>
      <c r="R157" s="158">
        <v>637</v>
      </c>
      <c r="S157" s="159">
        <v>650</v>
      </c>
      <c r="T157" s="158">
        <v>2282</v>
      </c>
      <c r="U157" s="159">
        <v>2049</v>
      </c>
      <c r="V157" s="158">
        <v>2919</v>
      </c>
      <c r="W157" s="159">
        <v>2699</v>
      </c>
      <c r="X157" s="158">
        <v>5618</v>
      </c>
      <c r="Y157" s="158">
        <v>1287</v>
      </c>
      <c r="Z157" s="159">
        <v>4331</v>
      </c>
      <c r="AA157" s="27"/>
    </row>
    <row r="158" spans="1:27">
      <c r="A158" s="150">
        <v>4</v>
      </c>
      <c r="B158" s="151">
        <v>2</v>
      </c>
      <c r="C158" s="151">
        <v>3</v>
      </c>
      <c r="D158" s="67">
        <v>954012</v>
      </c>
      <c r="E158" s="125" t="s">
        <v>140</v>
      </c>
      <c r="F158" s="157">
        <v>5821</v>
      </c>
      <c r="G158" s="158">
        <v>767</v>
      </c>
      <c r="H158" s="158">
        <v>703</v>
      </c>
      <c r="I158" s="158">
        <v>965</v>
      </c>
      <c r="J158" s="158">
        <v>1082</v>
      </c>
      <c r="K158" s="158">
        <v>1250</v>
      </c>
      <c r="L158" s="159">
        <v>1054</v>
      </c>
      <c r="M158" s="158">
        <v>1470</v>
      </c>
      <c r="N158" s="158">
        <v>2435</v>
      </c>
      <c r="O158" s="159">
        <v>3386</v>
      </c>
      <c r="P158" s="158">
        <v>2992</v>
      </c>
      <c r="Q158" s="159">
        <v>2829</v>
      </c>
      <c r="R158" s="158">
        <v>505</v>
      </c>
      <c r="S158" s="159">
        <v>460</v>
      </c>
      <c r="T158" s="158">
        <v>1734</v>
      </c>
      <c r="U158" s="159">
        <v>1652</v>
      </c>
      <c r="V158" s="158">
        <v>2239</v>
      </c>
      <c r="W158" s="159">
        <v>2112</v>
      </c>
      <c r="X158" s="158">
        <v>4351</v>
      </c>
      <c r="Y158" s="158">
        <v>965</v>
      </c>
      <c r="Z158" s="159">
        <v>3386</v>
      </c>
      <c r="AA158" s="27"/>
    </row>
    <row r="159" spans="1:27">
      <c r="A159" s="150">
        <v>9</v>
      </c>
      <c r="B159" s="151">
        <v>3</v>
      </c>
      <c r="C159" s="151">
        <v>4</v>
      </c>
      <c r="D159" s="67">
        <v>954016</v>
      </c>
      <c r="E159" s="125" t="s">
        <v>141</v>
      </c>
      <c r="F159" s="157">
        <v>9698</v>
      </c>
      <c r="G159" s="158">
        <v>1381</v>
      </c>
      <c r="H159" s="158">
        <v>1286</v>
      </c>
      <c r="I159" s="158">
        <v>1711</v>
      </c>
      <c r="J159" s="158">
        <v>1726</v>
      </c>
      <c r="K159" s="158">
        <v>1940</v>
      </c>
      <c r="L159" s="159">
        <v>1654</v>
      </c>
      <c r="M159" s="158">
        <v>2667</v>
      </c>
      <c r="N159" s="158">
        <v>4378</v>
      </c>
      <c r="O159" s="159">
        <v>5320</v>
      </c>
      <c r="P159" s="158">
        <v>5091</v>
      </c>
      <c r="Q159" s="159">
        <v>4607</v>
      </c>
      <c r="R159" s="158">
        <v>837</v>
      </c>
      <c r="S159" s="159">
        <v>874</v>
      </c>
      <c r="T159" s="158">
        <v>2831</v>
      </c>
      <c r="U159" s="159">
        <v>2489</v>
      </c>
      <c r="V159" s="158">
        <v>3668</v>
      </c>
      <c r="W159" s="159">
        <v>3363</v>
      </c>
      <c r="X159" s="158">
        <v>7031</v>
      </c>
      <c r="Y159" s="158">
        <v>1711</v>
      </c>
      <c r="Z159" s="159">
        <v>5320</v>
      </c>
      <c r="AA159" s="27"/>
    </row>
    <row r="160" spans="1:27">
      <c r="A160" s="150">
        <v>6</v>
      </c>
      <c r="B160" s="151">
        <v>4</v>
      </c>
      <c r="C160" s="151">
        <v>3</v>
      </c>
      <c r="D160" s="67">
        <v>954020</v>
      </c>
      <c r="E160" s="125" t="s">
        <v>142</v>
      </c>
      <c r="F160" s="157">
        <v>3985</v>
      </c>
      <c r="G160" s="158">
        <v>498</v>
      </c>
      <c r="H160" s="158">
        <v>498</v>
      </c>
      <c r="I160" s="158">
        <v>672</v>
      </c>
      <c r="J160" s="158">
        <v>761</v>
      </c>
      <c r="K160" s="158">
        <v>866</v>
      </c>
      <c r="L160" s="159">
        <v>690</v>
      </c>
      <c r="M160" s="158">
        <v>996</v>
      </c>
      <c r="N160" s="158">
        <v>1668</v>
      </c>
      <c r="O160" s="159">
        <v>2317</v>
      </c>
      <c r="P160" s="158">
        <v>2051</v>
      </c>
      <c r="Q160" s="159">
        <v>1934</v>
      </c>
      <c r="R160" s="158">
        <v>339</v>
      </c>
      <c r="S160" s="159">
        <v>333</v>
      </c>
      <c r="T160" s="158">
        <v>1206</v>
      </c>
      <c r="U160" s="159">
        <v>1111</v>
      </c>
      <c r="V160" s="158">
        <v>1545</v>
      </c>
      <c r="W160" s="159">
        <v>1444</v>
      </c>
      <c r="X160" s="158">
        <v>2989</v>
      </c>
      <c r="Y160" s="158">
        <v>672</v>
      </c>
      <c r="Z160" s="159">
        <v>2317</v>
      </c>
      <c r="AA160" s="27"/>
    </row>
    <row r="161" spans="1:27">
      <c r="A161" s="150">
        <v>4</v>
      </c>
      <c r="B161" s="151">
        <v>2</v>
      </c>
      <c r="C161" s="151">
        <v>3</v>
      </c>
      <c r="D161" s="67">
        <v>954024</v>
      </c>
      <c r="E161" s="125" t="s">
        <v>143</v>
      </c>
      <c r="F161" s="157">
        <v>5346</v>
      </c>
      <c r="G161" s="158">
        <v>749</v>
      </c>
      <c r="H161" s="158">
        <v>711</v>
      </c>
      <c r="I161" s="158">
        <v>955</v>
      </c>
      <c r="J161" s="158">
        <v>1006</v>
      </c>
      <c r="K161" s="158">
        <v>1048</v>
      </c>
      <c r="L161" s="159">
        <v>877</v>
      </c>
      <c r="M161" s="158">
        <v>1460</v>
      </c>
      <c r="N161" s="158">
        <v>2415</v>
      </c>
      <c r="O161" s="159">
        <v>2931</v>
      </c>
      <c r="P161" s="158">
        <v>2783</v>
      </c>
      <c r="Q161" s="159">
        <v>2563</v>
      </c>
      <c r="R161" s="158">
        <v>515</v>
      </c>
      <c r="S161" s="159">
        <v>440</v>
      </c>
      <c r="T161" s="158">
        <v>1535</v>
      </c>
      <c r="U161" s="159">
        <v>1396</v>
      </c>
      <c r="V161" s="158">
        <v>2050</v>
      </c>
      <c r="W161" s="159">
        <v>1836</v>
      </c>
      <c r="X161" s="158">
        <v>3886</v>
      </c>
      <c r="Y161" s="158">
        <v>955</v>
      </c>
      <c r="Z161" s="159">
        <v>2931</v>
      </c>
      <c r="AA161" s="27"/>
    </row>
    <row r="162" spans="1:27">
      <c r="A162" s="150">
        <v>6</v>
      </c>
      <c r="B162" s="151">
        <v>4</v>
      </c>
      <c r="C162" s="151">
        <v>3</v>
      </c>
      <c r="D162" s="67">
        <v>954028</v>
      </c>
      <c r="E162" s="125" t="s">
        <v>144</v>
      </c>
      <c r="F162" s="157">
        <v>4570</v>
      </c>
      <c r="G162" s="158">
        <v>512</v>
      </c>
      <c r="H162" s="158">
        <v>555</v>
      </c>
      <c r="I162" s="158">
        <v>782</v>
      </c>
      <c r="J162" s="158">
        <v>874</v>
      </c>
      <c r="K162" s="158">
        <v>1034</v>
      </c>
      <c r="L162" s="159">
        <v>813</v>
      </c>
      <c r="M162" s="158">
        <v>1067</v>
      </c>
      <c r="N162" s="158">
        <v>1849</v>
      </c>
      <c r="O162" s="159">
        <v>2721</v>
      </c>
      <c r="P162" s="158">
        <v>2374</v>
      </c>
      <c r="Q162" s="159">
        <v>2196</v>
      </c>
      <c r="R162" s="158">
        <v>413</v>
      </c>
      <c r="S162" s="159">
        <v>369</v>
      </c>
      <c r="T162" s="158">
        <v>1433</v>
      </c>
      <c r="U162" s="159">
        <v>1288</v>
      </c>
      <c r="V162" s="158">
        <v>1846</v>
      </c>
      <c r="W162" s="159">
        <v>1657</v>
      </c>
      <c r="X162" s="158">
        <v>3503</v>
      </c>
      <c r="Y162" s="158">
        <v>782</v>
      </c>
      <c r="Z162" s="159">
        <v>2721</v>
      </c>
      <c r="AA162" s="27"/>
    </row>
    <row r="163" spans="1:27">
      <c r="A163" s="150">
        <v>6</v>
      </c>
      <c r="B163" s="151">
        <v>4</v>
      </c>
      <c r="C163" s="151">
        <v>3</v>
      </c>
      <c r="D163" s="67">
        <v>954032</v>
      </c>
      <c r="E163" s="125" t="s">
        <v>145</v>
      </c>
      <c r="F163" s="157">
        <v>5217</v>
      </c>
      <c r="G163" s="158">
        <v>652</v>
      </c>
      <c r="H163" s="158">
        <v>623</v>
      </c>
      <c r="I163" s="158">
        <v>919</v>
      </c>
      <c r="J163" s="158">
        <v>1002</v>
      </c>
      <c r="K163" s="158">
        <v>1126</v>
      </c>
      <c r="L163" s="159">
        <v>895</v>
      </c>
      <c r="M163" s="158">
        <v>1275</v>
      </c>
      <c r="N163" s="158">
        <v>2194</v>
      </c>
      <c r="O163" s="159">
        <v>3023</v>
      </c>
      <c r="P163" s="158">
        <v>2770</v>
      </c>
      <c r="Q163" s="159">
        <v>2447</v>
      </c>
      <c r="R163" s="158">
        <v>484</v>
      </c>
      <c r="S163" s="159">
        <v>435</v>
      </c>
      <c r="T163" s="158">
        <v>1619</v>
      </c>
      <c r="U163" s="159">
        <v>1404</v>
      </c>
      <c r="V163" s="158">
        <v>2103</v>
      </c>
      <c r="W163" s="159">
        <v>1839</v>
      </c>
      <c r="X163" s="158">
        <v>3942</v>
      </c>
      <c r="Y163" s="158">
        <v>919</v>
      </c>
      <c r="Z163" s="159">
        <v>3023</v>
      </c>
      <c r="AA163" s="27"/>
    </row>
    <row r="164" spans="1:27">
      <c r="A164" s="150">
        <v>8</v>
      </c>
      <c r="B164" s="151">
        <v>2</v>
      </c>
      <c r="C164" s="151">
        <v>4</v>
      </c>
      <c r="D164" s="67">
        <v>954036</v>
      </c>
      <c r="E164" s="125" t="s">
        <v>146</v>
      </c>
      <c r="F164" s="157">
        <v>17601</v>
      </c>
      <c r="G164" s="158">
        <v>2397</v>
      </c>
      <c r="H164" s="158">
        <v>2348</v>
      </c>
      <c r="I164" s="158">
        <v>3112</v>
      </c>
      <c r="J164" s="158">
        <v>3167</v>
      </c>
      <c r="K164" s="158">
        <v>3574</v>
      </c>
      <c r="L164" s="159">
        <v>3003</v>
      </c>
      <c r="M164" s="158">
        <v>4745</v>
      </c>
      <c r="N164" s="158">
        <v>7857</v>
      </c>
      <c r="O164" s="159">
        <v>9744</v>
      </c>
      <c r="P164" s="158">
        <v>9056</v>
      </c>
      <c r="Q164" s="159">
        <v>8545</v>
      </c>
      <c r="R164" s="158">
        <v>1595</v>
      </c>
      <c r="S164" s="159">
        <v>1517</v>
      </c>
      <c r="T164" s="158">
        <v>5110</v>
      </c>
      <c r="U164" s="159">
        <v>4634</v>
      </c>
      <c r="V164" s="158">
        <v>6705</v>
      </c>
      <c r="W164" s="159">
        <v>6151</v>
      </c>
      <c r="X164" s="158">
        <v>12856</v>
      </c>
      <c r="Y164" s="158">
        <v>3112</v>
      </c>
      <c r="Z164" s="159">
        <v>9744</v>
      </c>
      <c r="AA164" s="27"/>
    </row>
    <row r="165" spans="1:27">
      <c r="A165" s="150">
        <v>3</v>
      </c>
      <c r="B165" s="151">
        <v>4</v>
      </c>
      <c r="C165" s="151">
        <v>2</v>
      </c>
      <c r="D165" s="67">
        <v>958000</v>
      </c>
      <c r="E165" s="125" t="s">
        <v>276</v>
      </c>
      <c r="F165" s="157">
        <v>27956</v>
      </c>
      <c r="G165" s="158">
        <v>3230</v>
      </c>
      <c r="H165" s="158">
        <v>3213</v>
      </c>
      <c r="I165" s="158">
        <v>4739</v>
      </c>
      <c r="J165" s="158">
        <v>5445</v>
      </c>
      <c r="K165" s="158">
        <v>6389</v>
      </c>
      <c r="L165" s="159">
        <v>4940</v>
      </c>
      <c r="M165" s="158">
        <v>6443</v>
      </c>
      <c r="N165" s="158">
        <v>11182</v>
      </c>
      <c r="O165" s="159">
        <v>16774</v>
      </c>
      <c r="P165" s="158">
        <v>14705</v>
      </c>
      <c r="Q165" s="159">
        <v>13251</v>
      </c>
      <c r="R165" s="158">
        <v>2455</v>
      </c>
      <c r="S165" s="159">
        <v>2284</v>
      </c>
      <c r="T165" s="158">
        <v>8915</v>
      </c>
      <c r="U165" s="159">
        <v>7859</v>
      </c>
      <c r="V165" s="158">
        <v>11370</v>
      </c>
      <c r="W165" s="159">
        <v>10143</v>
      </c>
      <c r="X165" s="158">
        <v>21513</v>
      </c>
      <c r="Y165" s="158">
        <v>4739</v>
      </c>
      <c r="Z165" s="159">
        <v>16774</v>
      </c>
      <c r="AA165" s="27"/>
    </row>
    <row r="166" spans="1:27">
      <c r="A166" s="150">
        <v>9</v>
      </c>
      <c r="B166" s="151">
        <v>3</v>
      </c>
      <c r="C166" s="151">
        <v>4</v>
      </c>
      <c r="D166" s="67">
        <v>958004</v>
      </c>
      <c r="E166" s="125" t="s">
        <v>147</v>
      </c>
      <c r="F166" s="157">
        <v>14554</v>
      </c>
      <c r="G166" s="158">
        <v>1851</v>
      </c>
      <c r="H166" s="158">
        <v>1830</v>
      </c>
      <c r="I166" s="158">
        <v>2530</v>
      </c>
      <c r="J166" s="158">
        <v>2842</v>
      </c>
      <c r="K166" s="158">
        <v>3140</v>
      </c>
      <c r="L166" s="159">
        <v>2361</v>
      </c>
      <c r="M166" s="158">
        <v>3681</v>
      </c>
      <c r="N166" s="158">
        <v>6211</v>
      </c>
      <c r="O166" s="159">
        <v>8343</v>
      </c>
      <c r="P166" s="158">
        <v>7610</v>
      </c>
      <c r="Q166" s="159">
        <v>6944</v>
      </c>
      <c r="R166" s="158">
        <v>1305</v>
      </c>
      <c r="S166" s="159">
        <v>1225</v>
      </c>
      <c r="T166" s="158">
        <v>4395</v>
      </c>
      <c r="U166" s="159">
        <v>3948</v>
      </c>
      <c r="V166" s="158">
        <v>5700</v>
      </c>
      <c r="W166" s="159">
        <v>5173</v>
      </c>
      <c r="X166" s="158">
        <v>10873</v>
      </c>
      <c r="Y166" s="158">
        <v>2530</v>
      </c>
      <c r="Z166" s="159">
        <v>8343</v>
      </c>
      <c r="AA166" s="27"/>
    </row>
    <row r="167" spans="1:27">
      <c r="A167" s="150">
        <v>6</v>
      </c>
      <c r="B167" s="151">
        <v>4</v>
      </c>
      <c r="C167" s="151">
        <v>3</v>
      </c>
      <c r="D167" s="67">
        <v>958040</v>
      </c>
      <c r="E167" s="125" t="s">
        <v>148</v>
      </c>
      <c r="F167" s="157">
        <v>5383</v>
      </c>
      <c r="G167" s="158">
        <v>577</v>
      </c>
      <c r="H167" s="158">
        <v>575</v>
      </c>
      <c r="I167" s="158">
        <v>905</v>
      </c>
      <c r="J167" s="158">
        <v>1050</v>
      </c>
      <c r="K167" s="158">
        <v>1264</v>
      </c>
      <c r="L167" s="159">
        <v>1012</v>
      </c>
      <c r="M167" s="158">
        <v>1152</v>
      </c>
      <c r="N167" s="158">
        <v>2057</v>
      </c>
      <c r="O167" s="159">
        <v>3326</v>
      </c>
      <c r="P167" s="158">
        <v>2980</v>
      </c>
      <c r="Q167" s="159">
        <v>2403</v>
      </c>
      <c r="R167" s="158">
        <v>493</v>
      </c>
      <c r="S167" s="159">
        <v>412</v>
      </c>
      <c r="T167" s="158">
        <v>1888</v>
      </c>
      <c r="U167" s="159">
        <v>1438</v>
      </c>
      <c r="V167" s="158">
        <v>2381</v>
      </c>
      <c r="W167" s="159">
        <v>1850</v>
      </c>
      <c r="X167" s="158">
        <v>4231</v>
      </c>
      <c r="Y167" s="158">
        <v>905</v>
      </c>
      <c r="Z167" s="159">
        <v>3326</v>
      </c>
      <c r="AA167" s="27"/>
    </row>
    <row r="168" spans="1:27">
      <c r="A168" s="150">
        <v>6</v>
      </c>
      <c r="B168" s="151">
        <v>4</v>
      </c>
      <c r="C168" s="151">
        <v>3</v>
      </c>
      <c r="D168" s="67">
        <v>958044</v>
      </c>
      <c r="E168" s="125" t="s">
        <v>149</v>
      </c>
      <c r="F168" s="157">
        <v>5825</v>
      </c>
      <c r="G168" s="158">
        <v>694</v>
      </c>
      <c r="H168" s="158">
        <v>653</v>
      </c>
      <c r="I168" s="158">
        <v>1014</v>
      </c>
      <c r="J168" s="158">
        <v>1200</v>
      </c>
      <c r="K168" s="158">
        <v>1258</v>
      </c>
      <c r="L168" s="159">
        <v>1006</v>
      </c>
      <c r="M168" s="158">
        <v>1347</v>
      </c>
      <c r="N168" s="158">
        <v>2361</v>
      </c>
      <c r="O168" s="159">
        <v>3464</v>
      </c>
      <c r="P168" s="158">
        <v>2998</v>
      </c>
      <c r="Q168" s="159">
        <v>2827</v>
      </c>
      <c r="R168" s="158">
        <v>518</v>
      </c>
      <c r="S168" s="159">
        <v>496</v>
      </c>
      <c r="T168" s="158">
        <v>1800</v>
      </c>
      <c r="U168" s="159">
        <v>1664</v>
      </c>
      <c r="V168" s="158">
        <v>2318</v>
      </c>
      <c r="W168" s="159">
        <v>2160</v>
      </c>
      <c r="X168" s="158">
        <v>4478</v>
      </c>
      <c r="Y168" s="158">
        <v>1014</v>
      </c>
      <c r="Z168" s="159">
        <v>3464</v>
      </c>
      <c r="AA168" s="27"/>
    </row>
    <row r="169" spans="1:27">
      <c r="A169" s="150">
        <v>3</v>
      </c>
      <c r="B169" s="151">
        <v>4</v>
      </c>
      <c r="C169" s="151">
        <v>2</v>
      </c>
      <c r="D169" s="67">
        <v>962000</v>
      </c>
      <c r="E169" s="125" t="s">
        <v>277</v>
      </c>
      <c r="F169" s="157">
        <v>21367</v>
      </c>
      <c r="G169" s="158">
        <v>2645</v>
      </c>
      <c r="H169" s="158">
        <v>2658</v>
      </c>
      <c r="I169" s="158">
        <v>3625</v>
      </c>
      <c r="J169" s="158">
        <v>4165</v>
      </c>
      <c r="K169" s="158">
        <v>4690</v>
      </c>
      <c r="L169" s="159">
        <v>3584</v>
      </c>
      <c r="M169" s="158">
        <v>5303</v>
      </c>
      <c r="N169" s="158">
        <v>8928</v>
      </c>
      <c r="O169" s="159">
        <v>12439</v>
      </c>
      <c r="P169" s="158">
        <v>11132</v>
      </c>
      <c r="Q169" s="159">
        <v>10235</v>
      </c>
      <c r="R169" s="158">
        <v>1870</v>
      </c>
      <c r="S169" s="159">
        <v>1755</v>
      </c>
      <c r="T169" s="158">
        <v>6530</v>
      </c>
      <c r="U169" s="159">
        <v>5909</v>
      </c>
      <c r="V169" s="158">
        <v>8400</v>
      </c>
      <c r="W169" s="159">
        <v>7664</v>
      </c>
      <c r="X169" s="158">
        <v>16064</v>
      </c>
      <c r="Y169" s="158">
        <v>3625</v>
      </c>
      <c r="Z169" s="159">
        <v>12439</v>
      </c>
      <c r="AA169" s="27"/>
    </row>
    <row r="170" spans="1:27">
      <c r="A170" s="150">
        <v>4</v>
      </c>
      <c r="B170" s="151">
        <v>2</v>
      </c>
      <c r="C170" s="151">
        <v>3</v>
      </c>
      <c r="D170" s="67">
        <v>962004</v>
      </c>
      <c r="E170" s="125" t="s">
        <v>150</v>
      </c>
      <c r="F170" s="157">
        <v>3214</v>
      </c>
      <c r="G170" s="158">
        <v>383</v>
      </c>
      <c r="H170" s="158">
        <v>375</v>
      </c>
      <c r="I170" s="158">
        <v>518</v>
      </c>
      <c r="J170" s="158">
        <v>612</v>
      </c>
      <c r="K170" s="158">
        <v>712</v>
      </c>
      <c r="L170" s="159">
        <v>614</v>
      </c>
      <c r="M170" s="158">
        <v>758</v>
      </c>
      <c r="N170" s="158">
        <v>1276</v>
      </c>
      <c r="O170" s="159">
        <v>1938</v>
      </c>
      <c r="P170" s="158">
        <v>1676</v>
      </c>
      <c r="Q170" s="159">
        <v>1538</v>
      </c>
      <c r="R170" s="158">
        <v>267</v>
      </c>
      <c r="S170" s="159">
        <v>251</v>
      </c>
      <c r="T170" s="158">
        <v>1005</v>
      </c>
      <c r="U170" s="159">
        <v>933</v>
      </c>
      <c r="V170" s="158">
        <v>1272</v>
      </c>
      <c r="W170" s="159">
        <v>1184</v>
      </c>
      <c r="X170" s="158">
        <v>2456</v>
      </c>
      <c r="Y170" s="158">
        <v>518</v>
      </c>
      <c r="Z170" s="159">
        <v>1938</v>
      </c>
      <c r="AA170" s="27"/>
    </row>
    <row r="171" spans="1:27">
      <c r="A171" s="150">
        <v>4</v>
      </c>
      <c r="B171" s="151">
        <v>2</v>
      </c>
      <c r="C171" s="151">
        <v>3</v>
      </c>
      <c r="D171" s="67">
        <v>962016</v>
      </c>
      <c r="E171" s="125" t="s">
        <v>151</v>
      </c>
      <c r="F171" s="157">
        <v>6663</v>
      </c>
      <c r="G171" s="158">
        <v>815</v>
      </c>
      <c r="H171" s="158">
        <v>874</v>
      </c>
      <c r="I171" s="158">
        <v>1194</v>
      </c>
      <c r="J171" s="158">
        <v>1278</v>
      </c>
      <c r="K171" s="158">
        <v>1402</v>
      </c>
      <c r="L171" s="159">
        <v>1100</v>
      </c>
      <c r="M171" s="158">
        <v>1689</v>
      </c>
      <c r="N171" s="158">
        <v>2883</v>
      </c>
      <c r="O171" s="159">
        <v>3780</v>
      </c>
      <c r="P171" s="158">
        <v>3490</v>
      </c>
      <c r="Q171" s="159">
        <v>3173</v>
      </c>
      <c r="R171" s="158">
        <v>660</v>
      </c>
      <c r="S171" s="159">
        <v>534</v>
      </c>
      <c r="T171" s="158">
        <v>1942</v>
      </c>
      <c r="U171" s="159">
        <v>1838</v>
      </c>
      <c r="V171" s="158">
        <v>2602</v>
      </c>
      <c r="W171" s="159">
        <v>2372</v>
      </c>
      <c r="X171" s="158">
        <v>4974</v>
      </c>
      <c r="Y171" s="158">
        <v>1194</v>
      </c>
      <c r="Z171" s="159">
        <v>3780</v>
      </c>
      <c r="AA171" s="27"/>
    </row>
    <row r="172" spans="1:27">
      <c r="A172" s="150">
        <v>8</v>
      </c>
      <c r="B172" s="151">
        <v>2</v>
      </c>
      <c r="C172" s="151">
        <v>4</v>
      </c>
      <c r="D172" s="67">
        <v>962024</v>
      </c>
      <c r="E172" s="125" t="s">
        <v>152</v>
      </c>
      <c r="F172" s="157">
        <v>18507</v>
      </c>
      <c r="G172" s="158">
        <v>2259</v>
      </c>
      <c r="H172" s="158">
        <v>2353</v>
      </c>
      <c r="I172" s="158">
        <v>3238</v>
      </c>
      <c r="J172" s="158">
        <v>3457</v>
      </c>
      <c r="K172" s="158">
        <v>3967</v>
      </c>
      <c r="L172" s="159">
        <v>3233</v>
      </c>
      <c r="M172" s="158">
        <v>4612</v>
      </c>
      <c r="N172" s="158">
        <v>7850</v>
      </c>
      <c r="O172" s="159">
        <v>10657</v>
      </c>
      <c r="P172" s="158">
        <v>9647</v>
      </c>
      <c r="Q172" s="159">
        <v>8860</v>
      </c>
      <c r="R172" s="158">
        <v>1685</v>
      </c>
      <c r="S172" s="159">
        <v>1553</v>
      </c>
      <c r="T172" s="158">
        <v>5566</v>
      </c>
      <c r="U172" s="159">
        <v>5091</v>
      </c>
      <c r="V172" s="158">
        <v>7251</v>
      </c>
      <c r="W172" s="159">
        <v>6644</v>
      </c>
      <c r="X172" s="158">
        <v>13895</v>
      </c>
      <c r="Y172" s="158">
        <v>3238</v>
      </c>
      <c r="Z172" s="159">
        <v>10657</v>
      </c>
      <c r="AA172" s="27"/>
    </row>
    <row r="173" spans="1:27">
      <c r="A173" s="150">
        <v>8</v>
      </c>
      <c r="B173" s="151">
        <v>2</v>
      </c>
      <c r="C173" s="151">
        <v>4</v>
      </c>
      <c r="D173" s="67">
        <v>962032</v>
      </c>
      <c r="E173" s="125" t="s">
        <v>153</v>
      </c>
      <c r="F173" s="157">
        <v>14473</v>
      </c>
      <c r="G173" s="158">
        <v>1974</v>
      </c>
      <c r="H173" s="158">
        <v>1820</v>
      </c>
      <c r="I173" s="158">
        <v>2541</v>
      </c>
      <c r="J173" s="158">
        <v>2727</v>
      </c>
      <c r="K173" s="158">
        <v>3033</v>
      </c>
      <c r="L173" s="159">
        <v>2378</v>
      </c>
      <c r="M173" s="158">
        <v>3794</v>
      </c>
      <c r="N173" s="158">
        <v>6335</v>
      </c>
      <c r="O173" s="159">
        <v>8138</v>
      </c>
      <c r="P173" s="158">
        <v>7455</v>
      </c>
      <c r="Q173" s="159">
        <v>7018</v>
      </c>
      <c r="R173" s="158">
        <v>1292</v>
      </c>
      <c r="S173" s="159">
        <v>1249</v>
      </c>
      <c r="T173" s="158">
        <v>4225</v>
      </c>
      <c r="U173" s="159">
        <v>3913</v>
      </c>
      <c r="V173" s="158">
        <v>5517</v>
      </c>
      <c r="W173" s="159">
        <v>5162</v>
      </c>
      <c r="X173" s="158">
        <v>10679</v>
      </c>
      <c r="Y173" s="158">
        <v>2541</v>
      </c>
      <c r="Z173" s="159">
        <v>8138</v>
      </c>
      <c r="AA173" s="27"/>
    </row>
    <row r="174" spans="1:27">
      <c r="A174" s="150">
        <v>9</v>
      </c>
      <c r="B174" s="151">
        <v>3</v>
      </c>
      <c r="C174" s="151">
        <v>4</v>
      </c>
      <c r="D174" s="67">
        <v>962040</v>
      </c>
      <c r="E174" s="125" t="s">
        <v>154</v>
      </c>
      <c r="F174" s="157">
        <v>10373</v>
      </c>
      <c r="G174" s="158">
        <v>1183</v>
      </c>
      <c r="H174" s="158">
        <v>1236</v>
      </c>
      <c r="I174" s="158">
        <v>1804</v>
      </c>
      <c r="J174" s="158">
        <v>1963</v>
      </c>
      <c r="K174" s="158">
        <v>2346</v>
      </c>
      <c r="L174" s="159">
        <v>1841</v>
      </c>
      <c r="M174" s="158">
        <v>2419</v>
      </c>
      <c r="N174" s="158">
        <v>4223</v>
      </c>
      <c r="O174" s="159">
        <v>6150</v>
      </c>
      <c r="P174" s="158">
        <v>5291</v>
      </c>
      <c r="Q174" s="159">
        <v>5082</v>
      </c>
      <c r="R174" s="158">
        <v>887</v>
      </c>
      <c r="S174" s="159">
        <v>917</v>
      </c>
      <c r="T174" s="158">
        <v>3165</v>
      </c>
      <c r="U174" s="159">
        <v>2985</v>
      </c>
      <c r="V174" s="158">
        <v>4052</v>
      </c>
      <c r="W174" s="159">
        <v>3902</v>
      </c>
      <c r="X174" s="158">
        <v>7954</v>
      </c>
      <c r="Y174" s="158">
        <v>1804</v>
      </c>
      <c r="Z174" s="159">
        <v>6150</v>
      </c>
      <c r="AA174" s="27"/>
    </row>
    <row r="175" spans="1:27">
      <c r="A175" s="150">
        <v>6</v>
      </c>
      <c r="B175" s="151">
        <v>4</v>
      </c>
      <c r="C175" s="151">
        <v>3</v>
      </c>
      <c r="D175" s="67">
        <v>962052</v>
      </c>
      <c r="E175" s="125" t="s">
        <v>155</v>
      </c>
      <c r="F175" s="157">
        <v>5094</v>
      </c>
      <c r="G175" s="158">
        <v>611</v>
      </c>
      <c r="H175" s="158">
        <v>628</v>
      </c>
      <c r="I175" s="158">
        <v>969</v>
      </c>
      <c r="J175" s="158">
        <v>953</v>
      </c>
      <c r="K175" s="158">
        <v>1070</v>
      </c>
      <c r="L175" s="159">
        <v>863</v>
      </c>
      <c r="M175" s="158">
        <v>1239</v>
      </c>
      <c r="N175" s="158">
        <v>2208</v>
      </c>
      <c r="O175" s="159">
        <v>2886</v>
      </c>
      <c r="P175" s="158">
        <v>2683</v>
      </c>
      <c r="Q175" s="159">
        <v>2411</v>
      </c>
      <c r="R175" s="158">
        <v>511</v>
      </c>
      <c r="S175" s="159">
        <v>458</v>
      </c>
      <c r="T175" s="158">
        <v>1524</v>
      </c>
      <c r="U175" s="159">
        <v>1362</v>
      </c>
      <c r="V175" s="158">
        <v>2035</v>
      </c>
      <c r="W175" s="159">
        <v>1820</v>
      </c>
      <c r="X175" s="158">
        <v>3855</v>
      </c>
      <c r="Y175" s="158">
        <v>969</v>
      </c>
      <c r="Z175" s="159">
        <v>2886</v>
      </c>
      <c r="AA175" s="27"/>
    </row>
    <row r="176" spans="1:27">
      <c r="A176" s="150">
        <v>4</v>
      </c>
      <c r="B176" s="151">
        <v>2</v>
      </c>
      <c r="C176" s="151">
        <v>3</v>
      </c>
      <c r="D176" s="67">
        <v>962060</v>
      </c>
      <c r="E176" s="125" t="s">
        <v>156</v>
      </c>
      <c r="F176" s="157">
        <v>3883</v>
      </c>
      <c r="G176" s="158">
        <v>471</v>
      </c>
      <c r="H176" s="158">
        <v>540</v>
      </c>
      <c r="I176" s="158">
        <v>678</v>
      </c>
      <c r="J176" s="158">
        <v>732</v>
      </c>
      <c r="K176" s="158">
        <v>808</v>
      </c>
      <c r="L176" s="159">
        <v>654</v>
      </c>
      <c r="M176" s="158">
        <v>1011</v>
      </c>
      <c r="N176" s="158">
        <v>1689</v>
      </c>
      <c r="O176" s="159">
        <v>2194</v>
      </c>
      <c r="P176" s="158">
        <v>2010</v>
      </c>
      <c r="Q176" s="159">
        <v>1873</v>
      </c>
      <c r="R176" s="158">
        <v>337</v>
      </c>
      <c r="S176" s="159">
        <v>341</v>
      </c>
      <c r="T176" s="158">
        <v>1138</v>
      </c>
      <c r="U176" s="159">
        <v>1056</v>
      </c>
      <c r="V176" s="158">
        <v>1475</v>
      </c>
      <c r="W176" s="159">
        <v>1397</v>
      </c>
      <c r="X176" s="158">
        <v>2872</v>
      </c>
      <c r="Y176" s="158">
        <v>678</v>
      </c>
      <c r="Z176" s="159">
        <v>2194</v>
      </c>
      <c r="AA176" s="27"/>
    </row>
    <row r="177" spans="1:30">
      <c r="A177" s="150">
        <v>3</v>
      </c>
      <c r="B177" s="151">
        <v>4</v>
      </c>
      <c r="C177" s="151">
        <v>2</v>
      </c>
      <c r="D177" s="67">
        <v>966000</v>
      </c>
      <c r="E177" s="125" t="s">
        <v>278</v>
      </c>
      <c r="F177" s="157">
        <v>28902</v>
      </c>
      <c r="G177" s="158">
        <v>3710</v>
      </c>
      <c r="H177" s="158">
        <v>3570</v>
      </c>
      <c r="I177" s="158">
        <v>4892</v>
      </c>
      <c r="J177" s="158">
        <v>5496</v>
      </c>
      <c r="K177" s="158">
        <v>6460</v>
      </c>
      <c r="L177" s="159">
        <v>4774</v>
      </c>
      <c r="M177" s="158">
        <v>7280</v>
      </c>
      <c r="N177" s="158">
        <v>12172</v>
      </c>
      <c r="O177" s="159">
        <v>16730</v>
      </c>
      <c r="P177" s="158">
        <v>15283</v>
      </c>
      <c r="Q177" s="159">
        <v>13619</v>
      </c>
      <c r="R177" s="158">
        <v>2579</v>
      </c>
      <c r="S177" s="159">
        <v>2313</v>
      </c>
      <c r="T177" s="158">
        <v>8869</v>
      </c>
      <c r="U177" s="159">
        <v>7861</v>
      </c>
      <c r="V177" s="158">
        <v>11448</v>
      </c>
      <c r="W177" s="159">
        <v>10174</v>
      </c>
      <c r="X177" s="158">
        <v>21622</v>
      </c>
      <c r="Y177" s="158">
        <v>4892</v>
      </c>
      <c r="Z177" s="159">
        <v>16730</v>
      </c>
      <c r="AA177" s="27"/>
    </row>
    <row r="178" spans="1:30">
      <c r="A178" s="150">
        <v>3</v>
      </c>
      <c r="B178" s="151">
        <v>4</v>
      </c>
      <c r="C178" s="151">
        <v>2</v>
      </c>
      <c r="D178" s="67">
        <v>970000</v>
      </c>
      <c r="E178" s="125" t="s">
        <v>279</v>
      </c>
      <c r="F178" s="157">
        <v>36086</v>
      </c>
      <c r="G178" s="158">
        <v>4588</v>
      </c>
      <c r="H178" s="158">
        <v>4536</v>
      </c>
      <c r="I178" s="158">
        <v>6108</v>
      </c>
      <c r="J178" s="158">
        <v>6710</v>
      </c>
      <c r="K178" s="158">
        <v>7779</v>
      </c>
      <c r="L178" s="159">
        <v>6365</v>
      </c>
      <c r="M178" s="158">
        <v>9124</v>
      </c>
      <c r="N178" s="158">
        <v>15232</v>
      </c>
      <c r="O178" s="159">
        <v>20854</v>
      </c>
      <c r="P178" s="158">
        <v>18907</v>
      </c>
      <c r="Q178" s="159">
        <v>17179</v>
      </c>
      <c r="R178" s="158">
        <v>3212</v>
      </c>
      <c r="S178" s="159">
        <v>2896</v>
      </c>
      <c r="T178" s="158">
        <v>10996</v>
      </c>
      <c r="U178" s="159">
        <v>9858</v>
      </c>
      <c r="V178" s="158">
        <v>14208</v>
      </c>
      <c r="W178" s="159">
        <v>12754</v>
      </c>
      <c r="X178" s="158">
        <v>26962</v>
      </c>
      <c r="Y178" s="158">
        <v>6108</v>
      </c>
      <c r="Z178" s="159">
        <v>20854</v>
      </c>
      <c r="AA178" s="27"/>
    </row>
    <row r="179" spans="1:30">
      <c r="A179" s="150">
        <v>8</v>
      </c>
      <c r="B179" s="151">
        <v>2</v>
      </c>
      <c r="C179" s="151">
        <v>4</v>
      </c>
      <c r="D179" s="67">
        <v>970040</v>
      </c>
      <c r="E179" s="125" t="s">
        <v>157</v>
      </c>
      <c r="F179" s="157">
        <v>19801</v>
      </c>
      <c r="G179" s="158">
        <v>2694</v>
      </c>
      <c r="H179" s="158">
        <v>2525</v>
      </c>
      <c r="I179" s="158">
        <v>3272</v>
      </c>
      <c r="J179" s="158">
        <v>3354</v>
      </c>
      <c r="K179" s="158">
        <v>3787</v>
      </c>
      <c r="L179" s="159">
        <v>4169</v>
      </c>
      <c r="M179" s="158">
        <v>5219</v>
      </c>
      <c r="N179" s="158">
        <v>8491</v>
      </c>
      <c r="O179" s="159">
        <v>11310</v>
      </c>
      <c r="P179" s="158">
        <v>10035</v>
      </c>
      <c r="Q179" s="159">
        <v>9766</v>
      </c>
      <c r="R179" s="158">
        <v>1644</v>
      </c>
      <c r="S179" s="159">
        <v>1628</v>
      </c>
      <c r="T179" s="158">
        <v>5697</v>
      </c>
      <c r="U179" s="159">
        <v>5613</v>
      </c>
      <c r="V179" s="158">
        <v>7341</v>
      </c>
      <c r="W179" s="159">
        <v>7241</v>
      </c>
      <c r="X179" s="158">
        <v>14582</v>
      </c>
      <c r="Y179" s="158">
        <v>3272</v>
      </c>
      <c r="Z179" s="159">
        <v>11310</v>
      </c>
      <c r="AA179" s="27"/>
    </row>
    <row r="180" spans="1:30">
      <c r="A180" s="150">
        <v>3</v>
      </c>
      <c r="B180" s="151">
        <v>4</v>
      </c>
      <c r="C180" s="151">
        <v>2</v>
      </c>
      <c r="D180" s="67">
        <v>974000</v>
      </c>
      <c r="E180" s="125" t="s">
        <v>280</v>
      </c>
      <c r="F180" s="157">
        <v>34978</v>
      </c>
      <c r="G180" s="158">
        <v>4075</v>
      </c>
      <c r="H180" s="158">
        <v>4212</v>
      </c>
      <c r="I180" s="158">
        <v>6009</v>
      </c>
      <c r="J180" s="158">
        <v>6685</v>
      </c>
      <c r="K180" s="158">
        <v>7747</v>
      </c>
      <c r="L180" s="159">
        <v>6250</v>
      </c>
      <c r="M180" s="158">
        <v>8287</v>
      </c>
      <c r="N180" s="158">
        <v>14296</v>
      </c>
      <c r="O180" s="159">
        <v>20682</v>
      </c>
      <c r="P180" s="158">
        <v>18609</v>
      </c>
      <c r="Q180" s="159">
        <v>16369</v>
      </c>
      <c r="R180" s="158">
        <v>3153</v>
      </c>
      <c r="S180" s="159">
        <v>2856</v>
      </c>
      <c r="T180" s="158">
        <v>11129</v>
      </c>
      <c r="U180" s="159">
        <v>9553</v>
      </c>
      <c r="V180" s="158">
        <v>14282</v>
      </c>
      <c r="W180" s="159">
        <v>12409</v>
      </c>
      <c r="X180" s="158">
        <v>26691</v>
      </c>
      <c r="Y180" s="158">
        <v>6009</v>
      </c>
      <c r="Z180" s="159">
        <v>20682</v>
      </c>
      <c r="AA180" s="27"/>
    </row>
    <row r="181" spans="1:30">
      <c r="A181" s="150">
        <v>9</v>
      </c>
      <c r="B181" s="151">
        <v>3</v>
      </c>
      <c r="C181" s="151">
        <v>4</v>
      </c>
      <c r="D181" s="67">
        <v>974028</v>
      </c>
      <c r="E181" s="125" t="s">
        <v>158</v>
      </c>
      <c r="F181" s="157">
        <v>13622</v>
      </c>
      <c r="G181" s="158">
        <v>1878</v>
      </c>
      <c r="H181" s="158">
        <v>1811</v>
      </c>
      <c r="I181" s="158">
        <v>2376</v>
      </c>
      <c r="J181" s="158">
        <v>2597</v>
      </c>
      <c r="K181" s="158">
        <v>2810</v>
      </c>
      <c r="L181" s="159">
        <v>2150</v>
      </c>
      <c r="M181" s="158">
        <v>3689</v>
      </c>
      <c r="N181" s="158">
        <v>6065</v>
      </c>
      <c r="O181" s="159">
        <v>7557</v>
      </c>
      <c r="P181" s="158">
        <v>7262</v>
      </c>
      <c r="Q181" s="159">
        <v>6360</v>
      </c>
      <c r="R181" s="158">
        <v>1276</v>
      </c>
      <c r="S181" s="159">
        <v>1100</v>
      </c>
      <c r="T181" s="158">
        <v>4064</v>
      </c>
      <c r="U181" s="159">
        <v>3493</v>
      </c>
      <c r="V181" s="158">
        <v>5340</v>
      </c>
      <c r="W181" s="159">
        <v>4593</v>
      </c>
      <c r="X181" s="158">
        <v>9933</v>
      </c>
      <c r="Y181" s="158">
        <v>2376</v>
      </c>
      <c r="Z181" s="159">
        <v>7557</v>
      </c>
      <c r="AA181" s="27"/>
    </row>
    <row r="182" spans="1:30">
      <c r="A182" s="150">
        <v>5</v>
      </c>
      <c r="B182" s="151">
        <v>3</v>
      </c>
      <c r="C182" s="151">
        <v>3</v>
      </c>
      <c r="D182" s="67">
        <v>974040</v>
      </c>
      <c r="E182" s="125" t="s">
        <v>159</v>
      </c>
      <c r="F182" s="157">
        <v>9954</v>
      </c>
      <c r="G182" s="158">
        <v>1336</v>
      </c>
      <c r="H182" s="158">
        <v>1270</v>
      </c>
      <c r="I182" s="158">
        <v>1774</v>
      </c>
      <c r="J182" s="158">
        <v>1798</v>
      </c>
      <c r="K182" s="158">
        <v>2062</v>
      </c>
      <c r="L182" s="159">
        <v>1714</v>
      </c>
      <c r="M182" s="158">
        <v>2606</v>
      </c>
      <c r="N182" s="158">
        <v>4380</v>
      </c>
      <c r="O182" s="159">
        <v>5574</v>
      </c>
      <c r="P182" s="158">
        <v>5117</v>
      </c>
      <c r="Q182" s="159">
        <v>4837</v>
      </c>
      <c r="R182" s="158">
        <v>854</v>
      </c>
      <c r="S182" s="159">
        <v>920</v>
      </c>
      <c r="T182" s="158">
        <v>2864</v>
      </c>
      <c r="U182" s="159">
        <v>2710</v>
      </c>
      <c r="V182" s="158">
        <v>3718</v>
      </c>
      <c r="W182" s="159">
        <v>3630</v>
      </c>
      <c r="X182" s="158">
        <v>7348</v>
      </c>
      <c r="Y182" s="158">
        <v>1774</v>
      </c>
      <c r="Z182" s="159">
        <v>5574</v>
      </c>
      <c r="AA182" s="27"/>
    </row>
    <row r="183" spans="1:30">
      <c r="A183" s="150">
        <v>6</v>
      </c>
      <c r="B183" s="151">
        <v>4</v>
      </c>
      <c r="C183" s="151">
        <v>3</v>
      </c>
      <c r="D183" s="67">
        <v>974044</v>
      </c>
      <c r="E183" s="125" t="s">
        <v>160</v>
      </c>
      <c r="F183" s="157">
        <v>4854</v>
      </c>
      <c r="G183" s="158">
        <v>624</v>
      </c>
      <c r="H183" s="158">
        <v>558</v>
      </c>
      <c r="I183" s="158">
        <v>837</v>
      </c>
      <c r="J183" s="158">
        <v>960</v>
      </c>
      <c r="K183" s="158">
        <v>1063</v>
      </c>
      <c r="L183" s="159">
        <v>812</v>
      </c>
      <c r="M183" s="158">
        <v>1182</v>
      </c>
      <c r="N183" s="158">
        <v>2019</v>
      </c>
      <c r="O183" s="159">
        <v>2835</v>
      </c>
      <c r="P183" s="158">
        <v>2554</v>
      </c>
      <c r="Q183" s="159">
        <v>2300</v>
      </c>
      <c r="R183" s="158">
        <v>422</v>
      </c>
      <c r="S183" s="159">
        <v>415</v>
      </c>
      <c r="T183" s="158">
        <v>1528</v>
      </c>
      <c r="U183" s="159">
        <v>1307</v>
      </c>
      <c r="V183" s="158">
        <v>1950</v>
      </c>
      <c r="W183" s="159">
        <v>1722</v>
      </c>
      <c r="X183" s="158">
        <v>3672</v>
      </c>
      <c r="Y183" s="158">
        <v>837</v>
      </c>
      <c r="Z183" s="159">
        <v>2835</v>
      </c>
      <c r="AA183" s="27"/>
      <c r="AB183" s="74"/>
      <c r="AC183" s="74"/>
      <c r="AD183" s="74"/>
    </row>
    <row r="184" spans="1:30">
      <c r="A184" s="150">
        <v>3</v>
      </c>
      <c r="B184" s="151">
        <v>3</v>
      </c>
      <c r="C184" s="151">
        <v>2</v>
      </c>
      <c r="D184" s="67">
        <v>978000</v>
      </c>
      <c r="E184" s="125" t="s">
        <v>281</v>
      </c>
      <c r="F184" s="157">
        <v>11197</v>
      </c>
      <c r="G184" s="158">
        <v>1283</v>
      </c>
      <c r="H184" s="158">
        <v>1367</v>
      </c>
      <c r="I184" s="158">
        <v>1901</v>
      </c>
      <c r="J184" s="158">
        <v>2231</v>
      </c>
      <c r="K184" s="158">
        <v>2478</v>
      </c>
      <c r="L184" s="159">
        <v>1937</v>
      </c>
      <c r="M184" s="158">
        <v>2650</v>
      </c>
      <c r="N184" s="158">
        <v>4551</v>
      </c>
      <c r="O184" s="159">
        <v>6646</v>
      </c>
      <c r="P184" s="158">
        <v>5760</v>
      </c>
      <c r="Q184" s="159">
        <v>5437</v>
      </c>
      <c r="R184" s="158">
        <v>973</v>
      </c>
      <c r="S184" s="159">
        <v>928</v>
      </c>
      <c r="T184" s="158">
        <v>3449</v>
      </c>
      <c r="U184" s="159">
        <v>3197</v>
      </c>
      <c r="V184" s="158">
        <v>4422</v>
      </c>
      <c r="W184" s="159">
        <v>4125</v>
      </c>
      <c r="X184" s="158">
        <v>8547</v>
      </c>
      <c r="Y184" s="158">
        <v>1901</v>
      </c>
      <c r="Z184" s="159">
        <v>6646</v>
      </c>
      <c r="AA184" s="27"/>
      <c r="AB184" s="74"/>
      <c r="AC184" s="74"/>
      <c r="AD184" s="74"/>
    </row>
    <row r="185" spans="1:30">
      <c r="A185" s="150">
        <v>4</v>
      </c>
      <c r="B185" s="151">
        <v>1</v>
      </c>
      <c r="C185" s="151">
        <v>3</v>
      </c>
      <c r="D185" s="67">
        <v>978004</v>
      </c>
      <c r="E185" s="125" t="s">
        <v>161</v>
      </c>
      <c r="F185" s="157">
        <v>9852</v>
      </c>
      <c r="G185" s="158">
        <v>1219</v>
      </c>
      <c r="H185" s="158">
        <v>1181</v>
      </c>
      <c r="I185" s="158">
        <v>1685</v>
      </c>
      <c r="J185" s="158">
        <v>1868</v>
      </c>
      <c r="K185" s="158">
        <v>2158</v>
      </c>
      <c r="L185" s="159">
        <v>1741</v>
      </c>
      <c r="M185" s="158">
        <v>2400</v>
      </c>
      <c r="N185" s="158">
        <v>4085</v>
      </c>
      <c r="O185" s="159">
        <v>5767</v>
      </c>
      <c r="P185" s="158">
        <v>5152</v>
      </c>
      <c r="Q185" s="159">
        <v>4700</v>
      </c>
      <c r="R185" s="158">
        <v>879</v>
      </c>
      <c r="S185" s="159">
        <v>806</v>
      </c>
      <c r="T185" s="158">
        <v>3022</v>
      </c>
      <c r="U185" s="159">
        <v>2745</v>
      </c>
      <c r="V185" s="158">
        <v>3901</v>
      </c>
      <c r="W185" s="159">
        <v>3551</v>
      </c>
      <c r="X185" s="158">
        <v>7452</v>
      </c>
      <c r="Y185" s="158">
        <v>1685</v>
      </c>
      <c r="Z185" s="159">
        <v>5767</v>
      </c>
      <c r="AA185" s="27"/>
      <c r="AB185" s="74"/>
      <c r="AC185" s="74"/>
      <c r="AD185" s="74"/>
    </row>
    <row r="186" spans="1:30">
      <c r="A186" s="150">
        <v>4</v>
      </c>
      <c r="B186" s="151">
        <v>2</v>
      </c>
      <c r="C186" s="151">
        <v>3</v>
      </c>
      <c r="D186" s="67">
        <v>978020</v>
      </c>
      <c r="E186" s="125" t="s">
        <v>162</v>
      </c>
      <c r="F186" s="157">
        <v>8127</v>
      </c>
      <c r="G186" s="158">
        <v>1010</v>
      </c>
      <c r="H186" s="158">
        <v>973</v>
      </c>
      <c r="I186" s="158">
        <v>1443</v>
      </c>
      <c r="J186" s="158">
        <v>1474</v>
      </c>
      <c r="K186" s="158">
        <v>1783</v>
      </c>
      <c r="L186" s="159">
        <v>1444</v>
      </c>
      <c r="M186" s="158">
        <v>1983</v>
      </c>
      <c r="N186" s="158">
        <v>3426</v>
      </c>
      <c r="O186" s="159">
        <v>4701</v>
      </c>
      <c r="P186" s="158">
        <v>4288</v>
      </c>
      <c r="Q186" s="159">
        <v>3839</v>
      </c>
      <c r="R186" s="158">
        <v>783</v>
      </c>
      <c r="S186" s="159">
        <v>660</v>
      </c>
      <c r="T186" s="158">
        <v>2485</v>
      </c>
      <c r="U186" s="159">
        <v>2216</v>
      </c>
      <c r="V186" s="158">
        <v>3268</v>
      </c>
      <c r="W186" s="159">
        <v>2876</v>
      </c>
      <c r="X186" s="158">
        <v>6144</v>
      </c>
      <c r="Y186" s="158">
        <v>1443</v>
      </c>
      <c r="Z186" s="159">
        <v>4701</v>
      </c>
      <c r="AA186" s="27"/>
      <c r="AB186" s="74"/>
      <c r="AC186" s="74"/>
      <c r="AD186" s="74"/>
    </row>
    <row r="187" spans="1:30">
      <c r="A187" s="150">
        <v>7</v>
      </c>
      <c r="B187" s="151">
        <v>1</v>
      </c>
      <c r="C187" s="151">
        <v>4</v>
      </c>
      <c r="D187" s="67">
        <v>978024</v>
      </c>
      <c r="E187" s="125" t="s">
        <v>163</v>
      </c>
      <c r="F187" s="157">
        <v>17051</v>
      </c>
      <c r="G187" s="158">
        <v>2269</v>
      </c>
      <c r="H187" s="158">
        <v>2109</v>
      </c>
      <c r="I187" s="158">
        <v>2937</v>
      </c>
      <c r="J187" s="158">
        <v>3080</v>
      </c>
      <c r="K187" s="158">
        <v>3648</v>
      </c>
      <c r="L187" s="159">
        <v>3008</v>
      </c>
      <c r="M187" s="158">
        <v>4378</v>
      </c>
      <c r="N187" s="158">
        <v>7315</v>
      </c>
      <c r="O187" s="159">
        <v>9736</v>
      </c>
      <c r="P187" s="158">
        <v>8843</v>
      </c>
      <c r="Q187" s="159">
        <v>8208</v>
      </c>
      <c r="R187" s="158">
        <v>1534</v>
      </c>
      <c r="S187" s="159">
        <v>1403</v>
      </c>
      <c r="T187" s="158">
        <v>5065</v>
      </c>
      <c r="U187" s="159">
        <v>4671</v>
      </c>
      <c r="V187" s="158">
        <v>6599</v>
      </c>
      <c r="W187" s="159">
        <v>6074</v>
      </c>
      <c r="X187" s="158">
        <v>12673</v>
      </c>
      <c r="Y187" s="158">
        <v>2937</v>
      </c>
      <c r="Z187" s="159">
        <v>9736</v>
      </c>
      <c r="AA187" s="27"/>
      <c r="AB187" s="74"/>
      <c r="AC187" s="74"/>
      <c r="AD187" s="74"/>
    </row>
    <row r="188" spans="1:30">
      <c r="A188" s="150">
        <v>5</v>
      </c>
      <c r="B188" s="151">
        <v>3</v>
      </c>
      <c r="C188" s="151">
        <v>3</v>
      </c>
      <c r="D188" s="67">
        <v>978028</v>
      </c>
      <c r="E188" s="125" t="s">
        <v>164</v>
      </c>
      <c r="F188" s="157">
        <v>8627</v>
      </c>
      <c r="G188" s="158">
        <v>1133</v>
      </c>
      <c r="H188" s="158">
        <v>1042</v>
      </c>
      <c r="I188" s="158">
        <v>1440</v>
      </c>
      <c r="J188" s="158">
        <v>1639</v>
      </c>
      <c r="K188" s="158">
        <v>1830</v>
      </c>
      <c r="L188" s="159">
        <v>1543</v>
      </c>
      <c r="M188" s="158">
        <v>2175</v>
      </c>
      <c r="N188" s="158">
        <v>3615</v>
      </c>
      <c r="O188" s="159">
        <v>5012</v>
      </c>
      <c r="P188" s="158">
        <v>4473</v>
      </c>
      <c r="Q188" s="159">
        <v>4154</v>
      </c>
      <c r="R188" s="158">
        <v>716</v>
      </c>
      <c r="S188" s="159">
        <v>724</v>
      </c>
      <c r="T188" s="158">
        <v>2623</v>
      </c>
      <c r="U188" s="159">
        <v>2389</v>
      </c>
      <c r="V188" s="158">
        <v>3339</v>
      </c>
      <c r="W188" s="159">
        <v>3113</v>
      </c>
      <c r="X188" s="158">
        <v>6452</v>
      </c>
      <c r="Y188" s="158">
        <v>1440</v>
      </c>
      <c r="Z188" s="159">
        <v>5012</v>
      </c>
      <c r="AA188" s="27"/>
      <c r="AB188" s="74"/>
      <c r="AC188" s="74"/>
      <c r="AD188" s="74"/>
    </row>
    <row r="189" spans="1:30">
      <c r="A189" s="150">
        <v>4</v>
      </c>
      <c r="B189" s="151">
        <v>2</v>
      </c>
      <c r="C189" s="151">
        <v>3</v>
      </c>
      <c r="D189" s="67">
        <v>978032</v>
      </c>
      <c r="E189" s="125" t="s">
        <v>165</v>
      </c>
      <c r="F189" s="157">
        <v>5543</v>
      </c>
      <c r="G189" s="158">
        <v>662</v>
      </c>
      <c r="H189" s="158">
        <v>682</v>
      </c>
      <c r="I189" s="158">
        <v>940</v>
      </c>
      <c r="J189" s="158">
        <v>1020</v>
      </c>
      <c r="K189" s="158">
        <v>1227</v>
      </c>
      <c r="L189" s="159">
        <v>1012</v>
      </c>
      <c r="M189" s="158">
        <v>1344</v>
      </c>
      <c r="N189" s="158">
        <v>2284</v>
      </c>
      <c r="O189" s="159">
        <v>3259</v>
      </c>
      <c r="P189" s="158">
        <v>2917</v>
      </c>
      <c r="Q189" s="159">
        <v>2626</v>
      </c>
      <c r="R189" s="158">
        <v>471</v>
      </c>
      <c r="S189" s="159">
        <v>469</v>
      </c>
      <c r="T189" s="158">
        <v>1750</v>
      </c>
      <c r="U189" s="159">
        <v>1509</v>
      </c>
      <c r="V189" s="158">
        <v>2221</v>
      </c>
      <c r="W189" s="159">
        <v>1978</v>
      </c>
      <c r="X189" s="158">
        <v>4199</v>
      </c>
      <c r="Y189" s="158">
        <v>940</v>
      </c>
      <c r="Z189" s="159">
        <v>3259</v>
      </c>
      <c r="AA189" s="27"/>
    </row>
    <row r="190" spans="1:30">
      <c r="A190" s="150">
        <v>8</v>
      </c>
      <c r="B190" s="151">
        <v>2</v>
      </c>
      <c r="C190" s="151">
        <v>4</v>
      </c>
      <c r="D190" s="67">
        <v>978036</v>
      </c>
      <c r="E190" s="125" t="s">
        <v>166</v>
      </c>
      <c r="F190" s="157">
        <v>11322</v>
      </c>
      <c r="G190" s="158">
        <v>1527</v>
      </c>
      <c r="H190" s="158">
        <v>1439</v>
      </c>
      <c r="I190" s="158">
        <v>1974</v>
      </c>
      <c r="J190" s="158">
        <v>2070</v>
      </c>
      <c r="K190" s="158">
        <v>2372</v>
      </c>
      <c r="L190" s="159">
        <v>1940</v>
      </c>
      <c r="M190" s="158">
        <v>2966</v>
      </c>
      <c r="N190" s="158">
        <v>4940</v>
      </c>
      <c r="O190" s="159">
        <v>6382</v>
      </c>
      <c r="P190" s="158">
        <v>5847</v>
      </c>
      <c r="Q190" s="159">
        <v>5475</v>
      </c>
      <c r="R190" s="158">
        <v>985</v>
      </c>
      <c r="S190" s="159">
        <v>989</v>
      </c>
      <c r="T190" s="158">
        <v>3317</v>
      </c>
      <c r="U190" s="159">
        <v>3065</v>
      </c>
      <c r="V190" s="158">
        <v>4302</v>
      </c>
      <c r="W190" s="159">
        <v>4054</v>
      </c>
      <c r="X190" s="158">
        <v>8356</v>
      </c>
      <c r="Y190" s="158">
        <v>1974</v>
      </c>
      <c r="Z190" s="159">
        <v>6382</v>
      </c>
      <c r="AA190" s="27"/>
    </row>
    <row r="191" spans="1:30">
      <c r="A191" s="152">
        <v>5</v>
      </c>
      <c r="B191" s="153">
        <v>3</v>
      </c>
      <c r="C191" s="153">
        <v>3</v>
      </c>
      <c r="D191" s="147">
        <v>978040</v>
      </c>
      <c r="E191" s="126" t="s">
        <v>167</v>
      </c>
      <c r="F191" s="163">
        <v>5760</v>
      </c>
      <c r="G191" s="164">
        <v>710</v>
      </c>
      <c r="H191" s="164">
        <v>657</v>
      </c>
      <c r="I191" s="164">
        <v>981</v>
      </c>
      <c r="J191" s="164">
        <v>1082</v>
      </c>
      <c r="K191" s="164">
        <v>1331</v>
      </c>
      <c r="L191" s="165">
        <v>999</v>
      </c>
      <c r="M191" s="164">
        <v>1367</v>
      </c>
      <c r="N191" s="164">
        <v>2348</v>
      </c>
      <c r="O191" s="165">
        <v>3412</v>
      </c>
      <c r="P191" s="164">
        <v>2999</v>
      </c>
      <c r="Q191" s="165">
        <v>2761</v>
      </c>
      <c r="R191" s="164">
        <v>537</v>
      </c>
      <c r="S191" s="165">
        <v>444</v>
      </c>
      <c r="T191" s="164">
        <v>1775</v>
      </c>
      <c r="U191" s="165">
        <v>1637</v>
      </c>
      <c r="V191" s="164">
        <v>2312</v>
      </c>
      <c r="W191" s="165">
        <v>2081</v>
      </c>
      <c r="X191" s="164">
        <v>4393</v>
      </c>
      <c r="Y191" s="164">
        <v>981</v>
      </c>
      <c r="Z191" s="165">
        <v>3412</v>
      </c>
      <c r="AA191" s="27"/>
    </row>
    <row r="192" spans="1:30">
      <c r="D192" s="12"/>
      <c r="E192" s="51"/>
      <c r="F192" s="52"/>
      <c r="G192" s="52"/>
      <c r="H192" s="52"/>
      <c r="I192" s="52"/>
      <c r="J192" s="52"/>
      <c r="K192" s="52"/>
      <c r="L192" s="52"/>
      <c r="M192" s="52"/>
      <c r="N192" s="52"/>
      <c r="O192" s="52"/>
      <c r="P192" s="52"/>
      <c r="Q192" s="52"/>
      <c r="R192" s="52"/>
      <c r="S192" s="52"/>
      <c r="T192" s="52"/>
      <c r="U192" s="52"/>
      <c r="V192" s="52"/>
      <c r="W192" s="52"/>
      <c r="X192" s="52"/>
      <c r="Y192" s="52"/>
      <c r="Z192" s="52"/>
      <c r="AA192" s="27"/>
    </row>
    <row r="193" spans="1:27">
      <c r="D193" s="26"/>
      <c r="E193" s="51" t="s">
        <v>180</v>
      </c>
      <c r="F193" s="166">
        <v>3574199</v>
      </c>
      <c r="G193" s="77">
        <v>478141</v>
      </c>
      <c r="H193" s="77">
        <v>462582</v>
      </c>
      <c r="I193" s="77">
        <v>628873</v>
      </c>
      <c r="J193" s="77">
        <v>660101</v>
      </c>
      <c r="K193" s="77">
        <v>733772</v>
      </c>
      <c r="L193" s="78">
        <v>610730</v>
      </c>
      <c r="M193" s="77">
        <v>940723</v>
      </c>
      <c r="N193" s="77">
        <v>1569596</v>
      </c>
      <c r="O193" s="78">
        <v>2004603</v>
      </c>
      <c r="P193" s="77">
        <v>1850426</v>
      </c>
      <c r="Q193" s="78">
        <v>1723773</v>
      </c>
      <c r="R193" s="77">
        <v>323847</v>
      </c>
      <c r="S193" s="78">
        <v>305026</v>
      </c>
      <c r="T193" s="77">
        <v>1042283</v>
      </c>
      <c r="U193" s="78">
        <v>962320</v>
      </c>
      <c r="V193" s="77">
        <v>1366130</v>
      </c>
      <c r="W193" s="78">
        <v>1267346</v>
      </c>
      <c r="X193" s="77">
        <v>2633476</v>
      </c>
      <c r="Y193" s="77">
        <v>628873</v>
      </c>
      <c r="Z193" s="78">
        <v>2004603</v>
      </c>
      <c r="AA193" s="44"/>
    </row>
    <row r="194" spans="1:27">
      <c r="D194" s="26"/>
      <c r="E194" s="16" t="s">
        <v>201</v>
      </c>
      <c r="F194" s="166">
        <v>1891176</v>
      </c>
      <c r="G194" s="77">
        <v>259963</v>
      </c>
      <c r="H194" s="77">
        <v>250466</v>
      </c>
      <c r="I194" s="77">
        <v>337006</v>
      </c>
      <c r="J194" s="77">
        <v>347355</v>
      </c>
      <c r="K194" s="77">
        <v>379373</v>
      </c>
      <c r="L194" s="78">
        <v>317013</v>
      </c>
      <c r="M194" s="77">
        <v>510429</v>
      </c>
      <c r="N194" s="77">
        <v>847435</v>
      </c>
      <c r="O194" s="78">
        <v>1043741</v>
      </c>
      <c r="P194" s="77">
        <v>977578</v>
      </c>
      <c r="Q194" s="78">
        <v>913598</v>
      </c>
      <c r="R194" s="77">
        <v>173319</v>
      </c>
      <c r="S194" s="78">
        <v>163687</v>
      </c>
      <c r="T194" s="77">
        <v>541458</v>
      </c>
      <c r="U194" s="78">
        <v>502283</v>
      </c>
      <c r="V194" s="77">
        <v>714777</v>
      </c>
      <c r="W194" s="78">
        <v>665970</v>
      </c>
      <c r="X194" s="77">
        <v>1380747</v>
      </c>
      <c r="Y194" s="77">
        <v>337006</v>
      </c>
      <c r="Z194" s="78">
        <v>1043741</v>
      </c>
      <c r="AA194" s="44"/>
    </row>
    <row r="195" spans="1:27">
      <c r="E195" s="17" t="s">
        <v>202</v>
      </c>
      <c r="F195" s="166">
        <v>1683023</v>
      </c>
      <c r="G195" s="77">
        <v>218178</v>
      </c>
      <c r="H195" s="77">
        <v>212116</v>
      </c>
      <c r="I195" s="77">
        <v>291867</v>
      </c>
      <c r="J195" s="77">
        <v>312746</v>
      </c>
      <c r="K195" s="77">
        <v>354399</v>
      </c>
      <c r="L195" s="78">
        <v>293717</v>
      </c>
      <c r="M195" s="77">
        <v>430294</v>
      </c>
      <c r="N195" s="77">
        <v>722161</v>
      </c>
      <c r="O195" s="78">
        <v>960862</v>
      </c>
      <c r="P195" s="77">
        <v>872848</v>
      </c>
      <c r="Q195" s="78">
        <v>810175</v>
      </c>
      <c r="R195" s="77">
        <v>150528</v>
      </c>
      <c r="S195" s="78">
        <v>141339</v>
      </c>
      <c r="T195" s="77">
        <v>500825</v>
      </c>
      <c r="U195" s="78">
        <v>460037</v>
      </c>
      <c r="V195" s="77">
        <v>651353</v>
      </c>
      <c r="W195" s="78">
        <v>601376</v>
      </c>
      <c r="X195" s="77">
        <v>1252729</v>
      </c>
      <c r="Y195" s="77">
        <v>291867</v>
      </c>
      <c r="Z195" s="78">
        <v>960862</v>
      </c>
      <c r="AA195" s="44"/>
    </row>
    <row r="196" spans="1:27">
      <c r="A196" s="70"/>
      <c r="E196" s="17"/>
      <c r="F196" s="54"/>
      <c r="G196" s="54"/>
      <c r="H196" s="54"/>
      <c r="I196" s="54"/>
      <c r="J196" s="54"/>
      <c r="K196" s="54"/>
      <c r="L196" s="54"/>
      <c r="M196" s="54"/>
      <c r="N196" s="54"/>
      <c r="O196" s="54"/>
      <c r="P196" s="54"/>
      <c r="Q196" s="54"/>
      <c r="R196" s="54"/>
      <c r="S196" s="54"/>
      <c r="T196" s="54"/>
      <c r="U196" s="54"/>
      <c r="V196" s="54"/>
      <c r="W196" s="54"/>
      <c r="X196" s="54"/>
      <c r="Y196" s="54"/>
      <c r="Z196" s="54"/>
      <c r="AA196" s="44"/>
    </row>
    <row r="197" spans="1:27" ht="20.25" customHeight="1">
      <c r="A197" s="43" t="s">
        <v>243</v>
      </c>
      <c r="D197" s="110"/>
      <c r="E197" s="17"/>
      <c r="F197" s="54"/>
      <c r="G197" s="54"/>
      <c r="H197" s="54"/>
      <c r="I197" s="54"/>
      <c r="J197" s="54"/>
      <c r="K197" s="54"/>
      <c r="L197" s="54"/>
      <c r="M197" s="54"/>
      <c r="N197" s="54"/>
      <c r="O197" s="54"/>
      <c r="P197" s="54"/>
      <c r="Q197" s="54"/>
      <c r="R197" s="54"/>
      <c r="S197" s="54"/>
      <c r="T197" s="54"/>
      <c r="U197" s="54"/>
      <c r="V197" s="54"/>
      <c r="W197" s="54"/>
      <c r="X197" s="54"/>
      <c r="Y197" s="54"/>
      <c r="Z197" s="54"/>
      <c r="AA197" s="44"/>
    </row>
    <row r="198" spans="1:27" ht="12.75" customHeight="1">
      <c r="A198" s="177">
        <v>1</v>
      </c>
      <c r="B198" s="79">
        <v>1</v>
      </c>
      <c r="C198" s="79">
        <v>1</v>
      </c>
      <c r="D198" s="178">
        <v>911000</v>
      </c>
      <c r="E198" s="79" t="s">
        <v>134</v>
      </c>
      <c r="F198" s="287">
        <v>64009</v>
      </c>
      <c r="G198" s="167">
        <v>8846</v>
      </c>
      <c r="H198" s="167">
        <v>8274</v>
      </c>
      <c r="I198" s="167">
        <v>11037</v>
      </c>
      <c r="J198" s="167">
        <v>11343</v>
      </c>
      <c r="K198" s="167">
        <v>12709</v>
      </c>
      <c r="L198" s="282">
        <v>11800</v>
      </c>
      <c r="M198" s="167">
        <v>17120</v>
      </c>
      <c r="N198" s="167">
        <v>28157</v>
      </c>
      <c r="O198" s="282">
        <v>35852</v>
      </c>
      <c r="P198" s="167">
        <v>33288</v>
      </c>
      <c r="Q198" s="282">
        <v>30721</v>
      </c>
      <c r="R198" s="167">
        <v>5821</v>
      </c>
      <c r="S198" s="282">
        <v>5216</v>
      </c>
      <c r="T198" s="167">
        <v>18713</v>
      </c>
      <c r="U198" s="282">
        <v>17139</v>
      </c>
      <c r="V198" s="167">
        <v>24534</v>
      </c>
      <c r="W198" s="282">
        <v>22355</v>
      </c>
      <c r="X198" s="167">
        <v>46889</v>
      </c>
      <c r="Y198" s="167">
        <v>11037</v>
      </c>
      <c r="Z198" s="283">
        <v>35852</v>
      </c>
      <c r="AA198" s="44"/>
    </row>
    <row r="199" spans="1:27">
      <c r="A199" s="179">
        <v>1</v>
      </c>
      <c r="B199" s="70">
        <v>1</v>
      </c>
      <c r="C199" s="70">
        <v>1</v>
      </c>
      <c r="D199" s="178">
        <v>913000</v>
      </c>
      <c r="E199" s="70" t="s">
        <v>135</v>
      </c>
      <c r="F199" s="288">
        <v>112740</v>
      </c>
      <c r="G199" s="168">
        <v>16164</v>
      </c>
      <c r="H199" s="168">
        <v>14889</v>
      </c>
      <c r="I199" s="168">
        <v>19881</v>
      </c>
      <c r="J199" s="168">
        <v>20327</v>
      </c>
      <c r="K199" s="168">
        <v>21734</v>
      </c>
      <c r="L199" s="283">
        <v>19745</v>
      </c>
      <c r="M199" s="168">
        <v>31053</v>
      </c>
      <c r="N199" s="168">
        <v>50934</v>
      </c>
      <c r="O199" s="283">
        <v>61806</v>
      </c>
      <c r="P199" s="168">
        <v>58012</v>
      </c>
      <c r="Q199" s="283">
        <v>54728</v>
      </c>
      <c r="R199" s="168">
        <v>10146</v>
      </c>
      <c r="S199" s="283">
        <v>9735</v>
      </c>
      <c r="T199" s="168">
        <v>32158</v>
      </c>
      <c r="U199" s="283">
        <v>29648</v>
      </c>
      <c r="V199" s="168">
        <v>42304</v>
      </c>
      <c r="W199" s="283">
        <v>39383</v>
      </c>
      <c r="X199" s="168">
        <v>81687</v>
      </c>
      <c r="Y199" s="168">
        <v>19881</v>
      </c>
      <c r="Z199" s="283">
        <v>61806</v>
      </c>
      <c r="AA199" s="44"/>
    </row>
    <row r="200" spans="1:27">
      <c r="A200" s="179">
        <v>1</v>
      </c>
      <c r="B200" s="70">
        <v>1</v>
      </c>
      <c r="C200" s="70">
        <v>1</v>
      </c>
      <c r="D200" s="178">
        <v>112000</v>
      </c>
      <c r="E200" s="70" t="s">
        <v>16</v>
      </c>
      <c r="F200" s="288">
        <v>97444</v>
      </c>
      <c r="G200" s="168">
        <v>13470</v>
      </c>
      <c r="H200" s="168">
        <v>12801</v>
      </c>
      <c r="I200" s="168">
        <v>17373</v>
      </c>
      <c r="J200" s="168">
        <v>17979</v>
      </c>
      <c r="K200" s="168">
        <v>19586</v>
      </c>
      <c r="L200" s="283">
        <v>16235</v>
      </c>
      <c r="M200" s="168">
        <v>26271</v>
      </c>
      <c r="N200" s="168">
        <v>43644</v>
      </c>
      <c r="O200" s="283">
        <v>53800</v>
      </c>
      <c r="P200" s="168">
        <v>50380</v>
      </c>
      <c r="Q200" s="283">
        <v>47064</v>
      </c>
      <c r="R200" s="168">
        <v>8937</v>
      </c>
      <c r="S200" s="283">
        <v>8436</v>
      </c>
      <c r="T200" s="168">
        <v>27916</v>
      </c>
      <c r="U200" s="283">
        <v>25884</v>
      </c>
      <c r="V200" s="168">
        <v>36853</v>
      </c>
      <c r="W200" s="283">
        <v>34320</v>
      </c>
      <c r="X200" s="168">
        <v>71173</v>
      </c>
      <c r="Y200" s="168">
        <v>17373</v>
      </c>
      <c r="Z200" s="283">
        <v>53800</v>
      </c>
      <c r="AA200" s="44"/>
    </row>
    <row r="201" spans="1:27">
      <c r="A201" s="179">
        <v>1</v>
      </c>
      <c r="B201" s="70">
        <v>1</v>
      </c>
      <c r="C201" s="70">
        <v>1</v>
      </c>
      <c r="D201" s="178">
        <v>113000</v>
      </c>
      <c r="E201" s="70" t="s">
        <v>17</v>
      </c>
      <c r="F201" s="288">
        <v>108181</v>
      </c>
      <c r="G201" s="168">
        <v>16037</v>
      </c>
      <c r="H201" s="168">
        <v>14538</v>
      </c>
      <c r="I201" s="168">
        <v>19572</v>
      </c>
      <c r="J201" s="168">
        <v>19434</v>
      </c>
      <c r="K201" s="168">
        <v>20591</v>
      </c>
      <c r="L201" s="283">
        <v>18009</v>
      </c>
      <c r="M201" s="168">
        <v>30575</v>
      </c>
      <c r="N201" s="168">
        <v>50147</v>
      </c>
      <c r="O201" s="283">
        <v>58034</v>
      </c>
      <c r="P201" s="168">
        <v>55810</v>
      </c>
      <c r="Q201" s="283">
        <v>52371</v>
      </c>
      <c r="R201" s="168">
        <v>10089</v>
      </c>
      <c r="S201" s="283">
        <v>9483</v>
      </c>
      <c r="T201" s="168">
        <v>30039</v>
      </c>
      <c r="U201" s="283">
        <v>27995</v>
      </c>
      <c r="V201" s="168">
        <v>40128</v>
      </c>
      <c r="W201" s="283">
        <v>37478</v>
      </c>
      <c r="X201" s="168">
        <v>77606</v>
      </c>
      <c r="Y201" s="168">
        <v>19572</v>
      </c>
      <c r="Z201" s="283">
        <v>58034</v>
      </c>
      <c r="AA201" s="44"/>
    </row>
    <row r="202" spans="1:27">
      <c r="A202" s="179">
        <v>1</v>
      </c>
      <c r="B202" s="70">
        <v>1</v>
      </c>
      <c r="C202" s="70">
        <v>1</v>
      </c>
      <c r="D202" s="178">
        <v>513000</v>
      </c>
      <c r="E202" s="70" t="s">
        <v>96</v>
      </c>
      <c r="F202" s="288">
        <v>52388</v>
      </c>
      <c r="G202" s="168">
        <v>7037</v>
      </c>
      <c r="H202" s="168">
        <v>6873</v>
      </c>
      <c r="I202" s="168">
        <v>9465</v>
      </c>
      <c r="J202" s="168">
        <v>9648</v>
      </c>
      <c r="K202" s="168">
        <v>10670</v>
      </c>
      <c r="L202" s="283">
        <v>8695</v>
      </c>
      <c r="M202" s="168">
        <v>13910</v>
      </c>
      <c r="N202" s="168">
        <v>23375</v>
      </c>
      <c r="O202" s="283">
        <v>29013</v>
      </c>
      <c r="P202" s="168">
        <v>27434</v>
      </c>
      <c r="Q202" s="283">
        <v>24954</v>
      </c>
      <c r="R202" s="168">
        <v>4951</v>
      </c>
      <c r="S202" s="283">
        <v>4514</v>
      </c>
      <c r="T202" s="168">
        <v>15317</v>
      </c>
      <c r="U202" s="283">
        <v>13696</v>
      </c>
      <c r="V202" s="168">
        <v>20268</v>
      </c>
      <c r="W202" s="283">
        <v>18210</v>
      </c>
      <c r="X202" s="168">
        <v>38478</v>
      </c>
      <c r="Y202" s="168">
        <v>9465</v>
      </c>
      <c r="Z202" s="283">
        <v>29013</v>
      </c>
      <c r="AA202" s="44"/>
    </row>
    <row r="203" spans="1:27">
      <c r="A203" s="179">
        <v>1</v>
      </c>
      <c r="B203" s="70">
        <v>1</v>
      </c>
      <c r="C203" s="70">
        <v>1</v>
      </c>
      <c r="D203" s="178">
        <v>914000</v>
      </c>
      <c r="E203" s="70" t="s">
        <v>136</v>
      </c>
      <c r="F203" s="288">
        <v>37770</v>
      </c>
      <c r="G203" s="168">
        <v>5130</v>
      </c>
      <c r="H203" s="168">
        <v>4864</v>
      </c>
      <c r="I203" s="168">
        <v>6632</v>
      </c>
      <c r="J203" s="168">
        <v>7131</v>
      </c>
      <c r="K203" s="168">
        <v>7708</v>
      </c>
      <c r="L203" s="283">
        <v>6305</v>
      </c>
      <c r="M203" s="168">
        <v>9994</v>
      </c>
      <c r="N203" s="168">
        <v>16626</v>
      </c>
      <c r="O203" s="283">
        <v>21144</v>
      </c>
      <c r="P203" s="168">
        <v>19414</v>
      </c>
      <c r="Q203" s="283">
        <v>18356</v>
      </c>
      <c r="R203" s="168">
        <v>3375</v>
      </c>
      <c r="S203" s="283">
        <v>3257</v>
      </c>
      <c r="T203" s="168">
        <v>10839</v>
      </c>
      <c r="U203" s="283">
        <v>10305</v>
      </c>
      <c r="V203" s="168">
        <v>14214</v>
      </c>
      <c r="W203" s="283">
        <v>13562</v>
      </c>
      <c r="X203" s="168">
        <v>27776</v>
      </c>
      <c r="Y203" s="168">
        <v>6632</v>
      </c>
      <c r="Z203" s="283">
        <v>21144</v>
      </c>
      <c r="AA203" s="44"/>
    </row>
    <row r="204" spans="1:27">
      <c r="A204" s="179">
        <v>1</v>
      </c>
      <c r="B204" s="70">
        <v>1</v>
      </c>
      <c r="C204" s="70">
        <v>1</v>
      </c>
      <c r="D204" s="178">
        <v>915000</v>
      </c>
      <c r="E204" s="70" t="s">
        <v>137</v>
      </c>
      <c r="F204" s="288">
        <v>38132</v>
      </c>
      <c r="G204" s="168">
        <v>5009</v>
      </c>
      <c r="H204" s="168">
        <v>4792</v>
      </c>
      <c r="I204" s="168">
        <v>6681</v>
      </c>
      <c r="J204" s="168">
        <v>7042</v>
      </c>
      <c r="K204" s="168">
        <v>8049</v>
      </c>
      <c r="L204" s="283">
        <v>6559</v>
      </c>
      <c r="M204" s="168">
        <v>9801</v>
      </c>
      <c r="N204" s="168">
        <v>16482</v>
      </c>
      <c r="O204" s="283">
        <v>21650</v>
      </c>
      <c r="P204" s="168">
        <v>19701</v>
      </c>
      <c r="Q204" s="283">
        <v>18431</v>
      </c>
      <c r="R204" s="168">
        <v>3502</v>
      </c>
      <c r="S204" s="283">
        <v>3179</v>
      </c>
      <c r="T204" s="168">
        <v>11203</v>
      </c>
      <c r="U204" s="283">
        <v>10447</v>
      </c>
      <c r="V204" s="168">
        <v>14705</v>
      </c>
      <c r="W204" s="283">
        <v>13626</v>
      </c>
      <c r="X204" s="168">
        <v>28331</v>
      </c>
      <c r="Y204" s="168">
        <v>6681</v>
      </c>
      <c r="Z204" s="283">
        <v>21650</v>
      </c>
      <c r="AA204" s="44"/>
    </row>
    <row r="205" spans="1:27">
      <c r="A205" s="179">
        <v>1</v>
      </c>
      <c r="B205" s="70">
        <v>1</v>
      </c>
      <c r="C205" s="70">
        <v>1</v>
      </c>
      <c r="D205" s="178">
        <v>916000</v>
      </c>
      <c r="E205" s="70" t="s">
        <v>138</v>
      </c>
      <c r="F205" s="288">
        <v>29949</v>
      </c>
      <c r="G205" s="168">
        <v>3946</v>
      </c>
      <c r="H205" s="168">
        <v>3805</v>
      </c>
      <c r="I205" s="168">
        <v>5112</v>
      </c>
      <c r="J205" s="168">
        <v>5490</v>
      </c>
      <c r="K205" s="168">
        <v>6364</v>
      </c>
      <c r="L205" s="283">
        <v>5232</v>
      </c>
      <c r="M205" s="168">
        <v>7751</v>
      </c>
      <c r="N205" s="168">
        <v>12863</v>
      </c>
      <c r="O205" s="283">
        <v>17086</v>
      </c>
      <c r="P205" s="168">
        <v>15352</v>
      </c>
      <c r="Q205" s="283">
        <v>14597</v>
      </c>
      <c r="R205" s="168">
        <v>2597</v>
      </c>
      <c r="S205" s="283">
        <v>2515</v>
      </c>
      <c r="T205" s="168">
        <v>8761</v>
      </c>
      <c r="U205" s="283">
        <v>8325</v>
      </c>
      <c r="V205" s="168">
        <v>11358</v>
      </c>
      <c r="W205" s="283">
        <v>10840</v>
      </c>
      <c r="X205" s="168">
        <v>22198</v>
      </c>
      <c r="Y205" s="168">
        <v>5112</v>
      </c>
      <c r="Z205" s="283">
        <v>17086</v>
      </c>
      <c r="AA205" s="44"/>
    </row>
    <row r="206" spans="1:27">
      <c r="A206" s="179">
        <v>1</v>
      </c>
      <c r="B206" s="70">
        <v>1</v>
      </c>
      <c r="C206" s="70">
        <v>1</v>
      </c>
      <c r="D206" s="178">
        <v>114000</v>
      </c>
      <c r="E206" s="70" t="s">
        <v>18</v>
      </c>
      <c r="F206" s="288">
        <v>43827</v>
      </c>
      <c r="G206" s="168">
        <v>5768</v>
      </c>
      <c r="H206" s="168">
        <v>5743</v>
      </c>
      <c r="I206" s="168">
        <v>7828</v>
      </c>
      <c r="J206" s="168">
        <v>8154</v>
      </c>
      <c r="K206" s="168">
        <v>8962</v>
      </c>
      <c r="L206" s="283">
        <v>7372</v>
      </c>
      <c r="M206" s="168">
        <v>11511</v>
      </c>
      <c r="N206" s="168">
        <v>19339</v>
      </c>
      <c r="O206" s="283">
        <v>24488</v>
      </c>
      <c r="P206" s="168">
        <v>22731</v>
      </c>
      <c r="Q206" s="283">
        <v>21096</v>
      </c>
      <c r="R206" s="168">
        <v>4054</v>
      </c>
      <c r="S206" s="283">
        <v>3774</v>
      </c>
      <c r="T206" s="168">
        <v>12693</v>
      </c>
      <c r="U206" s="283">
        <v>11795</v>
      </c>
      <c r="V206" s="168">
        <v>16747</v>
      </c>
      <c r="W206" s="283">
        <v>15569</v>
      </c>
      <c r="X206" s="168">
        <v>32316</v>
      </c>
      <c r="Y206" s="168">
        <v>7828</v>
      </c>
      <c r="Z206" s="283">
        <v>24488</v>
      </c>
      <c r="AA206" s="44"/>
    </row>
    <row r="207" spans="1:27">
      <c r="A207" s="179">
        <v>1</v>
      </c>
      <c r="B207" s="70">
        <v>1</v>
      </c>
      <c r="C207" s="70">
        <v>1</v>
      </c>
      <c r="D207" s="178">
        <v>116000</v>
      </c>
      <c r="E207" s="70" t="s">
        <v>19</v>
      </c>
      <c r="F207" s="288">
        <v>50814</v>
      </c>
      <c r="G207" s="168">
        <v>6893</v>
      </c>
      <c r="H207" s="168">
        <v>6557</v>
      </c>
      <c r="I207" s="168">
        <v>8896</v>
      </c>
      <c r="J207" s="168">
        <v>9354</v>
      </c>
      <c r="K207" s="168">
        <v>10334</v>
      </c>
      <c r="L207" s="283">
        <v>8780</v>
      </c>
      <c r="M207" s="168">
        <v>13450</v>
      </c>
      <c r="N207" s="168">
        <v>22346</v>
      </c>
      <c r="O207" s="283">
        <v>28468</v>
      </c>
      <c r="P207" s="168">
        <v>26081</v>
      </c>
      <c r="Q207" s="283">
        <v>24733</v>
      </c>
      <c r="R207" s="168">
        <v>4604</v>
      </c>
      <c r="S207" s="283">
        <v>4292</v>
      </c>
      <c r="T207" s="168">
        <v>14550</v>
      </c>
      <c r="U207" s="283">
        <v>13918</v>
      </c>
      <c r="V207" s="168">
        <v>19154</v>
      </c>
      <c r="W207" s="283">
        <v>18210</v>
      </c>
      <c r="X207" s="168">
        <v>37364</v>
      </c>
      <c r="Y207" s="168">
        <v>8896</v>
      </c>
      <c r="Z207" s="283">
        <v>28468</v>
      </c>
      <c r="AA207" s="44"/>
    </row>
    <row r="208" spans="1:27">
      <c r="A208" s="179">
        <v>1</v>
      </c>
      <c r="B208" s="70">
        <v>1</v>
      </c>
      <c r="C208" s="70">
        <v>1</v>
      </c>
      <c r="D208" s="178">
        <v>117000</v>
      </c>
      <c r="E208" s="70" t="s">
        <v>20</v>
      </c>
      <c r="F208" s="288">
        <v>30981</v>
      </c>
      <c r="G208" s="168">
        <v>4298</v>
      </c>
      <c r="H208" s="168">
        <v>4261</v>
      </c>
      <c r="I208" s="168">
        <v>5568</v>
      </c>
      <c r="J208" s="168">
        <v>5719</v>
      </c>
      <c r="K208" s="168">
        <v>6100</v>
      </c>
      <c r="L208" s="283">
        <v>5035</v>
      </c>
      <c r="M208" s="168">
        <v>8559</v>
      </c>
      <c r="N208" s="168">
        <v>14127</v>
      </c>
      <c r="O208" s="283">
        <v>16854</v>
      </c>
      <c r="P208" s="168">
        <v>16035</v>
      </c>
      <c r="Q208" s="283">
        <v>14946</v>
      </c>
      <c r="R208" s="168">
        <v>2819</v>
      </c>
      <c r="S208" s="283">
        <v>2749</v>
      </c>
      <c r="T208" s="168">
        <v>8765</v>
      </c>
      <c r="U208" s="283">
        <v>8089</v>
      </c>
      <c r="V208" s="168">
        <v>11584</v>
      </c>
      <c r="W208" s="283">
        <v>10838</v>
      </c>
      <c r="X208" s="168">
        <v>22422</v>
      </c>
      <c r="Y208" s="168">
        <v>5568</v>
      </c>
      <c r="Z208" s="283">
        <v>16854</v>
      </c>
      <c r="AA208" s="44"/>
    </row>
    <row r="209" spans="1:27">
      <c r="A209" s="179">
        <v>1</v>
      </c>
      <c r="B209" s="70">
        <v>1</v>
      </c>
      <c r="C209" s="70">
        <v>1</v>
      </c>
      <c r="D209" s="178">
        <v>119000</v>
      </c>
      <c r="E209" s="70" t="s">
        <v>21</v>
      </c>
      <c r="F209" s="288">
        <v>39603</v>
      </c>
      <c r="G209" s="168">
        <v>5291</v>
      </c>
      <c r="H209" s="168">
        <v>5297</v>
      </c>
      <c r="I209" s="168">
        <v>6951</v>
      </c>
      <c r="J209" s="168">
        <v>7237</v>
      </c>
      <c r="K209" s="168">
        <v>8041</v>
      </c>
      <c r="L209" s="283">
        <v>6786</v>
      </c>
      <c r="M209" s="168">
        <v>10588</v>
      </c>
      <c r="N209" s="168">
        <v>17539</v>
      </c>
      <c r="O209" s="283">
        <v>22064</v>
      </c>
      <c r="P209" s="168">
        <v>20378</v>
      </c>
      <c r="Q209" s="283">
        <v>19225</v>
      </c>
      <c r="R209" s="168">
        <v>3553</v>
      </c>
      <c r="S209" s="283">
        <v>3398</v>
      </c>
      <c r="T209" s="168">
        <v>11359</v>
      </c>
      <c r="U209" s="283">
        <v>10705</v>
      </c>
      <c r="V209" s="168">
        <v>14912</v>
      </c>
      <c r="W209" s="283">
        <v>14103</v>
      </c>
      <c r="X209" s="168">
        <v>29015</v>
      </c>
      <c r="Y209" s="168">
        <v>6951</v>
      </c>
      <c r="Z209" s="283">
        <v>22064</v>
      </c>
      <c r="AA209" s="44"/>
    </row>
    <row r="210" spans="1:27">
      <c r="A210" s="179">
        <v>1</v>
      </c>
      <c r="B210" s="70">
        <v>1</v>
      </c>
      <c r="C210" s="70">
        <v>1</v>
      </c>
      <c r="D210" s="178">
        <v>124000</v>
      </c>
      <c r="E210" s="70" t="s">
        <v>24</v>
      </c>
      <c r="F210" s="288">
        <v>69210</v>
      </c>
      <c r="G210" s="168">
        <v>9554</v>
      </c>
      <c r="H210" s="168">
        <v>9276</v>
      </c>
      <c r="I210" s="168">
        <v>12419</v>
      </c>
      <c r="J210" s="168">
        <v>12709</v>
      </c>
      <c r="K210" s="168">
        <v>13769</v>
      </c>
      <c r="L210" s="283">
        <v>11483</v>
      </c>
      <c r="M210" s="168">
        <v>18830</v>
      </c>
      <c r="N210" s="168">
        <v>31249</v>
      </c>
      <c r="O210" s="283">
        <v>37961</v>
      </c>
      <c r="P210" s="168">
        <v>35404</v>
      </c>
      <c r="Q210" s="283">
        <v>33806</v>
      </c>
      <c r="R210" s="168">
        <v>6247</v>
      </c>
      <c r="S210" s="283">
        <v>6172</v>
      </c>
      <c r="T210" s="168">
        <v>19461</v>
      </c>
      <c r="U210" s="283">
        <v>18500</v>
      </c>
      <c r="V210" s="168">
        <v>25708</v>
      </c>
      <c r="W210" s="283">
        <v>24672</v>
      </c>
      <c r="X210" s="168">
        <v>50380</v>
      </c>
      <c r="Y210" s="168">
        <v>12419</v>
      </c>
      <c r="Z210" s="283">
        <v>37961</v>
      </c>
      <c r="AA210" s="44"/>
    </row>
    <row r="211" spans="1:27">
      <c r="A211" s="180"/>
      <c r="B211" s="181"/>
      <c r="C211" s="181"/>
      <c r="D211" s="182"/>
      <c r="E211" s="169" t="s">
        <v>210</v>
      </c>
      <c r="F211" s="284">
        <v>775048</v>
      </c>
      <c r="G211" s="171">
        <v>107443</v>
      </c>
      <c r="H211" s="172">
        <v>101970</v>
      </c>
      <c r="I211" s="172">
        <v>137415</v>
      </c>
      <c r="J211" s="172">
        <v>141567</v>
      </c>
      <c r="K211" s="172">
        <v>154617</v>
      </c>
      <c r="L211" s="284">
        <v>132036</v>
      </c>
      <c r="M211" s="171">
        <v>209413</v>
      </c>
      <c r="N211" s="172">
        <v>346828</v>
      </c>
      <c r="O211" s="284">
        <v>428220</v>
      </c>
      <c r="P211" s="171">
        <v>400020</v>
      </c>
      <c r="Q211" s="284">
        <v>375028</v>
      </c>
      <c r="R211" s="171">
        <v>70695</v>
      </c>
      <c r="S211" s="284">
        <v>66720</v>
      </c>
      <c r="T211" s="171">
        <v>221774</v>
      </c>
      <c r="U211" s="284">
        <v>206446</v>
      </c>
      <c r="V211" s="171">
        <v>292469</v>
      </c>
      <c r="W211" s="284">
        <v>273166</v>
      </c>
      <c r="X211" s="171">
        <v>565635</v>
      </c>
      <c r="Y211" s="172">
        <v>137415</v>
      </c>
      <c r="Z211" s="300">
        <v>428220</v>
      </c>
      <c r="AA211" s="44"/>
    </row>
    <row r="212" spans="1:27">
      <c r="A212" s="179">
        <v>2</v>
      </c>
      <c r="B212" s="70">
        <v>2</v>
      </c>
      <c r="C212" s="70">
        <v>1</v>
      </c>
      <c r="D212" s="178">
        <v>334002</v>
      </c>
      <c r="E212" s="69" t="s">
        <v>250</v>
      </c>
      <c r="F212" s="288">
        <v>46610</v>
      </c>
      <c r="G212" s="168">
        <v>6183</v>
      </c>
      <c r="H212" s="168">
        <v>5474</v>
      </c>
      <c r="I212" s="168">
        <v>7253</v>
      </c>
      <c r="J212" s="168">
        <v>7384</v>
      </c>
      <c r="K212" s="168">
        <v>7898</v>
      </c>
      <c r="L212" s="283">
        <v>12418</v>
      </c>
      <c r="M212" s="168">
        <v>11657</v>
      </c>
      <c r="N212" s="168">
        <v>18910</v>
      </c>
      <c r="O212" s="283">
        <v>27700</v>
      </c>
      <c r="P212" s="168">
        <v>24981</v>
      </c>
      <c r="Q212" s="283">
        <v>21629</v>
      </c>
      <c r="R212" s="168">
        <v>3691</v>
      </c>
      <c r="S212" s="283">
        <v>3562</v>
      </c>
      <c r="T212" s="168">
        <v>15358</v>
      </c>
      <c r="U212" s="283">
        <v>12342</v>
      </c>
      <c r="V212" s="168">
        <v>19049</v>
      </c>
      <c r="W212" s="283">
        <v>15904</v>
      </c>
      <c r="X212" s="168">
        <v>34953</v>
      </c>
      <c r="Y212" s="168">
        <v>7253</v>
      </c>
      <c r="Z212" s="283">
        <v>27700</v>
      </c>
      <c r="AA212" s="44"/>
    </row>
    <row r="213" spans="1:27">
      <c r="A213" s="179">
        <v>2</v>
      </c>
      <c r="B213" s="70">
        <v>2</v>
      </c>
      <c r="C213" s="70">
        <v>1</v>
      </c>
      <c r="D213" s="178">
        <v>711000</v>
      </c>
      <c r="E213" s="70" t="s">
        <v>121</v>
      </c>
      <c r="F213" s="288">
        <v>68283</v>
      </c>
      <c r="G213" s="168">
        <v>9410</v>
      </c>
      <c r="H213" s="168">
        <v>9047</v>
      </c>
      <c r="I213" s="168">
        <v>12041</v>
      </c>
      <c r="J213" s="168">
        <v>12369</v>
      </c>
      <c r="K213" s="168">
        <v>13390</v>
      </c>
      <c r="L213" s="283">
        <v>12026</v>
      </c>
      <c r="M213" s="168">
        <v>18457</v>
      </c>
      <c r="N213" s="168">
        <v>30498</v>
      </c>
      <c r="O213" s="283">
        <v>37785</v>
      </c>
      <c r="P213" s="168">
        <v>34911</v>
      </c>
      <c r="Q213" s="283">
        <v>33372</v>
      </c>
      <c r="R213" s="168">
        <v>6184</v>
      </c>
      <c r="S213" s="283">
        <v>5857</v>
      </c>
      <c r="T213" s="168">
        <v>19209</v>
      </c>
      <c r="U213" s="283">
        <v>18576</v>
      </c>
      <c r="V213" s="168">
        <v>25393</v>
      </c>
      <c r="W213" s="283">
        <v>24433</v>
      </c>
      <c r="X213" s="168">
        <v>49826</v>
      </c>
      <c r="Y213" s="168">
        <v>12041</v>
      </c>
      <c r="Z213" s="283">
        <v>37785</v>
      </c>
      <c r="AA213" s="44"/>
    </row>
    <row r="214" spans="1:27">
      <c r="A214" s="179">
        <v>2</v>
      </c>
      <c r="B214" s="70">
        <v>2</v>
      </c>
      <c r="C214" s="70">
        <v>1</v>
      </c>
      <c r="D214" s="178">
        <v>314000</v>
      </c>
      <c r="E214" s="70" t="s">
        <v>54</v>
      </c>
      <c r="F214" s="288">
        <v>66412</v>
      </c>
      <c r="G214" s="168">
        <v>9775</v>
      </c>
      <c r="H214" s="168">
        <v>9288</v>
      </c>
      <c r="I214" s="168">
        <v>12095</v>
      </c>
      <c r="J214" s="168">
        <v>11799</v>
      </c>
      <c r="K214" s="168">
        <v>12081</v>
      </c>
      <c r="L214" s="283">
        <v>11374</v>
      </c>
      <c r="M214" s="168">
        <v>19063</v>
      </c>
      <c r="N214" s="168">
        <v>31158</v>
      </c>
      <c r="O214" s="283">
        <v>35254</v>
      </c>
      <c r="P214" s="168">
        <v>34145</v>
      </c>
      <c r="Q214" s="283">
        <v>32267</v>
      </c>
      <c r="R214" s="168">
        <v>6327</v>
      </c>
      <c r="S214" s="283">
        <v>5768</v>
      </c>
      <c r="T214" s="168">
        <v>18023</v>
      </c>
      <c r="U214" s="283">
        <v>17231</v>
      </c>
      <c r="V214" s="168">
        <v>24350</v>
      </c>
      <c r="W214" s="283">
        <v>22999</v>
      </c>
      <c r="X214" s="168">
        <v>47349</v>
      </c>
      <c r="Y214" s="168">
        <v>12095</v>
      </c>
      <c r="Z214" s="283">
        <v>35254</v>
      </c>
      <c r="AA214" s="44"/>
    </row>
    <row r="215" spans="1:27">
      <c r="A215" s="179">
        <v>2</v>
      </c>
      <c r="B215" s="70">
        <v>2</v>
      </c>
      <c r="C215" s="70">
        <v>1</v>
      </c>
      <c r="D215" s="178">
        <v>512000</v>
      </c>
      <c r="E215" s="70" t="s">
        <v>95</v>
      </c>
      <c r="F215" s="288">
        <v>22002</v>
      </c>
      <c r="G215" s="168">
        <v>2784</v>
      </c>
      <c r="H215" s="168">
        <v>2686</v>
      </c>
      <c r="I215" s="168">
        <v>3777</v>
      </c>
      <c r="J215" s="168">
        <v>4111</v>
      </c>
      <c r="K215" s="168">
        <v>4752</v>
      </c>
      <c r="L215" s="283">
        <v>3892</v>
      </c>
      <c r="M215" s="168">
        <v>5470</v>
      </c>
      <c r="N215" s="168">
        <v>9247</v>
      </c>
      <c r="O215" s="283">
        <v>12755</v>
      </c>
      <c r="P215" s="168">
        <v>11402</v>
      </c>
      <c r="Q215" s="283">
        <v>10600</v>
      </c>
      <c r="R215" s="168">
        <v>1897</v>
      </c>
      <c r="S215" s="283">
        <v>1880</v>
      </c>
      <c r="T215" s="168">
        <v>6666</v>
      </c>
      <c r="U215" s="283">
        <v>6089</v>
      </c>
      <c r="V215" s="168">
        <v>8563</v>
      </c>
      <c r="W215" s="283">
        <v>7969</v>
      </c>
      <c r="X215" s="168">
        <v>16532</v>
      </c>
      <c r="Y215" s="168">
        <v>3777</v>
      </c>
      <c r="Z215" s="283">
        <v>12755</v>
      </c>
      <c r="AA215" s="44"/>
    </row>
    <row r="216" spans="1:27">
      <c r="A216" s="179">
        <v>2</v>
      </c>
      <c r="B216" s="70">
        <v>2</v>
      </c>
      <c r="C216" s="70">
        <v>1</v>
      </c>
      <c r="D216" s="178">
        <v>111000</v>
      </c>
      <c r="E216" s="70" t="s">
        <v>15</v>
      </c>
      <c r="F216" s="288">
        <v>112027</v>
      </c>
      <c r="G216" s="168">
        <v>18652</v>
      </c>
      <c r="H216" s="168">
        <v>16723</v>
      </c>
      <c r="I216" s="168">
        <v>21212</v>
      </c>
      <c r="J216" s="168">
        <v>19551</v>
      </c>
      <c r="K216" s="168">
        <v>19391</v>
      </c>
      <c r="L216" s="283">
        <v>16498</v>
      </c>
      <c r="M216" s="168">
        <v>35375</v>
      </c>
      <c r="N216" s="168">
        <v>56587</v>
      </c>
      <c r="O216" s="283">
        <v>55440</v>
      </c>
      <c r="P216" s="168">
        <v>57416</v>
      </c>
      <c r="Q216" s="283">
        <v>54611</v>
      </c>
      <c r="R216" s="168">
        <v>10917</v>
      </c>
      <c r="S216" s="283">
        <v>10295</v>
      </c>
      <c r="T216" s="168">
        <v>28333</v>
      </c>
      <c r="U216" s="283">
        <v>27107</v>
      </c>
      <c r="V216" s="168">
        <v>39250</v>
      </c>
      <c r="W216" s="283">
        <v>37402</v>
      </c>
      <c r="X216" s="168">
        <v>76652</v>
      </c>
      <c r="Y216" s="168">
        <v>21212</v>
      </c>
      <c r="Z216" s="283">
        <v>55440</v>
      </c>
      <c r="AA216" s="44"/>
    </row>
    <row r="217" spans="1:27">
      <c r="A217" s="179">
        <v>2</v>
      </c>
      <c r="B217" s="70">
        <v>2</v>
      </c>
      <c r="C217" s="70">
        <v>1</v>
      </c>
      <c r="D217" s="178">
        <v>315000</v>
      </c>
      <c r="E217" s="70" t="s">
        <v>55</v>
      </c>
      <c r="F217" s="288">
        <v>200314</v>
      </c>
      <c r="G217" s="168">
        <v>32292</v>
      </c>
      <c r="H217" s="168">
        <v>28787</v>
      </c>
      <c r="I217" s="168">
        <v>36821</v>
      </c>
      <c r="J217" s="168">
        <v>34611</v>
      </c>
      <c r="K217" s="168">
        <v>35974</v>
      </c>
      <c r="L217" s="283">
        <v>31829</v>
      </c>
      <c r="M217" s="168">
        <v>61079</v>
      </c>
      <c r="N217" s="168">
        <v>97900</v>
      </c>
      <c r="O217" s="283">
        <v>102414</v>
      </c>
      <c r="P217" s="168">
        <v>102488</v>
      </c>
      <c r="Q217" s="283">
        <v>97826</v>
      </c>
      <c r="R217" s="168">
        <v>19065</v>
      </c>
      <c r="S217" s="283">
        <v>17756</v>
      </c>
      <c r="T217" s="168">
        <v>52143</v>
      </c>
      <c r="U217" s="283">
        <v>50271</v>
      </c>
      <c r="V217" s="168">
        <v>71208</v>
      </c>
      <c r="W217" s="283">
        <v>68027</v>
      </c>
      <c r="X217" s="168">
        <v>139235</v>
      </c>
      <c r="Y217" s="168">
        <v>36821</v>
      </c>
      <c r="Z217" s="283">
        <v>102414</v>
      </c>
      <c r="AA217" s="44"/>
    </row>
    <row r="218" spans="1:27">
      <c r="A218" s="179">
        <v>2</v>
      </c>
      <c r="B218" s="70">
        <v>2</v>
      </c>
      <c r="C218" s="70">
        <v>1</v>
      </c>
      <c r="D218" s="178">
        <v>316000</v>
      </c>
      <c r="E218" s="70" t="s">
        <v>56</v>
      </c>
      <c r="F218" s="288">
        <v>32652</v>
      </c>
      <c r="G218" s="168">
        <v>4640</v>
      </c>
      <c r="H218" s="168">
        <v>4428</v>
      </c>
      <c r="I218" s="168">
        <v>5986</v>
      </c>
      <c r="J218" s="168">
        <v>6124</v>
      </c>
      <c r="K218" s="168">
        <v>6444</v>
      </c>
      <c r="L218" s="283">
        <v>5030</v>
      </c>
      <c r="M218" s="168">
        <v>9068</v>
      </c>
      <c r="N218" s="168">
        <v>15054</v>
      </c>
      <c r="O218" s="283">
        <v>17598</v>
      </c>
      <c r="P218" s="168">
        <v>17044</v>
      </c>
      <c r="Q218" s="283">
        <v>15608</v>
      </c>
      <c r="R218" s="168">
        <v>3113</v>
      </c>
      <c r="S218" s="283">
        <v>2873</v>
      </c>
      <c r="T218" s="168">
        <v>9251</v>
      </c>
      <c r="U218" s="283">
        <v>8347</v>
      </c>
      <c r="V218" s="168">
        <v>12364</v>
      </c>
      <c r="W218" s="283">
        <v>11220</v>
      </c>
      <c r="X218" s="168">
        <v>23584</v>
      </c>
      <c r="Y218" s="168">
        <v>5986</v>
      </c>
      <c r="Z218" s="283">
        <v>17598</v>
      </c>
      <c r="AA218" s="44"/>
    </row>
    <row r="219" spans="1:27">
      <c r="A219" s="179">
        <v>2</v>
      </c>
      <c r="B219" s="70">
        <v>3</v>
      </c>
      <c r="C219" s="70">
        <v>1</v>
      </c>
      <c r="D219" s="178">
        <v>515000</v>
      </c>
      <c r="E219" s="70" t="s">
        <v>97</v>
      </c>
      <c r="F219" s="288">
        <v>59460</v>
      </c>
      <c r="G219" s="168">
        <v>8684</v>
      </c>
      <c r="H219" s="168">
        <v>7700</v>
      </c>
      <c r="I219" s="168">
        <v>9953</v>
      </c>
      <c r="J219" s="168">
        <v>9604</v>
      </c>
      <c r="K219" s="168">
        <v>10420</v>
      </c>
      <c r="L219" s="283">
        <v>13099</v>
      </c>
      <c r="M219" s="168">
        <v>16384</v>
      </c>
      <c r="N219" s="168">
        <v>26337</v>
      </c>
      <c r="O219" s="283">
        <v>33123</v>
      </c>
      <c r="P219" s="168">
        <v>29801</v>
      </c>
      <c r="Q219" s="283">
        <v>29659</v>
      </c>
      <c r="R219" s="168">
        <v>5186</v>
      </c>
      <c r="S219" s="283">
        <v>4767</v>
      </c>
      <c r="T219" s="168">
        <v>16203</v>
      </c>
      <c r="U219" s="283">
        <v>16920</v>
      </c>
      <c r="V219" s="168">
        <v>21389</v>
      </c>
      <c r="W219" s="283">
        <v>21687</v>
      </c>
      <c r="X219" s="168">
        <v>43076</v>
      </c>
      <c r="Y219" s="168">
        <v>9953</v>
      </c>
      <c r="Z219" s="283">
        <v>33123</v>
      </c>
      <c r="AA219" s="44"/>
    </row>
    <row r="220" spans="1:27">
      <c r="A220" s="179">
        <v>2</v>
      </c>
      <c r="B220" s="70">
        <v>2</v>
      </c>
      <c r="C220" s="70">
        <v>1</v>
      </c>
      <c r="D220" s="178">
        <v>120000</v>
      </c>
      <c r="E220" s="70" t="s">
        <v>22</v>
      </c>
      <c r="F220" s="288">
        <v>21384</v>
      </c>
      <c r="G220" s="168">
        <v>2845</v>
      </c>
      <c r="H220" s="168">
        <v>2705</v>
      </c>
      <c r="I220" s="168">
        <v>3772</v>
      </c>
      <c r="J220" s="168">
        <v>4073</v>
      </c>
      <c r="K220" s="168">
        <v>4458</v>
      </c>
      <c r="L220" s="283">
        <v>3531</v>
      </c>
      <c r="M220" s="168">
        <v>5550</v>
      </c>
      <c r="N220" s="168">
        <v>9322</v>
      </c>
      <c r="O220" s="283">
        <v>12062</v>
      </c>
      <c r="P220" s="168">
        <v>10906</v>
      </c>
      <c r="Q220" s="283">
        <v>10478</v>
      </c>
      <c r="R220" s="168">
        <v>1876</v>
      </c>
      <c r="S220" s="283">
        <v>1896</v>
      </c>
      <c r="T220" s="168">
        <v>6164</v>
      </c>
      <c r="U220" s="283">
        <v>5898</v>
      </c>
      <c r="V220" s="168">
        <v>8040</v>
      </c>
      <c r="W220" s="283">
        <v>7794</v>
      </c>
      <c r="X220" s="168">
        <v>15834</v>
      </c>
      <c r="Y220" s="168">
        <v>3772</v>
      </c>
      <c r="Z220" s="283">
        <v>12062</v>
      </c>
      <c r="AA220" s="44"/>
    </row>
    <row r="221" spans="1:27">
      <c r="A221" s="179">
        <v>2</v>
      </c>
      <c r="B221" s="70">
        <v>2</v>
      </c>
      <c r="C221" s="70">
        <v>1</v>
      </c>
      <c r="D221" s="178">
        <v>122000</v>
      </c>
      <c r="E221" s="70" t="s">
        <v>23</v>
      </c>
      <c r="F221" s="288">
        <v>32057</v>
      </c>
      <c r="G221" s="168">
        <v>4305</v>
      </c>
      <c r="H221" s="168">
        <v>4128</v>
      </c>
      <c r="I221" s="168">
        <v>5690</v>
      </c>
      <c r="J221" s="168">
        <v>5967</v>
      </c>
      <c r="K221" s="168">
        <v>6619</v>
      </c>
      <c r="L221" s="283">
        <v>5348</v>
      </c>
      <c r="M221" s="168">
        <v>8433</v>
      </c>
      <c r="N221" s="168">
        <v>14123</v>
      </c>
      <c r="O221" s="283">
        <v>17934</v>
      </c>
      <c r="P221" s="168">
        <v>16608</v>
      </c>
      <c r="Q221" s="283">
        <v>15449</v>
      </c>
      <c r="R221" s="168">
        <v>2886</v>
      </c>
      <c r="S221" s="283">
        <v>2804</v>
      </c>
      <c r="T221" s="168">
        <v>9377</v>
      </c>
      <c r="U221" s="283">
        <v>8557</v>
      </c>
      <c r="V221" s="168">
        <v>12263</v>
      </c>
      <c r="W221" s="283">
        <v>11361</v>
      </c>
      <c r="X221" s="168">
        <v>23624</v>
      </c>
      <c r="Y221" s="168">
        <v>5690</v>
      </c>
      <c r="Z221" s="283">
        <v>17934</v>
      </c>
      <c r="AA221" s="44"/>
    </row>
    <row r="222" spans="1:27">
      <c r="A222" s="180"/>
      <c r="B222" s="181"/>
      <c r="C222" s="181"/>
      <c r="D222" s="182"/>
      <c r="E222" s="169" t="s">
        <v>217</v>
      </c>
      <c r="F222" s="284">
        <v>661201</v>
      </c>
      <c r="G222" s="171">
        <v>99570</v>
      </c>
      <c r="H222" s="172">
        <v>90966</v>
      </c>
      <c r="I222" s="172">
        <v>118600</v>
      </c>
      <c r="J222" s="172">
        <v>115593</v>
      </c>
      <c r="K222" s="172">
        <v>121427</v>
      </c>
      <c r="L222" s="284">
        <v>115045</v>
      </c>
      <c r="M222" s="171">
        <v>190536</v>
      </c>
      <c r="N222" s="172">
        <v>309136</v>
      </c>
      <c r="O222" s="284">
        <v>352065</v>
      </c>
      <c r="P222" s="171">
        <v>339702</v>
      </c>
      <c r="Q222" s="284">
        <v>321499</v>
      </c>
      <c r="R222" s="171">
        <v>61142</v>
      </c>
      <c r="S222" s="284">
        <v>57458</v>
      </c>
      <c r="T222" s="171">
        <v>180727</v>
      </c>
      <c r="U222" s="284">
        <v>171338</v>
      </c>
      <c r="V222" s="171">
        <v>241869</v>
      </c>
      <c r="W222" s="284">
        <v>228796</v>
      </c>
      <c r="X222" s="171">
        <v>470665</v>
      </c>
      <c r="Y222" s="172">
        <v>118600</v>
      </c>
      <c r="Z222" s="300">
        <v>352065</v>
      </c>
      <c r="AA222" s="44"/>
    </row>
    <row r="223" spans="1:27">
      <c r="A223" s="179">
        <v>3</v>
      </c>
      <c r="B223" s="70">
        <v>4</v>
      </c>
      <c r="C223" s="70">
        <v>2</v>
      </c>
      <c r="D223" s="178">
        <v>334000</v>
      </c>
      <c r="E223" s="70" t="s">
        <v>258</v>
      </c>
      <c r="F223" s="288">
        <v>13331</v>
      </c>
      <c r="G223" s="168">
        <v>1553</v>
      </c>
      <c r="H223" s="168">
        <v>1628</v>
      </c>
      <c r="I223" s="168">
        <v>2323</v>
      </c>
      <c r="J223" s="168">
        <v>2522</v>
      </c>
      <c r="K223" s="168">
        <v>3035</v>
      </c>
      <c r="L223" s="283">
        <v>2270</v>
      </c>
      <c r="M223" s="168">
        <v>3181</v>
      </c>
      <c r="N223" s="168">
        <v>5504</v>
      </c>
      <c r="O223" s="283">
        <v>7827</v>
      </c>
      <c r="P223" s="168">
        <v>6968</v>
      </c>
      <c r="Q223" s="283">
        <v>6363</v>
      </c>
      <c r="R223" s="168">
        <v>1238</v>
      </c>
      <c r="S223" s="283">
        <v>1085</v>
      </c>
      <c r="T223" s="168">
        <v>4084</v>
      </c>
      <c r="U223" s="283">
        <v>3743</v>
      </c>
      <c r="V223" s="168">
        <v>5322</v>
      </c>
      <c r="W223" s="283">
        <v>4828</v>
      </c>
      <c r="X223" s="168">
        <v>10150</v>
      </c>
      <c r="Y223" s="168">
        <v>2323</v>
      </c>
      <c r="Z223" s="283">
        <v>7827</v>
      </c>
      <c r="AA223" s="44"/>
    </row>
    <row r="224" spans="1:27">
      <c r="A224" s="179">
        <v>3</v>
      </c>
      <c r="B224" s="70">
        <v>4</v>
      </c>
      <c r="C224" s="70">
        <v>2</v>
      </c>
      <c r="D224" s="178">
        <v>554000</v>
      </c>
      <c r="E224" s="70" t="s">
        <v>265</v>
      </c>
      <c r="F224" s="288">
        <v>38879</v>
      </c>
      <c r="G224" s="168">
        <v>4694</v>
      </c>
      <c r="H224" s="168">
        <v>4768</v>
      </c>
      <c r="I224" s="168">
        <v>6756</v>
      </c>
      <c r="J224" s="168">
        <v>7427</v>
      </c>
      <c r="K224" s="168">
        <v>8613</v>
      </c>
      <c r="L224" s="283">
        <v>6621</v>
      </c>
      <c r="M224" s="168">
        <v>9462</v>
      </c>
      <c r="N224" s="168">
        <v>16218</v>
      </c>
      <c r="O224" s="283">
        <v>22661</v>
      </c>
      <c r="P224" s="168">
        <v>20172</v>
      </c>
      <c r="Q224" s="283">
        <v>18707</v>
      </c>
      <c r="R224" s="168">
        <v>3446</v>
      </c>
      <c r="S224" s="283">
        <v>3310</v>
      </c>
      <c r="T224" s="168">
        <v>11939</v>
      </c>
      <c r="U224" s="283">
        <v>10722</v>
      </c>
      <c r="V224" s="168">
        <v>15385</v>
      </c>
      <c r="W224" s="283">
        <v>14032</v>
      </c>
      <c r="X224" s="168">
        <v>29417</v>
      </c>
      <c r="Y224" s="168">
        <v>6756</v>
      </c>
      <c r="Z224" s="283">
        <v>22661</v>
      </c>
      <c r="AA224" s="44"/>
    </row>
    <row r="225" spans="1:27">
      <c r="A225" s="179">
        <v>3</v>
      </c>
      <c r="B225" s="70">
        <v>4</v>
      </c>
      <c r="C225" s="70">
        <v>2</v>
      </c>
      <c r="D225" s="178">
        <v>558000</v>
      </c>
      <c r="E225" s="70" t="s">
        <v>266</v>
      </c>
      <c r="F225" s="288">
        <v>29604</v>
      </c>
      <c r="G225" s="168">
        <v>3489</v>
      </c>
      <c r="H225" s="168">
        <v>3532</v>
      </c>
      <c r="I225" s="168">
        <v>5029</v>
      </c>
      <c r="J225" s="168">
        <v>5666</v>
      </c>
      <c r="K225" s="168">
        <v>6779</v>
      </c>
      <c r="L225" s="283">
        <v>5109</v>
      </c>
      <c r="M225" s="168">
        <v>7021</v>
      </c>
      <c r="N225" s="168">
        <v>12050</v>
      </c>
      <c r="O225" s="283">
        <v>17554</v>
      </c>
      <c r="P225" s="168">
        <v>15397</v>
      </c>
      <c r="Q225" s="283">
        <v>14207</v>
      </c>
      <c r="R225" s="168">
        <v>2602</v>
      </c>
      <c r="S225" s="283">
        <v>2427</v>
      </c>
      <c r="T225" s="168">
        <v>9143</v>
      </c>
      <c r="U225" s="283">
        <v>8411</v>
      </c>
      <c r="V225" s="168">
        <v>11745</v>
      </c>
      <c r="W225" s="283">
        <v>10838</v>
      </c>
      <c r="X225" s="168">
        <v>22583</v>
      </c>
      <c r="Y225" s="168">
        <v>5029</v>
      </c>
      <c r="Z225" s="283">
        <v>17554</v>
      </c>
      <c r="AA225" s="44"/>
    </row>
    <row r="226" spans="1:27">
      <c r="A226" s="179">
        <v>3</v>
      </c>
      <c r="B226" s="70">
        <v>4</v>
      </c>
      <c r="C226" s="70">
        <v>2</v>
      </c>
      <c r="D226" s="178">
        <v>358000</v>
      </c>
      <c r="E226" s="70" t="s">
        <v>259</v>
      </c>
      <c r="F226" s="288">
        <v>34632</v>
      </c>
      <c r="G226" s="168">
        <v>4264</v>
      </c>
      <c r="H226" s="168">
        <v>4212</v>
      </c>
      <c r="I226" s="168">
        <v>5878</v>
      </c>
      <c r="J226" s="168">
        <v>6322</v>
      </c>
      <c r="K226" s="168">
        <v>7608</v>
      </c>
      <c r="L226" s="283">
        <v>6348</v>
      </c>
      <c r="M226" s="168">
        <v>8476</v>
      </c>
      <c r="N226" s="168">
        <v>14354</v>
      </c>
      <c r="O226" s="283">
        <v>20278</v>
      </c>
      <c r="P226" s="168">
        <v>18147</v>
      </c>
      <c r="Q226" s="283">
        <v>16485</v>
      </c>
      <c r="R226" s="168">
        <v>3112</v>
      </c>
      <c r="S226" s="283">
        <v>2766</v>
      </c>
      <c r="T226" s="168">
        <v>10656</v>
      </c>
      <c r="U226" s="283">
        <v>9622</v>
      </c>
      <c r="V226" s="168">
        <v>13768</v>
      </c>
      <c r="W226" s="283">
        <v>12388</v>
      </c>
      <c r="X226" s="168">
        <v>26156</v>
      </c>
      <c r="Y226" s="168">
        <v>5878</v>
      </c>
      <c r="Z226" s="283">
        <v>20278</v>
      </c>
      <c r="AA226" s="44"/>
    </row>
    <row r="227" spans="1:27">
      <c r="A227" s="179">
        <v>3</v>
      </c>
      <c r="B227" s="70">
        <v>4</v>
      </c>
      <c r="C227" s="70">
        <v>2</v>
      </c>
      <c r="D227" s="178">
        <v>366000</v>
      </c>
      <c r="E227" s="70" t="s">
        <v>260</v>
      </c>
      <c r="F227" s="288">
        <v>38948</v>
      </c>
      <c r="G227" s="168">
        <v>4808</v>
      </c>
      <c r="H227" s="168">
        <v>4847</v>
      </c>
      <c r="I227" s="168">
        <v>6725</v>
      </c>
      <c r="J227" s="168">
        <v>7408</v>
      </c>
      <c r="K227" s="168">
        <v>8488</v>
      </c>
      <c r="L227" s="283">
        <v>6672</v>
      </c>
      <c r="M227" s="168">
        <v>9655</v>
      </c>
      <c r="N227" s="168">
        <v>16380</v>
      </c>
      <c r="O227" s="283">
        <v>22568</v>
      </c>
      <c r="P227" s="168">
        <v>20180</v>
      </c>
      <c r="Q227" s="283">
        <v>18768</v>
      </c>
      <c r="R227" s="168">
        <v>3438</v>
      </c>
      <c r="S227" s="283">
        <v>3287</v>
      </c>
      <c r="T227" s="168">
        <v>11749</v>
      </c>
      <c r="U227" s="283">
        <v>10819</v>
      </c>
      <c r="V227" s="168">
        <v>15187</v>
      </c>
      <c r="W227" s="283">
        <v>14106</v>
      </c>
      <c r="X227" s="168">
        <v>29293</v>
      </c>
      <c r="Y227" s="168">
        <v>6725</v>
      </c>
      <c r="Z227" s="283">
        <v>22568</v>
      </c>
      <c r="AA227" s="44"/>
    </row>
    <row r="228" spans="1:27">
      <c r="A228" s="179">
        <v>3</v>
      </c>
      <c r="B228" s="70">
        <v>4</v>
      </c>
      <c r="C228" s="70">
        <v>2</v>
      </c>
      <c r="D228" s="178">
        <v>754000</v>
      </c>
      <c r="E228" s="70" t="s">
        <v>269</v>
      </c>
      <c r="F228" s="288">
        <v>42551</v>
      </c>
      <c r="G228" s="168">
        <v>5221</v>
      </c>
      <c r="H228" s="168">
        <v>5260</v>
      </c>
      <c r="I228" s="168">
        <v>7422</v>
      </c>
      <c r="J228" s="168">
        <v>8135</v>
      </c>
      <c r="K228" s="168">
        <v>9325</v>
      </c>
      <c r="L228" s="283">
        <v>7188</v>
      </c>
      <c r="M228" s="168">
        <v>10481</v>
      </c>
      <c r="N228" s="168">
        <v>17903</v>
      </c>
      <c r="O228" s="283">
        <v>24648</v>
      </c>
      <c r="P228" s="168">
        <v>22088</v>
      </c>
      <c r="Q228" s="283">
        <v>20463</v>
      </c>
      <c r="R228" s="168">
        <v>3824</v>
      </c>
      <c r="S228" s="283">
        <v>3598</v>
      </c>
      <c r="T228" s="168">
        <v>12903</v>
      </c>
      <c r="U228" s="283">
        <v>11745</v>
      </c>
      <c r="V228" s="168">
        <v>16727</v>
      </c>
      <c r="W228" s="283">
        <v>15343</v>
      </c>
      <c r="X228" s="168">
        <v>32070</v>
      </c>
      <c r="Y228" s="168">
        <v>7422</v>
      </c>
      <c r="Z228" s="283">
        <v>24648</v>
      </c>
      <c r="AA228" s="44"/>
    </row>
    <row r="229" spans="1:27">
      <c r="A229" s="179">
        <v>3</v>
      </c>
      <c r="B229" s="70">
        <v>3</v>
      </c>
      <c r="C229" s="70">
        <v>2</v>
      </c>
      <c r="D229" s="178">
        <v>370000</v>
      </c>
      <c r="E229" s="70" t="s">
        <v>261</v>
      </c>
      <c r="F229" s="288">
        <v>20588</v>
      </c>
      <c r="G229" s="168">
        <v>2328</v>
      </c>
      <c r="H229" s="168">
        <v>2485</v>
      </c>
      <c r="I229" s="168">
        <v>3478</v>
      </c>
      <c r="J229" s="168">
        <v>4010</v>
      </c>
      <c r="K229" s="168">
        <v>4639</v>
      </c>
      <c r="L229" s="283">
        <v>3648</v>
      </c>
      <c r="M229" s="168">
        <v>4813</v>
      </c>
      <c r="N229" s="168">
        <v>8291</v>
      </c>
      <c r="O229" s="283">
        <v>12297</v>
      </c>
      <c r="P229" s="168">
        <v>10722</v>
      </c>
      <c r="Q229" s="283">
        <v>9866</v>
      </c>
      <c r="R229" s="168">
        <v>1837</v>
      </c>
      <c r="S229" s="283">
        <v>1641</v>
      </c>
      <c r="T229" s="168">
        <v>6433</v>
      </c>
      <c r="U229" s="283">
        <v>5864</v>
      </c>
      <c r="V229" s="168">
        <v>8270</v>
      </c>
      <c r="W229" s="283">
        <v>7505</v>
      </c>
      <c r="X229" s="168">
        <v>15775</v>
      </c>
      <c r="Y229" s="168">
        <v>3478</v>
      </c>
      <c r="Z229" s="283">
        <v>12297</v>
      </c>
      <c r="AA229" s="44"/>
    </row>
    <row r="230" spans="1:27">
      <c r="A230" s="179">
        <v>3</v>
      </c>
      <c r="B230" s="70">
        <v>4</v>
      </c>
      <c r="C230" s="70">
        <v>2</v>
      </c>
      <c r="D230" s="178">
        <v>758000</v>
      </c>
      <c r="E230" s="70" t="s">
        <v>271</v>
      </c>
      <c r="F230" s="160">
        <v>20289</v>
      </c>
      <c r="G230" s="161">
        <v>2491</v>
      </c>
      <c r="H230" s="161">
        <v>2454</v>
      </c>
      <c r="I230" s="161">
        <v>3544</v>
      </c>
      <c r="J230" s="161">
        <v>3838</v>
      </c>
      <c r="K230" s="161">
        <v>4463</v>
      </c>
      <c r="L230" s="162">
        <v>3499</v>
      </c>
      <c r="M230" s="161">
        <v>4945</v>
      </c>
      <c r="N230" s="168">
        <v>8489</v>
      </c>
      <c r="O230" s="283">
        <v>11800</v>
      </c>
      <c r="P230" s="168">
        <v>10570</v>
      </c>
      <c r="Q230" s="283">
        <v>9719</v>
      </c>
      <c r="R230" s="168">
        <v>1795</v>
      </c>
      <c r="S230" s="283">
        <v>1749</v>
      </c>
      <c r="T230" s="168">
        <v>6185</v>
      </c>
      <c r="U230" s="283">
        <v>5615</v>
      </c>
      <c r="V230" s="168">
        <v>7980</v>
      </c>
      <c r="W230" s="283">
        <v>7364</v>
      </c>
      <c r="X230" s="168">
        <v>15344</v>
      </c>
      <c r="Y230" s="168">
        <v>3544</v>
      </c>
      <c r="Z230" s="283">
        <v>11800</v>
      </c>
      <c r="AA230" s="44"/>
    </row>
    <row r="231" spans="1:27">
      <c r="A231" s="179">
        <v>3</v>
      </c>
      <c r="B231" s="70">
        <v>4</v>
      </c>
      <c r="C231" s="70">
        <v>2</v>
      </c>
      <c r="D231" s="178">
        <v>958000</v>
      </c>
      <c r="E231" s="70" t="s">
        <v>276</v>
      </c>
      <c r="F231" s="288">
        <v>27956</v>
      </c>
      <c r="G231" s="168">
        <v>3230</v>
      </c>
      <c r="H231" s="168">
        <v>3213</v>
      </c>
      <c r="I231" s="168">
        <v>4739</v>
      </c>
      <c r="J231" s="168">
        <v>5445</v>
      </c>
      <c r="K231" s="168">
        <v>6389</v>
      </c>
      <c r="L231" s="283">
        <v>4940</v>
      </c>
      <c r="M231" s="168">
        <v>6443</v>
      </c>
      <c r="N231" s="168">
        <v>11182</v>
      </c>
      <c r="O231" s="283">
        <v>16774</v>
      </c>
      <c r="P231" s="168">
        <v>14705</v>
      </c>
      <c r="Q231" s="283">
        <v>13251</v>
      </c>
      <c r="R231" s="168">
        <v>2455</v>
      </c>
      <c r="S231" s="283">
        <v>2284</v>
      </c>
      <c r="T231" s="168">
        <v>8915</v>
      </c>
      <c r="U231" s="283">
        <v>7859</v>
      </c>
      <c r="V231" s="168">
        <v>11370</v>
      </c>
      <c r="W231" s="283">
        <v>10143</v>
      </c>
      <c r="X231" s="168">
        <v>21513</v>
      </c>
      <c r="Y231" s="168">
        <v>4739</v>
      </c>
      <c r="Z231" s="283">
        <v>16774</v>
      </c>
      <c r="AA231" s="44"/>
    </row>
    <row r="232" spans="1:27">
      <c r="A232" s="179">
        <v>3</v>
      </c>
      <c r="B232" s="70">
        <v>4</v>
      </c>
      <c r="C232" s="70">
        <v>2</v>
      </c>
      <c r="D232" s="178">
        <v>762000</v>
      </c>
      <c r="E232" s="70" t="s">
        <v>272</v>
      </c>
      <c r="F232" s="288">
        <v>30086</v>
      </c>
      <c r="G232" s="168">
        <v>3516</v>
      </c>
      <c r="H232" s="168">
        <v>3539</v>
      </c>
      <c r="I232" s="168">
        <v>5129</v>
      </c>
      <c r="J232" s="168">
        <v>5760</v>
      </c>
      <c r="K232" s="168">
        <v>6749</v>
      </c>
      <c r="L232" s="283">
        <v>5393</v>
      </c>
      <c r="M232" s="168">
        <v>7055</v>
      </c>
      <c r="N232" s="168">
        <v>12184</v>
      </c>
      <c r="O232" s="283">
        <v>17902</v>
      </c>
      <c r="P232" s="168">
        <v>15721</v>
      </c>
      <c r="Q232" s="283">
        <v>14365</v>
      </c>
      <c r="R232" s="168">
        <v>2630</v>
      </c>
      <c r="S232" s="283">
        <v>2499</v>
      </c>
      <c r="T232" s="168">
        <v>9429</v>
      </c>
      <c r="U232" s="283">
        <v>8473</v>
      </c>
      <c r="V232" s="168">
        <v>12059</v>
      </c>
      <c r="W232" s="283">
        <v>10972</v>
      </c>
      <c r="X232" s="168">
        <v>23031</v>
      </c>
      <c r="Y232" s="168">
        <v>5129</v>
      </c>
      <c r="Z232" s="283">
        <v>17902</v>
      </c>
      <c r="AA232" s="44"/>
    </row>
    <row r="233" spans="1:27">
      <c r="A233" s="179">
        <v>3</v>
      </c>
      <c r="B233" s="70">
        <v>4</v>
      </c>
      <c r="C233" s="70">
        <v>2</v>
      </c>
      <c r="D233" s="178">
        <v>154000</v>
      </c>
      <c r="E233" s="70" t="s">
        <v>253</v>
      </c>
      <c r="F233" s="288">
        <v>27490</v>
      </c>
      <c r="G233" s="168">
        <v>3237</v>
      </c>
      <c r="H233" s="168">
        <v>3352</v>
      </c>
      <c r="I233" s="168">
        <v>4893</v>
      </c>
      <c r="J233" s="168">
        <v>5213</v>
      </c>
      <c r="K233" s="168">
        <v>5964</v>
      </c>
      <c r="L233" s="283">
        <v>4831</v>
      </c>
      <c r="M233" s="168">
        <v>6589</v>
      </c>
      <c r="N233" s="168">
        <v>11482</v>
      </c>
      <c r="O233" s="283">
        <v>16008</v>
      </c>
      <c r="P233" s="168">
        <v>14408</v>
      </c>
      <c r="Q233" s="283">
        <v>13082</v>
      </c>
      <c r="R233" s="168">
        <v>2555</v>
      </c>
      <c r="S233" s="283">
        <v>2338</v>
      </c>
      <c r="T233" s="168">
        <v>8413</v>
      </c>
      <c r="U233" s="283">
        <v>7595</v>
      </c>
      <c r="V233" s="168">
        <v>10968</v>
      </c>
      <c r="W233" s="283">
        <v>9933</v>
      </c>
      <c r="X233" s="168">
        <v>20901</v>
      </c>
      <c r="Y233" s="168">
        <v>4893</v>
      </c>
      <c r="Z233" s="283">
        <v>16008</v>
      </c>
      <c r="AA233" s="44"/>
    </row>
    <row r="234" spans="1:27">
      <c r="A234" s="179">
        <v>3</v>
      </c>
      <c r="B234" s="70">
        <v>4</v>
      </c>
      <c r="C234" s="70">
        <v>2</v>
      </c>
      <c r="D234" s="178">
        <v>766000</v>
      </c>
      <c r="E234" s="70" t="s">
        <v>273</v>
      </c>
      <c r="F234" s="288">
        <v>31798</v>
      </c>
      <c r="G234" s="168">
        <v>3908</v>
      </c>
      <c r="H234" s="168">
        <v>3945</v>
      </c>
      <c r="I234" s="168">
        <v>5467</v>
      </c>
      <c r="J234" s="168">
        <v>5971</v>
      </c>
      <c r="K234" s="168">
        <v>6974</v>
      </c>
      <c r="L234" s="283">
        <v>5533</v>
      </c>
      <c r="M234" s="168">
        <v>7853</v>
      </c>
      <c r="N234" s="168">
        <v>13320</v>
      </c>
      <c r="O234" s="283">
        <v>18478</v>
      </c>
      <c r="P234" s="168">
        <v>16613</v>
      </c>
      <c r="Q234" s="283">
        <v>15185</v>
      </c>
      <c r="R234" s="168">
        <v>2812</v>
      </c>
      <c r="S234" s="283">
        <v>2655</v>
      </c>
      <c r="T234" s="168">
        <v>9707</v>
      </c>
      <c r="U234" s="283">
        <v>8771</v>
      </c>
      <c r="V234" s="168">
        <v>12519</v>
      </c>
      <c r="W234" s="283">
        <v>11426</v>
      </c>
      <c r="X234" s="168">
        <v>23945</v>
      </c>
      <c r="Y234" s="168">
        <v>5467</v>
      </c>
      <c r="Z234" s="283">
        <v>18478</v>
      </c>
      <c r="AA234" s="44"/>
    </row>
    <row r="235" spans="1:27">
      <c r="A235" s="179">
        <v>3</v>
      </c>
      <c r="B235" s="70">
        <v>4</v>
      </c>
      <c r="C235" s="70">
        <v>2</v>
      </c>
      <c r="D235" s="178">
        <v>962000</v>
      </c>
      <c r="E235" s="70" t="s">
        <v>277</v>
      </c>
      <c r="F235" s="288">
        <v>21367</v>
      </c>
      <c r="G235" s="168">
        <v>2645</v>
      </c>
      <c r="H235" s="168">
        <v>2658</v>
      </c>
      <c r="I235" s="168">
        <v>3625</v>
      </c>
      <c r="J235" s="168">
        <v>4165</v>
      </c>
      <c r="K235" s="168">
        <v>4690</v>
      </c>
      <c r="L235" s="283">
        <v>3584</v>
      </c>
      <c r="M235" s="168">
        <v>5303</v>
      </c>
      <c r="N235" s="168">
        <v>8928</v>
      </c>
      <c r="O235" s="283">
        <v>12439</v>
      </c>
      <c r="P235" s="168">
        <v>11132</v>
      </c>
      <c r="Q235" s="283">
        <v>10235</v>
      </c>
      <c r="R235" s="168">
        <v>1870</v>
      </c>
      <c r="S235" s="283">
        <v>1755</v>
      </c>
      <c r="T235" s="168">
        <v>6530</v>
      </c>
      <c r="U235" s="283">
        <v>5909</v>
      </c>
      <c r="V235" s="168">
        <v>8400</v>
      </c>
      <c r="W235" s="283">
        <v>7664</v>
      </c>
      <c r="X235" s="168">
        <v>16064</v>
      </c>
      <c r="Y235" s="168">
        <v>3625</v>
      </c>
      <c r="Z235" s="283">
        <v>12439</v>
      </c>
      <c r="AA235" s="44"/>
    </row>
    <row r="236" spans="1:27">
      <c r="A236" s="179">
        <v>3</v>
      </c>
      <c r="B236" s="70">
        <v>4</v>
      </c>
      <c r="C236" s="70">
        <v>2</v>
      </c>
      <c r="D236" s="178">
        <v>770000</v>
      </c>
      <c r="E236" s="70" t="s">
        <v>274</v>
      </c>
      <c r="F236" s="288">
        <v>31859</v>
      </c>
      <c r="G236" s="168">
        <v>3822</v>
      </c>
      <c r="H236" s="168">
        <v>3880</v>
      </c>
      <c r="I236" s="168">
        <v>5506</v>
      </c>
      <c r="J236" s="168">
        <v>6092</v>
      </c>
      <c r="K236" s="168">
        <v>6958</v>
      </c>
      <c r="L236" s="283">
        <v>5601</v>
      </c>
      <c r="M236" s="168">
        <v>7702</v>
      </c>
      <c r="N236" s="168">
        <v>13208</v>
      </c>
      <c r="O236" s="283">
        <v>18651</v>
      </c>
      <c r="P236" s="168">
        <v>16459</v>
      </c>
      <c r="Q236" s="283">
        <v>15400</v>
      </c>
      <c r="R236" s="168">
        <v>2761</v>
      </c>
      <c r="S236" s="283">
        <v>2745</v>
      </c>
      <c r="T236" s="168">
        <v>9748</v>
      </c>
      <c r="U236" s="283">
        <v>8903</v>
      </c>
      <c r="V236" s="168">
        <v>12509</v>
      </c>
      <c r="W236" s="283">
        <v>11648</v>
      </c>
      <c r="X236" s="168">
        <v>24157</v>
      </c>
      <c r="Y236" s="168">
        <v>5506</v>
      </c>
      <c r="Z236" s="283">
        <v>18651</v>
      </c>
      <c r="AA236" s="44"/>
    </row>
    <row r="237" spans="1:27">
      <c r="A237" s="179">
        <v>3</v>
      </c>
      <c r="B237" s="70">
        <v>4</v>
      </c>
      <c r="C237" s="70">
        <v>2</v>
      </c>
      <c r="D237" s="178">
        <v>162000</v>
      </c>
      <c r="E237" s="70" t="s">
        <v>254</v>
      </c>
      <c r="F237" s="288">
        <v>13620</v>
      </c>
      <c r="G237" s="168">
        <v>1835</v>
      </c>
      <c r="H237" s="168">
        <v>1813</v>
      </c>
      <c r="I237" s="168">
        <v>2420</v>
      </c>
      <c r="J237" s="168">
        <v>2515</v>
      </c>
      <c r="K237" s="168">
        <v>2898</v>
      </c>
      <c r="L237" s="283">
        <v>2139</v>
      </c>
      <c r="M237" s="168">
        <v>3648</v>
      </c>
      <c r="N237" s="168">
        <v>6068</v>
      </c>
      <c r="O237" s="283">
        <v>7552</v>
      </c>
      <c r="P237" s="168">
        <v>7141</v>
      </c>
      <c r="Q237" s="283">
        <v>6479</v>
      </c>
      <c r="R237" s="168">
        <v>1265</v>
      </c>
      <c r="S237" s="283">
        <v>1155</v>
      </c>
      <c r="T237" s="168">
        <v>3996</v>
      </c>
      <c r="U237" s="283">
        <v>3556</v>
      </c>
      <c r="V237" s="168">
        <v>5261</v>
      </c>
      <c r="W237" s="283">
        <v>4711</v>
      </c>
      <c r="X237" s="168">
        <v>9972</v>
      </c>
      <c r="Y237" s="168">
        <v>2420</v>
      </c>
      <c r="Z237" s="283">
        <v>7552</v>
      </c>
      <c r="AA237" s="44"/>
    </row>
    <row r="238" spans="1:27">
      <c r="A238" s="179">
        <v>3</v>
      </c>
      <c r="B238" s="70">
        <v>4</v>
      </c>
      <c r="C238" s="70">
        <v>2</v>
      </c>
      <c r="D238" s="178">
        <v>374000</v>
      </c>
      <c r="E238" s="70" t="s">
        <v>262</v>
      </c>
      <c r="F238" s="288">
        <v>33361</v>
      </c>
      <c r="G238" s="168">
        <v>4072</v>
      </c>
      <c r="H238" s="168">
        <v>4266</v>
      </c>
      <c r="I238" s="168">
        <v>5745</v>
      </c>
      <c r="J238" s="168">
        <v>6356</v>
      </c>
      <c r="K238" s="168">
        <v>7303</v>
      </c>
      <c r="L238" s="283">
        <v>5619</v>
      </c>
      <c r="M238" s="168">
        <v>8338</v>
      </c>
      <c r="N238" s="168">
        <v>14083</v>
      </c>
      <c r="O238" s="283">
        <v>19278</v>
      </c>
      <c r="P238" s="168">
        <v>17102</v>
      </c>
      <c r="Q238" s="283">
        <v>16259</v>
      </c>
      <c r="R238" s="168">
        <v>2846</v>
      </c>
      <c r="S238" s="283">
        <v>2899</v>
      </c>
      <c r="T238" s="168">
        <v>9922</v>
      </c>
      <c r="U238" s="283">
        <v>9356</v>
      </c>
      <c r="V238" s="168">
        <v>12768</v>
      </c>
      <c r="W238" s="283">
        <v>12255</v>
      </c>
      <c r="X238" s="168">
        <v>25023</v>
      </c>
      <c r="Y238" s="168">
        <v>5745</v>
      </c>
      <c r="Z238" s="283">
        <v>19278</v>
      </c>
      <c r="AA238" s="44"/>
    </row>
    <row r="239" spans="1:27">
      <c r="A239" s="179">
        <v>3</v>
      </c>
      <c r="B239" s="70">
        <v>4</v>
      </c>
      <c r="C239" s="70">
        <v>2</v>
      </c>
      <c r="D239" s="178">
        <v>966000</v>
      </c>
      <c r="E239" s="70" t="s">
        <v>278</v>
      </c>
      <c r="F239" s="288">
        <v>28902</v>
      </c>
      <c r="G239" s="168">
        <v>3710</v>
      </c>
      <c r="H239" s="168">
        <v>3570</v>
      </c>
      <c r="I239" s="168">
        <v>4892</v>
      </c>
      <c r="J239" s="168">
        <v>5496</v>
      </c>
      <c r="K239" s="168">
        <v>6460</v>
      </c>
      <c r="L239" s="283">
        <v>4774</v>
      </c>
      <c r="M239" s="168">
        <v>7280</v>
      </c>
      <c r="N239" s="168">
        <v>12172</v>
      </c>
      <c r="O239" s="283">
        <v>16730</v>
      </c>
      <c r="P239" s="168">
        <v>15283</v>
      </c>
      <c r="Q239" s="283">
        <v>13619</v>
      </c>
      <c r="R239" s="168">
        <v>2579</v>
      </c>
      <c r="S239" s="283">
        <v>2313</v>
      </c>
      <c r="T239" s="168">
        <v>8869</v>
      </c>
      <c r="U239" s="283">
        <v>7861</v>
      </c>
      <c r="V239" s="168">
        <v>11448</v>
      </c>
      <c r="W239" s="283">
        <v>10174</v>
      </c>
      <c r="X239" s="168">
        <v>21622</v>
      </c>
      <c r="Y239" s="168">
        <v>4892</v>
      </c>
      <c r="Z239" s="283">
        <v>16730</v>
      </c>
      <c r="AA239" s="44"/>
    </row>
    <row r="240" spans="1:27">
      <c r="A240" s="179">
        <v>3</v>
      </c>
      <c r="B240" s="70">
        <v>4</v>
      </c>
      <c r="C240" s="70">
        <v>2</v>
      </c>
      <c r="D240" s="178">
        <v>774000</v>
      </c>
      <c r="E240" s="70" t="s">
        <v>275</v>
      </c>
      <c r="F240" s="288">
        <v>35582</v>
      </c>
      <c r="G240" s="168">
        <v>4512</v>
      </c>
      <c r="H240" s="168">
        <v>4531</v>
      </c>
      <c r="I240" s="168">
        <v>6205</v>
      </c>
      <c r="J240" s="168">
        <v>6732</v>
      </c>
      <c r="K240" s="168">
        <v>7685</v>
      </c>
      <c r="L240" s="283">
        <v>5917</v>
      </c>
      <c r="M240" s="168">
        <v>9043</v>
      </c>
      <c r="N240" s="168">
        <v>15248</v>
      </c>
      <c r="O240" s="283">
        <v>20334</v>
      </c>
      <c r="P240" s="168">
        <v>18572</v>
      </c>
      <c r="Q240" s="283">
        <v>17010</v>
      </c>
      <c r="R240" s="168">
        <v>3185</v>
      </c>
      <c r="S240" s="283">
        <v>3020</v>
      </c>
      <c r="T240" s="168">
        <v>10754</v>
      </c>
      <c r="U240" s="283">
        <v>9580</v>
      </c>
      <c r="V240" s="168">
        <v>13939</v>
      </c>
      <c r="W240" s="283">
        <v>12600</v>
      </c>
      <c r="X240" s="168">
        <v>26539</v>
      </c>
      <c r="Y240" s="168">
        <v>6205</v>
      </c>
      <c r="Z240" s="283">
        <v>20334</v>
      </c>
      <c r="AA240" s="44"/>
    </row>
    <row r="241" spans="1:27">
      <c r="A241" s="179">
        <v>3</v>
      </c>
      <c r="B241" s="70">
        <v>4</v>
      </c>
      <c r="C241" s="70">
        <v>2</v>
      </c>
      <c r="D241" s="178">
        <v>378000</v>
      </c>
      <c r="E241" s="70" t="s">
        <v>263</v>
      </c>
      <c r="F241" s="288">
        <v>11184</v>
      </c>
      <c r="G241" s="168">
        <v>1333</v>
      </c>
      <c r="H241" s="168">
        <v>1426</v>
      </c>
      <c r="I241" s="168">
        <v>1917</v>
      </c>
      <c r="J241" s="168">
        <v>2052</v>
      </c>
      <c r="K241" s="168">
        <v>2486</v>
      </c>
      <c r="L241" s="283">
        <v>1970</v>
      </c>
      <c r="M241" s="168">
        <v>2759</v>
      </c>
      <c r="N241" s="168">
        <v>4676</v>
      </c>
      <c r="O241" s="283">
        <v>6508</v>
      </c>
      <c r="P241" s="168">
        <v>5783</v>
      </c>
      <c r="Q241" s="283">
        <v>5401</v>
      </c>
      <c r="R241" s="168">
        <v>964</v>
      </c>
      <c r="S241" s="283">
        <v>953</v>
      </c>
      <c r="T241" s="168">
        <v>3388</v>
      </c>
      <c r="U241" s="283">
        <v>3120</v>
      </c>
      <c r="V241" s="168">
        <v>4352</v>
      </c>
      <c r="W241" s="283">
        <v>4073</v>
      </c>
      <c r="X241" s="168">
        <v>8425</v>
      </c>
      <c r="Y241" s="168">
        <v>1917</v>
      </c>
      <c r="Z241" s="283">
        <v>6508</v>
      </c>
      <c r="AA241" s="44"/>
    </row>
    <row r="242" spans="1:27">
      <c r="A242" s="179">
        <v>3</v>
      </c>
      <c r="B242" s="70">
        <v>4</v>
      </c>
      <c r="C242" s="70">
        <v>2</v>
      </c>
      <c r="D242" s="178">
        <v>382000</v>
      </c>
      <c r="E242" s="70" t="s">
        <v>264</v>
      </c>
      <c r="F242" s="288">
        <v>30837</v>
      </c>
      <c r="G242" s="168">
        <v>3756</v>
      </c>
      <c r="H242" s="168">
        <v>3847</v>
      </c>
      <c r="I242" s="168">
        <v>5560</v>
      </c>
      <c r="J242" s="168">
        <v>5979</v>
      </c>
      <c r="K242" s="168">
        <v>6652</v>
      </c>
      <c r="L242" s="283">
        <v>5043</v>
      </c>
      <c r="M242" s="168">
        <v>7603</v>
      </c>
      <c r="N242" s="168">
        <v>13163</v>
      </c>
      <c r="O242" s="283">
        <v>17674</v>
      </c>
      <c r="P242" s="168">
        <v>15929</v>
      </c>
      <c r="Q242" s="283">
        <v>14908</v>
      </c>
      <c r="R242" s="168">
        <v>2790</v>
      </c>
      <c r="S242" s="283">
        <v>2770</v>
      </c>
      <c r="T242" s="168">
        <v>9212</v>
      </c>
      <c r="U242" s="283">
        <v>8462</v>
      </c>
      <c r="V242" s="168">
        <v>12002</v>
      </c>
      <c r="W242" s="283">
        <v>11232</v>
      </c>
      <c r="X242" s="168">
        <v>23234</v>
      </c>
      <c r="Y242" s="168">
        <v>5560</v>
      </c>
      <c r="Z242" s="283">
        <v>17674</v>
      </c>
      <c r="AA242" s="44"/>
    </row>
    <row r="243" spans="1:27">
      <c r="A243" s="179">
        <v>3</v>
      </c>
      <c r="B243" s="70">
        <v>4</v>
      </c>
      <c r="C243" s="70">
        <v>2</v>
      </c>
      <c r="D243" s="178">
        <v>970000</v>
      </c>
      <c r="E243" s="70" t="s">
        <v>279</v>
      </c>
      <c r="F243" s="288">
        <v>36086</v>
      </c>
      <c r="G243" s="168">
        <v>4588</v>
      </c>
      <c r="H243" s="168">
        <v>4536</v>
      </c>
      <c r="I243" s="168">
        <v>6108</v>
      </c>
      <c r="J243" s="168">
        <v>6710</v>
      </c>
      <c r="K243" s="168">
        <v>7779</v>
      </c>
      <c r="L243" s="283">
        <v>6365</v>
      </c>
      <c r="M243" s="168">
        <v>9124</v>
      </c>
      <c r="N243" s="168">
        <v>15232</v>
      </c>
      <c r="O243" s="283">
        <v>20854</v>
      </c>
      <c r="P243" s="168">
        <v>18907</v>
      </c>
      <c r="Q243" s="283">
        <v>17179</v>
      </c>
      <c r="R243" s="168">
        <v>3212</v>
      </c>
      <c r="S243" s="283">
        <v>2896</v>
      </c>
      <c r="T243" s="168">
        <v>10996</v>
      </c>
      <c r="U243" s="283">
        <v>9858</v>
      </c>
      <c r="V243" s="168">
        <v>14208</v>
      </c>
      <c r="W243" s="283">
        <v>12754</v>
      </c>
      <c r="X243" s="168">
        <v>26962</v>
      </c>
      <c r="Y243" s="168">
        <v>6108</v>
      </c>
      <c r="Z243" s="283">
        <v>20854</v>
      </c>
      <c r="AA243" s="44"/>
    </row>
    <row r="244" spans="1:27">
      <c r="A244" s="179">
        <v>3</v>
      </c>
      <c r="B244" s="70">
        <v>4</v>
      </c>
      <c r="C244" s="70">
        <v>2</v>
      </c>
      <c r="D244" s="178">
        <v>974000</v>
      </c>
      <c r="E244" s="70" t="s">
        <v>280</v>
      </c>
      <c r="F244" s="288">
        <v>34978</v>
      </c>
      <c r="G244" s="168">
        <v>4075</v>
      </c>
      <c r="H244" s="168">
        <v>4212</v>
      </c>
      <c r="I244" s="168">
        <v>6009</v>
      </c>
      <c r="J244" s="168">
        <v>6685</v>
      </c>
      <c r="K244" s="168">
        <v>7747</v>
      </c>
      <c r="L244" s="283">
        <v>6250</v>
      </c>
      <c r="M244" s="168">
        <v>8287</v>
      </c>
      <c r="N244" s="168">
        <v>14296</v>
      </c>
      <c r="O244" s="283">
        <v>20682</v>
      </c>
      <c r="P244" s="168">
        <v>18609</v>
      </c>
      <c r="Q244" s="283">
        <v>16369</v>
      </c>
      <c r="R244" s="168">
        <v>3153</v>
      </c>
      <c r="S244" s="283">
        <v>2856</v>
      </c>
      <c r="T244" s="168">
        <v>11129</v>
      </c>
      <c r="U244" s="283">
        <v>9553</v>
      </c>
      <c r="V244" s="168">
        <v>14282</v>
      </c>
      <c r="W244" s="283">
        <v>12409</v>
      </c>
      <c r="X244" s="168">
        <v>26691</v>
      </c>
      <c r="Y244" s="168">
        <v>6009</v>
      </c>
      <c r="Z244" s="283">
        <v>20682</v>
      </c>
      <c r="AA244" s="44"/>
    </row>
    <row r="245" spans="1:27">
      <c r="A245" s="179">
        <v>3</v>
      </c>
      <c r="B245" s="70">
        <v>4</v>
      </c>
      <c r="C245" s="70">
        <v>2</v>
      </c>
      <c r="D245" s="178">
        <v>566000</v>
      </c>
      <c r="E245" s="70" t="s">
        <v>267</v>
      </c>
      <c r="F245" s="288">
        <v>55722</v>
      </c>
      <c r="G245" s="168">
        <v>6578</v>
      </c>
      <c r="H245" s="168">
        <v>6680</v>
      </c>
      <c r="I245" s="168">
        <v>9598</v>
      </c>
      <c r="J245" s="168">
        <v>10639</v>
      </c>
      <c r="K245" s="168">
        <v>12489</v>
      </c>
      <c r="L245" s="283">
        <v>9738</v>
      </c>
      <c r="M245" s="168">
        <v>13258</v>
      </c>
      <c r="N245" s="168">
        <v>22856</v>
      </c>
      <c r="O245" s="283">
        <v>32866</v>
      </c>
      <c r="P245" s="168">
        <v>29135</v>
      </c>
      <c r="Q245" s="283">
        <v>26587</v>
      </c>
      <c r="R245" s="168">
        <v>4956</v>
      </c>
      <c r="S245" s="283">
        <v>4642</v>
      </c>
      <c r="T245" s="168">
        <v>17360</v>
      </c>
      <c r="U245" s="283">
        <v>15506</v>
      </c>
      <c r="V245" s="168">
        <v>22316</v>
      </c>
      <c r="W245" s="283">
        <v>20148</v>
      </c>
      <c r="X245" s="168">
        <v>42464</v>
      </c>
      <c r="Y245" s="168">
        <v>9598</v>
      </c>
      <c r="Z245" s="283">
        <v>32866</v>
      </c>
      <c r="AA245" s="44"/>
    </row>
    <row r="246" spans="1:27">
      <c r="A246" s="179">
        <v>3</v>
      </c>
      <c r="B246" s="70">
        <v>3</v>
      </c>
      <c r="C246" s="70">
        <v>2</v>
      </c>
      <c r="D246" s="178">
        <v>978000</v>
      </c>
      <c r="E246" s="70" t="s">
        <v>281</v>
      </c>
      <c r="F246" s="288">
        <v>11197</v>
      </c>
      <c r="G246" s="168">
        <v>1283</v>
      </c>
      <c r="H246" s="168">
        <v>1367</v>
      </c>
      <c r="I246" s="168">
        <v>1901</v>
      </c>
      <c r="J246" s="168">
        <v>2231</v>
      </c>
      <c r="K246" s="168">
        <v>2478</v>
      </c>
      <c r="L246" s="283">
        <v>1937</v>
      </c>
      <c r="M246" s="168">
        <v>2650</v>
      </c>
      <c r="N246" s="168">
        <v>4551</v>
      </c>
      <c r="O246" s="283">
        <v>6646</v>
      </c>
      <c r="P246" s="168">
        <v>5760</v>
      </c>
      <c r="Q246" s="283">
        <v>5437</v>
      </c>
      <c r="R246" s="168">
        <v>973</v>
      </c>
      <c r="S246" s="283">
        <v>928</v>
      </c>
      <c r="T246" s="168">
        <v>3449</v>
      </c>
      <c r="U246" s="283">
        <v>3197</v>
      </c>
      <c r="V246" s="168">
        <v>4422</v>
      </c>
      <c r="W246" s="283">
        <v>4125</v>
      </c>
      <c r="X246" s="168">
        <v>8547</v>
      </c>
      <c r="Y246" s="168">
        <v>1901</v>
      </c>
      <c r="Z246" s="283">
        <v>6646</v>
      </c>
      <c r="AA246" s="44"/>
    </row>
    <row r="247" spans="1:27">
      <c r="A247" s="179">
        <v>3</v>
      </c>
      <c r="B247" s="70">
        <v>4</v>
      </c>
      <c r="C247" s="70">
        <v>2</v>
      </c>
      <c r="D247" s="178">
        <v>166000</v>
      </c>
      <c r="E247" s="70" t="s">
        <v>255</v>
      </c>
      <c r="F247" s="288">
        <v>18399</v>
      </c>
      <c r="G247" s="168">
        <v>2157</v>
      </c>
      <c r="H247" s="168">
        <v>2125</v>
      </c>
      <c r="I247" s="168">
        <v>3212</v>
      </c>
      <c r="J247" s="168">
        <v>3534</v>
      </c>
      <c r="K247" s="168">
        <v>4098</v>
      </c>
      <c r="L247" s="283">
        <v>3273</v>
      </c>
      <c r="M247" s="168">
        <v>4282</v>
      </c>
      <c r="N247" s="168">
        <v>7494</v>
      </c>
      <c r="O247" s="283">
        <v>10905</v>
      </c>
      <c r="P247" s="168">
        <v>9502</v>
      </c>
      <c r="Q247" s="283">
        <v>8897</v>
      </c>
      <c r="R247" s="168">
        <v>1608</v>
      </c>
      <c r="S247" s="283">
        <v>1604</v>
      </c>
      <c r="T247" s="168">
        <v>5681</v>
      </c>
      <c r="U247" s="283">
        <v>5224</v>
      </c>
      <c r="V247" s="168">
        <v>7289</v>
      </c>
      <c r="W247" s="283">
        <v>6828</v>
      </c>
      <c r="X247" s="168">
        <v>14117</v>
      </c>
      <c r="Y247" s="168">
        <v>3212</v>
      </c>
      <c r="Z247" s="283">
        <v>10905</v>
      </c>
      <c r="AA247" s="44"/>
    </row>
    <row r="248" spans="1:27">
      <c r="A248" s="179">
        <v>3</v>
      </c>
      <c r="B248" s="70">
        <v>4</v>
      </c>
      <c r="C248" s="70">
        <v>2</v>
      </c>
      <c r="D248" s="178">
        <v>570000</v>
      </c>
      <c r="E248" s="70" t="s">
        <v>268</v>
      </c>
      <c r="F248" s="288">
        <v>35334</v>
      </c>
      <c r="G248" s="168">
        <v>4337</v>
      </c>
      <c r="H248" s="168">
        <v>4323</v>
      </c>
      <c r="I248" s="168">
        <v>6028</v>
      </c>
      <c r="J248" s="168">
        <v>6800</v>
      </c>
      <c r="K248" s="168">
        <v>7920</v>
      </c>
      <c r="L248" s="283">
        <v>5926</v>
      </c>
      <c r="M248" s="168">
        <v>8660</v>
      </c>
      <c r="N248" s="168">
        <v>14688</v>
      </c>
      <c r="O248" s="283">
        <v>20646</v>
      </c>
      <c r="P248" s="168">
        <v>18405</v>
      </c>
      <c r="Q248" s="283">
        <v>16929</v>
      </c>
      <c r="R248" s="168">
        <v>3098</v>
      </c>
      <c r="S248" s="283">
        <v>2930</v>
      </c>
      <c r="T248" s="168">
        <v>10729</v>
      </c>
      <c r="U248" s="283">
        <v>9917</v>
      </c>
      <c r="V248" s="168">
        <v>13827</v>
      </c>
      <c r="W248" s="283">
        <v>12847</v>
      </c>
      <c r="X248" s="168">
        <v>26674</v>
      </c>
      <c r="Y248" s="168">
        <v>6028</v>
      </c>
      <c r="Z248" s="283">
        <v>20646</v>
      </c>
      <c r="AA248" s="44"/>
    </row>
    <row r="249" spans="1:27">
      <c r="A249" s="179">
        <v>3</v>
      </c>
      <c r="B249" s="70">
        <v>4</v>
      </c>
      <c r="C249" s="70">
        <v>2</v>
      </c>
      <c r="D249" s="178">
        <v>170000</v>
      </c>
      <c r="E249" s="70" t="s">
        <v>257</v>
      </c>
      <c r="F249" s="288">
        <v>23816</v>
      </c>
      <c r="G249" s="168">
        <v>2879</v>
      </c>
      <c r="H249" s="168">
        <v>2885</v>
      </c>
      <c r="I249" s="168">
        <v>3996</v>
      </c>
      <c r="J249" s="168">
        <v>4565</v>
      </c>
      <c r="K249" s="168">
        <v>5395</v>
      </c>
      <c r="L249" s="283">
        <v>4096</v>
      </c>
      <c r="M249" s="168">
        <v>5764</v>
      </c>
      <c r="N249" s="168">
        <v>9760</v>
      </c>
      <c r="O249" s="283">
        <v>14056</v>
      </c>
      <c r="P249" s="168">
        <v>12337</v>
      </c>
      <c r="Q249" s="283">
        <v>11479</v>
      </c>
      <c r="R249" s="168">
        <v>2027</v>
      </c>
      <c r="S249" s="283">
        <v>1969</v>
      </c>
      <c r="T249" s="168">
        <v>7344</v>
      </c>
      <c r="U249" s="283">
        <v>6712</v>
      </c>
      <c r="V249" s="168">
        <v>9371</v>
      </c>
      <c r="W249" s="283">
        <v>8681</v>
      </c>
      <c r="X249" s="168">
        <v>18052</v>
      </c>
      <c r="Y249" s="168">
        <v>3996</v>
      </c>
      <c r="Z249" s="283">
        <v>14056</v>
      </c>
      <c r="AA249" s="44"/>
    </row>
    <row r="250" spans="1:27">
      <c r="A250" s="180"/>
      <c r="B250" s="181"/>
      <c r="C250" s="181"/>
      <c r="D250" s="181"/>
      <c r="E250" s="169" t="s">
        <v>211</v>
      </c>
      <c r="F250" s="284">
        <v>778396</v>
      </c>
      <c r="G250" s="280">
        <v>94321</v>
      </c>
      <c r="H250" s="170">
        <v>95354</v>
      </c>
      <c r="I250" s="170">
        <v>134105</v>
      </c>
      <c r="J250" s="170">
        <v>148268</v>
      </c>
      <c r="K250" s="170">
        <v>172064</v>
      </c>
      <c r="L250" s="284">
        <v>134284</v>
      </c>
      <c r="M250" s="280">
        <v>189675</v>
      </c>
      <c r="N250" s="170">
        <v>323780</v>
      </c>
      <c r="O250" s="284">
        <v>454616</v>
      </c>
      <c r="P250" s="280">
        <v>405747</v>
      </c>
      <c r="Q250" s="284">
        <v>372649</v>
      </c>
      <c r="R250" s="280">
        <v>69031</v>
      </c>
      <c r="S250" s="284">
        <v>65074</v>
      </c>
      <c r="T250" s="280">
        <v>238663</v>
      </c>
      <c r="U250" s="284">
        <v>215953</v>
      </c>
      <c r="V250" s="280">
        <v>307694</v>
      </c>
      <c r="W250" s="284">
        <v>281027</v>
      </c>
      <c r="X250" s="280">
        <v>588721</v>
      </c>
      <c r="Y250" s="172">
        <v>134105</v>
      </c>
      <c r="Z250" s="300">
        <v>454616</v>
      </c>
      <c r="AA250" s="44"/>
    </row>
    <row r="251" spans="1:27">
      <c r="A251" s="179">
        <v>4</v>
      </c>
      <c r="B251" s="70">
        <v>2</v>
      </c>
      <c r="C251" s="70">
        <v>3</v>
      </c>
      <c r="D251" s="178">
        <v>334004</v>
      </c>
      <c r="E251" s="70" t="s">
        <v>57</v>
      </c>
      <c r="F251" s="289">
        <v>9667</v>
      </c>
      <c r="G251" s="173">
        <v>1176</v>
      </c>
      <c r="H251" s="173">
        <v>1164</v>
      </c>
      <c r="I251" s="173">
        <v>1645</v>
      </c>
      <c r="J251" s="173">
        <v>1753</v>
      </c>
      <c r="K251" s="173">
        <v>2122</v>
      </c>
      <c r="L251" s="285">
        <v>1807</v>
      </c>
      <c r="M251" s="173">
        <v>2340</v>
      </c>
      <c r="N251" s="173">
        <v>3985</v>
      </c>
      <c r="O251" s="285">
        <v>5682</v>
      </c>
      <c r="P251" s="173">
        <v>5075</v>
      </c>
      <c r="Q251" s="285">
        <v>4592</v>
      </c>
      <c r="R251" s="173">
        <v>864</v>
      </c>
      <c r="S251" s="285">
        <v>781</v>
      </c>
      <c r="T251" s="173">
        <v>2981</v>
      </c>
      <c r="U251" s="285">
        <v>2701</v>
      </c>
      <c r="V251" s="173">
        <v>3845</v>
      </c>
      <c r="W251" s="285">
        <v>3482</v>
      </c>
      <c r="X251" s="173">
        <v>7327</v>
      </c>
      <c r="Y251" s="173">
        <v>1645</v>
      </c>
      <c r="Z251" s="285">
        <v>5682</v>
      </c>
      <c r="AA251" s="44"/>
    </row>
    <row r="252" spans="1:27">
      <c r="A252" s="179">
        <v>4</v>
      </c>
      <c r="B252" s="70">
        <v>2</v>
      </c>
      <c r="C252" s="70">
        <v>3</v>
      </c>
      <c r="D252" s="178">
        <v>962004</v>
      </c>
      <c r="E252" s="70" t="s">
        <v>150</v>
      </c>
      <c r="F252" s="289">
        <v>3214</v>
      </c>
      <c r="G252" s="173">
        <v>383</v>
      </c>
      <c r="H252" s="173">
        <v>375</v>
      </c>
      <c r="I252" s="173">
        <v>518</v>
      </c>
      <c r="J252" s="173">
        <v>612</v>
      </c>
      <c r="K252" s="173">
        <v>712</v>
      </c>
      <c r="L252" s="285">
        <v>614</v>
      </c>
      <c r="M252" s="173">
        <v>758</v>
      </c>
      <c r="N252" s="173">
        <v>1276</v>
      </c>
      <c r="O252" s="285">
        <v>1938</v>
      </c>
      <c r="P252" s="173">
        <v>1676</v>
      </c>
      <c r="Q252" s="285">
        <v>1538</v>
      </c>
      <c r="R252" s="173">
        <v>267</v>
      </c>
      <c r="S252" s="285">
        <v>251</v>
      </c>
      <c r="T252" s="173">
        <v>1005</v>
      </c>
      <c r="U252" s="285">
        <v>933</v>
      </c>
      <c r="V252" s="173">
        <v>1272</v>
      </c>
      <c r="W252" s="285">
        <v>1184</v>
      </c>
      <c r="X252" s="173">
        <v>2456</v>
      </c>
      <c r="Y252" s="173">
        <v>518</v>
      </c>
      <c r="Z252" s="285">
        <v>1938</v>
      </c>
      <c r="AA252" s="44"/>
    </row>
    <row r="253" spans="1:27">
      <c r="A253" s="179">
        <v>4</v>
      </c>
      <c r="B253" s="70">
        <v>1</v>
      </c>
      <c r="C253" s="70">
        <v>3</v>
      </c>
      <c r="D253" s="178">
        <v>978004</v>
      </c>
      <c r="E253" s="70" t="s">
        <v>161</v>
      </c>
      <c r="F253" s="289">
        <v>9852</v>
      </c>
      <c r="G253" s="173">
        <v>1219</v>
      </c>
      <c r="H253" s="173">
        <v>1181</v>
      </c>
      <c r="I253" s="173">
        <v>1685</v>
      </c>
      <c r="J253" s="173">
        <v>1868</v>
      </c>
      <c r="K253" s="173">
        <v>2158</v>
      </c>
      <c r="L253" s="285">
        <v>1741</v>
      </c>
      <c r="M253" s="173">
        <v>2400</v>
      </c>
      <c r="N253" s="173">
        <v>4085</v>
      </c>
      <c r="O253" s="285">
        <v>5767</v>
      </c>
      <c r="P253" s="173">
        <v>5152</v>
      </c>
      <c r="Q253" s="285">
        <v>4700</v>
      </c>
      <c r="R253" s="173">
        <v>879</v>
      </c>
      <c r="S253" s="285">
        <v>806</v>
      </c>
      <c r="T253" s="173">
        <v>3022</v>
      </c>
      <c r="U253" s="285">
        <v>2745</v>
      </c>
      <c r="V253" s="173">
        <v>3901</v>
      </c>
      <c r="W253" s="285">
        <v>3551</v>
      </c>
      <c r="X253" s="173">
        <v>7452</v>
      </c>
      <c r="Y253" s="173">
        <v>1685</v>
      </c>
      <c r="Z253" s="285">
        <v>5767</v>
      </c>
      <c r="AA253" s="44"/>
    </row>
    <row r="254" spans="1:27">
      <c r="A254" s="179">
        <v>4</v>
      </c>
      <c r="B254" s="70">
        <v>2</v>
      </c>
      <c r="C254" s="70">
        <v>3</v>
      </c>
      <c r="D254" s="178">
        <v>562008</v>
      </c>
      <c r="E254" s="70" t="s">
        <v>105</v>
      </c>
      <c r="F254" s="289">
        <v>6531</v>
      </c>
      <c r="G254" s="173">
        <v>833</v>
      </c>
      <c r="H254" s="173">
        <v>853</v>
      </c>
      <c r="I254" s="173">
        <v>1149</v>
      </c>
      <c r="J254" s="173">
        <v>1217</v>
      </c>
      <c r="K254" s="173">
        <v>1382</v>
      </c>
      <c r="L254" s="285">
        <v>1097</v>
      </c>
      <c r="M254" s="173">
        <v>1686</v>
      </c>
      <c r="N254" s="173">
        <v>2835</v>
      </c>
      <c r="O254" s="285">
        <v>3696</v>
      </c>
      <c r="P254" s="173">
        <v>3365</v>
      </c>
      <c r="Q254" s="285">
        <v>3166</v>
      </c>
      <c r="R254" s="173">
        <v>591</v>
      </c>
      <c r="S254" s="285">
        <v>558</v>
      </c>
      <c r="T254" s="173">
        <v>1906</v>
      </c>
      <c r="U254" s="285">
        <v>1790</v>
      </c>
      <c r="V254" s="173">
        <v>2497</v>
      </c>
      <c r="W254" s="285">
        <v>2348</v>
      </c>
      <c r="X254" s="173">
        <v>4845</v>
      </c>
      <c r="Y254" s="173">
        <v>1149</v>
      </c>
      <c r="Z254" s="285">
        <v>3696</v>
      </c>
      <c r="AA254" s="44"/>
    </row>
    <row r="255" spans="1:27">
      <c r="A255" s="179">
        <v>4</v>
      </c>
      <c r="B255" s="70">
        <v>2</v>
      </c>
      <c r="C255" s="70">
        <v>3</v>
      </c>
      <c r="D255" s="178">
        <v>158004</v>
      </c>
      <c r="E255" s="70" t="s">
        <v>30</v>
      </c>
      <c r="F255" s="289">
        <v>8560</v>
      </c>
      <c r="G255" s="173">
        <v>1170</v>
      </c>
      <c r="H255" s="173">
        <v>1124</v>
      </c>
      <c r="I255" s="173">
        <v>1566</v>
      </c>
      <c r="J255" s="173">
        <v>1665</v>
      </c>
      <c r="K255" s="173">
        <v>1677</v>
      </c>
      <c r="L255" s="285">
        <v>1358</v>
      </c>
      <c r="M255" s="173">
        <v>2294</v>
      </c>
      <c r="N255" s="173">
        <v>3860</v>
      </c>
      <c r="O255" s="285">
        <v>4700</v>
      </c>
      <c r="P255" s="173">
        <v>4343</v>
      </c>
      <c r="Q255" s="285">
        <v>4217</v>
      </c>
      <c r="R255" s="173">
        <v>788</v>
      </c>
      <c r="S255" s="285">
        <v>778</v>
      </c>
      <c r="T255" s="173">
        <v>2384</v>
      </c>
      <c r="U255" s="285">
        <v>2316</v>
      </c>
      <c r="V255" s="173">
        <v>3172</v>
      </c>
      <c r="W255" s="285">
        <v>3094</v>
      </c>
      <c r="X255" s="173">
        <v>6266</v>
      </c>
      <c r="Y255" s="173">
        <v>1566</v>
      </c>
      <c r="Z255" s="285">
        <v>4700</v>
      </c>
      <c r="AA255" s="44"/>
    </row>
    <row r="256" spans="1:27">
      <c r="A256" s="179">
        <v>4</v>
      </c>
      <c r="B256" s="70">
        <v>2</v>
      </c>
      <c r="C256" s="70">
        <v>3</v>
      </c>
      <c r="D256" s="178">
        <v>954012</v>
      </c>
      <c r="E256" s="70" t="s">
        <v>140</v>
      </c>
      <c r="F256" s="289">
        <v>5821</v>
      </c>
      <c r="G256" s="173">
        <v>767</v>
      </c>
      <c r="H256" s="173">
        <v>703</v>
      </c>
      <c r="I256" s="173">
        <v>965</v>
      </c>
      <c r="J256" s="173">
        <v>1082</v>
      </c>
      <c r="K256" s="173">
        <v>1250</v>
      </c>
      <c r="L256" s="285">
        <v>1054</v>
      </c>
      <c r="M256" s="173">
        <v>1470</v>
      </c>
      <c r="N256" s="173">
        <v>2435</v>
      </c>
      <c r="O256" s="285">
        <v>3386</v>
      </c>
      <c r="P256" s="173">
        <v>2992</v>
      </c>
      <c r="Q256" s="285">
        <v>2829</v>
      </c>
      <c r="R256" s="173">
        <v>505</v>
      </c>
      <c r="S256" s="285">
        <v>460</v>
      </c>
      <c r="T256" s="173">
        <v>1734</v>
      </c>
      <c r="U256" s="285">
        <v>1652</v>
      </c>
      <c r="V256" s="173">
        <v>2239</v>
      </c>
      <c r="W256" s="285">
        <v>2112</v>
      </c>
      <c r="X256" s="173">
        <v>4351</v>
      </c>
      <c r="Y256" s="173">
        <v>965</v>
      </c>
      <c r="Z256" s="285">
        <v>3386</v>
      </c>
      <c r="AA256" s="44"/>
    </row>
    <row r="257" spans="1:27">
      <c r="A257" s="179">
        <v>4</v>
      </c>
      <c r="B257" s="70">
        <v>2</v>
      </c>
      <c r="C257" s="70">
        <v>3</v>
      </c>
      <c r="D257" s="178">
        <v>370016</v>
      </c>
      <c r="E257" s="70" t="s">
        <v>73</v>
      </c>
      <c r="F257" s="289">
        <v>8423</v>
      </c>
      <c r="G257" s="173">
        <v>1110</v>
      </c>
      <c r="H257" s="173">
        <v>1072</v>
      </c>
      <c r="I257" s="173">
        <v>1419</v>
      </c>
      <c r="J257" s="173">
        <v>1565</v>
      </c>
      <c r="K257" s="173">
        <v>1736</v>
      </c>
      <c r="L257" s="285">
        <v>1521</v>
      </c>
      <c r="M257" s="173">
        <v>2182</v>
      </c>
      <c r="N257" s="173">
        <v>3601</v>
      </c>
      <c r="O257" s="285">
        <v>4822</v>
      </c>
      <c r="P257" s="173">
        <v>4306</v>
      </c>
      <c r="Q257" s="285">
        <v>4117</v>
      </c>
      <c r="R257" s="173">
        <v>731</v>
      </c>
      <c r="S257" s="285">
        <v>688</v>
      </c>
      <c r="T257" s="173">
        <v>2496</v>
      </c>
      <c r="U257" s="285">
        <v>2326</v>
      </c>
      <c r="V257" s="173">
        <v>3227</v>
      </c>
      <c r="W257" s="285">
        <v>3014</v>
      </c>
      <c r="X257" s="173">
        <v>6241</v>
      </c>
      <c r="Y257" s="173">
        <v>1419</v>
      </c>
      <c r="Z257" s="285">
        <v>4822</v>
      </c>
      <c r="AA257" s="44"/>
    </row>
    <row r="258" spans="1:27">
      <c r="A258" s="179">
        <v>4</v>
      </c>
      <c r="B258" s="70">
        <v>2</v>
      </c>
      <c r="C258" s="70">
        <v>3</v>
      </c>
      <c r="D258" s="178">
        <v>962016</v>
      </c>
      <c r="E258" s="70" t="s">
        <v>151</v>
      </c>
      <c r="F258" s="289">
        <v>6663</v>
      </c>
      <c r="G258" s="173">
        <v>815</v>
      </c>
      <c r="H258" s="173">
        <v>874</v>
      </c>
      <c r="I258" s="173">
        <v>1194</v>
      </c>
      <c r="J258" s="173">
        <v>1278</v>
      </c>
      <c r="K258" s="173">
        <v>1402</v>
      </c>
      <c r="L258" s="285">
        <v>1100</v>
      </c>
      <c r="M258" s="173">
        <v>1689</v>
      </c>
      <c r="N258" s="173">
        <v>2883</v>
      </c>
      <c r="O258" s="285">
        <v>3780</v>
      </c>
      <c r="P258" s="173">
        <v>3490</v>
      </c>
      <c r="Q258" s="285">
        <v>3173</v>
      </c>
      <c r="R258" s="173">
        <v>660</v>
      </c>
      <c r="S258" s="285">
        <v>534</v>
      </c>
      <c r="T258" s="173">
        <v>1942</v>
      </c>
      <c r="U258" s="285">
        <v>1838</v>
      </c>
      <c r="V258" s="173">
        <v>2602</v>
      </c>
      <c r="W258" s="285">
        <v>2372</v>
      </c>
      <c r="X258" s="173">
        <v>4974</v>
      </c>
      <c r="Y258" s="173">
        <v>1194</v>
      </c>
      <c r="Z258" s="285">
        <v>3780</v>
      </c>
      <c r="AA258" s="44"/>
    </row>
    <row r="259" spans="1:27">
      <c r="A259" s="179">
        <v>4</v>
      </c>
      <c r="B259" s="70">
        <v>2</v>
      </c>
      <c r="C259" s="70">
        <v>3</v>
      </c>
      <c r="D259" s="178">
        <v>370020</v>
      </c>
      <c r="E259" s="70" t="s">
        <v>74</v>
      </c>
      <c r="F259" s="289">
        <v>8744</v>
      </c>
      <c r="G259" s="173">
        <v>1126</v>
      </c>
      <c r="H259" s="173">
        <v>1119</v>
      </c>
      <c r="I259" s="173">
        <v>1524</v>
      </c>
      <c r="J259" s="173">
        <v>1645</v>
      </c>
      <c r="K259" s="173">
        <v>1844</v>
      </c>
      <c r="L259" s="285">
        <v>1486</v>
      </c>
      <c r="M259" s="173">
        <v>2245</v>
      </c>
      <c r="N259" s="173">
        <v>3769</v>
      </c>
      <c r="O259" s="285">
        <v>4975</v>
      </c>
      <c r="P259" s="173">
        <v>4582</v>
      </c>
      <c r="Q259" s="285">
        <v>4162</v>
      </c>
      <c r="R259" s="173">
        <v>792</v>
      </c>
      <c r="S259" s="285">
        <v>732</v>
      </c>
      <c r="T259" s="173">
        <v>2634</v>
      </c>
      <c r="U259" s="285">
        <v>2341</v>
      </c>
      <c r="V259" s="173">
        <v>3426</v>
      </c>
      <c r="W259" s="285">
        <v>3073</v>
      </c>
      <c r="X259" s="173">
        <v>6499</v>
      </c>
      <c r="Y259" s="173">
        <v>1524</v>
      </c>
      <c r="Z259" s="285">
        <v>4975</v>
      </c>
      <c r="AA259" s="44"/>
    </row>
    <row r="260" spans="1:27">
      <c r="A260" s="179">
        <v>4</v>
      </c>
      <c r="B260" s="70">
        <v>2</v>
      </c>
      <c r="C260" s="70">
        <v>3</v>
      </c>
      <c r="D260" s="178">
        <v>978020</v>
      </c>
      <c r="E260" s="70" t="s">
        <v>162</v>
      </c>
      <c r="F260" s="289">
        <v>8127</v>
      </c>
      <c r="G260" s="173">
        <v>1010</v>
      </c>
      <c r="H260" s="173">
        <v>973</v>
      </c>
      <c r="I260" s="173">
        <v>1443</v>
      </c>
      <c r="J260" s="173">
        <v>1474</v>
      </c>
      <c r="K260" s="173">
        <v>1783</v>
      </c>
      <c r="L260" s="285">
        <v>1444</v>
      </c>
      <c r="M260" s="173">
        <v>1983</v>
      </c>
      <c r="N260" s="173">
        <v>3426</v>
      </c>
      <c r="O260" s="285">
        <v>4701</v>
      </c>
      <c r="P260" s="173">
        <v>4288</v>
      </c>
      <c r="Q260" s="285">
        <v>3839</v>
      </c>
      <c r="R260" s="173">
        <v>783</v>
      </c>
      <c r="S260" s="285">
        <v>660</v>
      </c>
      <c r="T260" s="173">
        <v>2485</v>
      </c>
      <c r="U260" s="285">
        <v>2216</v>
      </c>
      <c r="V260" s="173">
        <v>3268</v>
      </c>
      <c r="W260" s="285">
        <v>2876</v>
      </c>
      <c r="X260" s="173">
        <v>6144</v>
      </c>
      <c r="Y260" s="173">
        <v>1443</v>
      </c>
      <c r="Z260" s="285">
        <v>4701</v>
      </c>
      <c r="AA260" s="44"/>
    </row>
    <row r="261" spans="1:27">
      <c r="A261" s="179">
        <v>4</v>
      </c>
      <c r="B261" s="70">
        <v>2</v>
      </c>
      <c r="C261" s="70">
        <v>3</v>
      </c>
      <c r="D261" s="178">
        <v>170020</v>
      </c>
      <c r="E261" s="70" t="s">
        <v>49</v>
      </c>
      <c r="F261" s="289">
        <v>7399</v>
      </c>
      <c r="G261" s="173">
        <v>962</v>
      </c>
      <c r="H261" s="173">
        <v>899</v>
      </c>
      <c r="I261" s="173">
        <v>1316</v>
      </c>
      <c r="J261" s="173">
        <v>1391</v>
      </c>
      <c r="K261" s="173">
        <v>1535</v>
      </c>
      <c r="L261" s="285">
        <v>1296</v>
      </c>
      <c r="M261" s="173">
        <v>1861</v>
      </c>
      <c r="N261" s="173">
        <v>3177</v>
      </c>
      <c r="O261" s="285">
        <v>4222</v>
      </c>
      <c r="P261" s="173">
        <v>3851</v>
      </c>
      <c r="Q261" s="285">
        <v>3548</v>
      </c>
      <c r="R261" s="173">
        <v>685</v>
      </c>
      <c r="S261" s="285">
        <v>631</v>
      </c>
      <c r="T261" s="173">
        <v>2217</v>
      </c>
      <c r="U261" s="285">
        <v>2005</v>
      </c>
      <c r="V261" s="173">
        <v>2902</v>
      </c>
      <c r="W261" s="285">
        <v>2636</v>
      </c>
      <c r="X261" s="173">
        <v>5538</v>
      </c>
      <c r="Y261" s="173">
        <v>1316</v>
      </c>
      <c r="Z261" s="285">
        <v>4222</v>
      </c>
      <c r="AA261" s="44"/>
    </row>
    <row r="262" spans="1:27">
      <c r="A262" s="179">
        <v>4</v>
      </c>
      <c r="B262" s="70">
        <v>2</v>
      </c>
      <c r="C262" s="70">
        <v>3</v>
      </c>
      <c r="D262" s="178">
        <v>154036</v>
      </c>
      <c r="E262" s="70" t="s">
        <v>29</v>
      </c>
      <c r="F262" s="289">
        <v>9957</v>
      </c>
      <c r="G262" s="173">
        <v>1339</v>
      </c>
      <c r="H262" s="173">
        <v>1226</v>
      </c>
      <c r="I262" s="173">
        <v>1736</v>
      </c>
      <c r="J262" s="173">
        <v>1747</v>
      </c>
      <c r="K262" s="173">
        <v>1957</v>
      </c>
      <c r="L262" s="285">
        <v>1952</v>
      </c>
      <c r="M262" s="173">
        <v>2565</v>
      </c>
      <c r="N262" s="173">
        <v>4301</v>
      </c>
      <c r="O262" s="285">
        <v>5656</v>
      </c>
      <c r="P262" s="173">
        <v>5060</v>
      </c>
      <c r="Q262" s="285">
        <v>4897</v>
      </c>
      <c r="R262" s="173">
        <v>893</v>
      </c>
      <c r="S262" s="285">
        <v>843</v>
      </c>
      <c r="T262" s="173">
        <v>2879</v>
      </c>
      <c r="U262" s="285">
        <v>2777</v>
      </c>
      <c r="V262" s="173">
        <v>3772</v>
      </c>
      <c r="W262" s="285">
        <v>3620</v>
      </c>
      <c r="X262" s="173">
        <v>7392</v>
      </c>
      <c r="Y262" s="173">
        <v>1736</v>
      </c>
      <c r="Z262" s="285">
        <v>5656</v>
      </c>
      <c r="AA262" s="44"/>
    </row>
    <row r="263" spans="1:27">
      <c r="A263" s="179">
        <v>4</v>
      </c>
      <c r="B263" s="70">
        <v>1</v>
      </c>
      <c r="C263" s="70">
        <v>3</v>
      </c>
      <c r="D263" s="178">
        <v>158026</v>
      </c>
      <c r="E263" s="70" t="s">
        <v>36</v>
      </c>
      <c r="F263" s="289">
        <v>8444</v>
      </c>
      <c r="G263" s="173">
        <v>1132</v>
      </c>
      <c r="H263" s="173">
        <v>1164</v>
      </c>
      <c r="I263" s="173">
        <v>1545</v>
      </c>
      <c r="J263" s="173">
        <v>1618</v>
      </c>
      <c r="K263" s="173">
        <v>1649</v>
      </c>
      <c r="L263" s="285">
        <v>1336</v>
      </c>
      <c r="M263" s="173">
        <v>2296</v>
      </c>
      <c r="N263" s="173">
        <v>3841</v>
      </c>
      <c r="O263" s="285">
        <v>4603</v>
      </c>
      <c r="P263" s="173">
        <v>4272</v>
      </c>
      <c r="Q263" s="285">
        <v>4172</v>
      </c>
      <c r="R263" s="173">
        <v>791</v>
      </c>
      <c r="S263" s="285">
        <v>754</v>
      </c>
      <c r="T263" s="173">
        <v>2279</v>
      </c>
      <c r="U263" s="285">
        <v>2324</v>
      </c>
      <c r="V263" s="173">
        <v>3070</v>
      </c>
      <c r="W263" s="285">
        <v>3078</v>
      </c>
      <c r="X263" s="173">
        <v>6148</v>
      </c>
      <c r="Y263" s="173">
        <v>1545</v>
      </c>
      <c r="Z263" s="285">
        <v>4603</v>
      </c>
      <c r="AA263" s="44"/>
    </row>
    <row r="264" spans="1:27">
      <c r="A264" s="179">
        <v>4</v>
      </c>
      <c r="B264" s="70">
        <v>1</v>
      </c>
      <c r="C264" s="70">
        <v>3</v>
      </c>
      <c r="D264" s="178">
        <v>562028</v>
      </c>
      <c r="E264" s="70" t="s">
        <v>111</v>
      </c>
      <c r="F264" s="289">
        <v>6001</v>
      </c>
      <c r="G264" s="173">
        <v>690</v>
      </c>
      <c r="H264" s="173">
        <v>705</v>
      </c>
      <c r="I264" s="173">
        <v>991</v>
      </c>
      <c r="J264" s="173">
        <v>1176</v>
      </c>
      <c r="K264" s="173">
        <v>1379</v>
      </c>
      <c r="L264" s="285">
        <v>1060</v>
      </c>
      <c r="M264" s="173">
        <v>1395</v>
      </c>
      <c r="N264" s="173">
        <v>2386</v>
      </c>
      <c r="O264" s="285">
        <v>3615</v>
      </c>
      <c r="P264" s="173">
        <v>3098</v>
      </c>
      <c r="Q264" s="285">
        <v>2903</v>
      </c>
      <c r="R264" s="173">
        <v>493</v>
      </c>
      <c r="S264" s="285">
        <v>498</v>
      </c>
      <c r="T264" s="173">
        <v>1915</v>
      </c>
      <c r="U264" s="285">
        <v>1700</v>
      </c>
      <c r="V264" s="173">
        <v>2408</v>
      </c>
      <c r="W264" s="285">
        <v>2198</v>
      </c>
      <c r="X264" s="173">
        <v>4606</v>
      </c>
      <c r="Y264" s="173">
        <v>991</v>
      </c>
      <c r="Z264" s="285">
        <v>3615</v>
      </c>
      <c r="AA264" s="44"/>
    </row>
    <row r="265" spans="1:27">
      <c r="A265" s="179">
        <v>4</v>
      </c>
      <c r="B265" s="70">
        <v>2</v>
      </c>
      <c r="C265" s="70">
        <v>3</v>
      </c>
      <c r="D265" s="178">
        <v>954024</v>
      </c>
      <c r="E265" s="70" t="s">
        <v>143</v>
      </c>
      <c r="F265" s="289">
        <v>5346</v>
      </c>
      <c r="G265" s="173">
        <v>749</v>
      </c>
      <c r="H265" s="173">
        <v>711</v>
      </c>
      <c r="I265" s="173">
        <v>955</v>
      </c>
      <c r="J265" s="173">
        <v>1006</v>
      </c>
      <c r="K265" s="173">
        <v>1048</v>
      </c>
      <c r="L265" s="285">
        <v>877</v>
      </c>
      <c r="M265" s="173">
        <v>1460</v>
      </c>
      <c r="N265" s="173">
        <v>2415</v>
      </c>
      <c r="O265" s="285">
        <v>2931</v>
      </c>
      <c r="P265" s="173">
        <v>2783</v>
      </c>
      <c r="Q265" s="285">
        <v>2563</v>
      </c>
      <c r="R265" s="173">
        <v>515</v>
      </c>
      <c r="S265" s="285">
        <v>440</v>
      </c>
      <c r="T265" s="173">
        <v>1535</v>
      </c>
      <c r="U265" s="285">
        <v>1396</v>
      </c>
      <c r="V265" s="173">
        <v>2050</v>
      </c>
      <c r="W265" s="285">
        <v>1836</v>
      </c>
      <c r="X265" s="173">
        <v>3886</v>
      </c>
      <c r="Y265" s="173">
        <v>955</v>
      </c>
      <c r="Z265" s="285">
        <v>2931</v>
      </c>
      <c r="AA265" s="44"/>
    </row>
    <row r="266" spans="1:27">
      <c r="A266" s="179">
        <v>4</v>
      </c>
      <c r="B266" s="70">
        <v>2</v>
      </c>
      <c r="C266" s="70">
        <v>3</v>
      </c>
      <c r="D266" s="178">
        <v>978032</v>
      </c>
      <c r="E266" s="70" t="s">
        <v>165</v>
      </c>
      <c r="F266" s="289">
        <v>5543</v>
      </c>
      <c r="G266" s="173">
        <v>662</v>
      </c>
      <c r="H266" s="173">
        <v>682</v>
      </c>
      <c r="I266" s="173">
        <v>940</v>
      </c>
      <c r="J266" s="173">
        <v>1020</v>
      </c>
      <c r="K266" s="173">
        <v>1227</v>
      </c>
      <c r="L266" s="285">
        <v>1012</v>
      </c>
      <c r="M266" s="173">
        <v>1344</v>
      </c>
      <c r="N266" s="173">
        <v>2284</v>
      </c>
      <c r="O266" s="285">
        <v>3259</v>
      </c>
      <c r="P266" s="173">
        <v>2917</v>
      </c>
      <c r="Q266" s="285">
        <v>2626</v>
      </c>
      <c r="R266" s="173">
        <v>471</v>
      </c>
      <c r="S266" s="285">
        <v>469</v>
      </c>
      <c r="T266" s="173">
        <v>1750</v>
      </c>
      <c r="U266" s="285">
        <v>1509</v>
      </c>
      <c r="V266" s="173">
        <v>2221</v>
      </c>
      <c r="W266" s="285">
        <v>1978</v>
      </c>
      <c r="X266" s="173">
        <v>4199</v>
      </c>
      <c r="Y266" s="173">
        <v>940</v>
      </c>
      <c r="Z266" s="285">
        <v>3259</v>
      </c>
      <c r="AA266" s="44"/>
    </row>
    <row r="267" spans="1:27">
      <c r="A267" s="179">
        <v>4</v>
      </c>
      <c r="B267" s="70">
        <v>2</v>
      </c>
      <c r="C267" s="70">
        <v>3</v>
      </c>
      <c r="D267" s="178">
        <v>382060</v>
      </c>
      <c r="E267" s="70" t="s">
        <v>93</v>
      </c>
      <c r="F267" s="289">
        <v>8471</v>
      </c>
      <c r="G267" s="173">
        <v>1222</v>
      </c>
      <c r="H267" s="173">
        <v>1167</v>
      </c>
      <c r="I267" s="173">
        <v>1531</v>
      </c>
      <c r="J267" s="173">
        <v>1484</v>
      </c>
      <c r="K267" s="173">
        <v>1717</v>
      </c>
      <c r="L267" s="285">
        <v>1350</v>
      </c>
      <c r="M267" s="173">
        <v>2389</v>
      </c>
      <c r="N267" s="173">
        <v>3920</v>
      </c>
      <c r="O267" s="285">
        <v>4551</v>
      </c>
      <c r="P267" s="173">
        <v>4515</v>
      </c>
      <c r="Q267" s="285">
        <v>3956</v>
      </c>
      <c r="R267" s="173">
        <v>817</v>
      </c>
      <c r="S267" s="285">
        <v>714</v>
      </c>
      <c r="T267" s="173">
        <v>2420</v>
      </c>
      <c r="U267" s="285">
        <v>2131</v>
      </c>
      <c r="V267" s="173">
        <v>3237</v>
      </c>
      <c r="W267" s="285">
        <v>2845</v>
      </c>
      <c r="X267" s="173">
        <v>6082</v>
      </c>
      <c r="Y267" s="173">
        <v>1531</v>
      </c>
      <c r="Z267" s="285">
        <v>4551</v>
      </c>
      <c r="AA267" s="44"/>
    </row>
    <row r="268" spans="1:27">
      <c r="A268" s="179">
        <v>4</v>
      </c>
      <c r="B268" s="70">
        <v>2</v>
      </c>
      <c r="C268" s="70">
        <v>3</v>
      </c>
      <c r="D268" s="178">
        <v>962060</v>
      </c>
      <c r="E268" s="70" t="s">
        <v>156</v>
      </c>
      <c r="F268" s="289">
        <v>3883</v>
      </c>
      <c r="G268" s="173">
        <v>471</v>
      </c>
      <c r="H268" s="173">
        <v>540</v>
      </c>
      <c r="I268" s="173">
        <v>678</v>
      </c>
      <c r="J268" s="173">
        <v>732</v>
      </c>
      <c r="K268" s="173">
        <v>808</v>
      </c>
      <c r="L268" s="285">
        <v>654</v>
      </c>
      <c r="M268" s="173">
        <v>1011</v>
      </c>
      <c r="N268" s="173">
        <v>1689</v>
      </c>
      <c r="O268" s="285">
        <v>2194</v>
      </c>
      <c r="P268" s="173">
        <v>2010</v>
      </c>
      <c r="Q268" s="285">
        <v>1873</v>
      </c>
      <c r="R268" s="173">
        <v>337</v>
      </c>
      <c r="S268" s="285">
        <v>341</v>
      </c>
      <c r="T268" s="173">
        <v>1138</v>
      </c>
      <c r="U268" s="285">
        <v>1056</v>
      </c>
      <c r="V268" s="173">
        <v>1475</v>
      </c>
      <c r="W268" s="285">
        <v>1397</v>
      </c>
      <c r="X268" s="173">
        <v>2872</v>
      </c>
      <c r="Y268" s="173">
        <v>678</v>
      </c>
      <c r="Z268" s="285">
        <v>2194</v>
      </c>
      <c r="AA268" s="44"/>
    </row>
    <row r="269" spans="1:27">
      <c r="A269" s="179">
        <v>4</v>
      </c>
      <c r="B269" s="70">
        <v>2</v>
      </c>
      <c r="C269" s="70">
        <v>3</v>
      </c>
      <c r="D269" s="178">
        <v>362040</v>
      </c>
      <c r="E269" s="70" t="s">
        <v>70</v>
      </c>
      <c r="F269" s="289">
        <v>7564</v>
      </c>
      <c r="G269" s="173">
        <v>1068</v>
      </c>
      <c r="H269" s="173">
        <v>981</v>
      </c>
      <c r="I269" s="173">
        <v>1259</v>
      </c>
      <c r="J269" s="173">
        <v>1337</v>
      </c>
      <c r="K269" s="173">
        <v>1655</v>
      </c>
      <c r="L269" s="285">
        <v>1264</v>
      </c>
      <c r="M269" s="173">
        <v>2049</v>
      </c>
      <c r="N269" s="173">
        <v>3308</v>
      </c>
      <c r="O269" s="285">
        <v>4256</v>
      </c>
      <c r="P269" s="173">
        <v>3883</v>
      </c>
      <c r="Q269" s="285">
        <v>3681</v>
      </c>
      <c r="R269" s="173">
        <v>620</v>
      </c>
      <c r="S269" s="285">
        <v>639</v>
      </c>
      <c r="T269" s="173">
        <v>2190</v>
      </c>
      <c r="U269" s="285">
        <v>2066</v>
      </c>
      <c r="V269" s="173">
        <v>2810</v>
      </c>
      <c r="W269" s="285">
        <v>2705</v>
      </c>
      <c r="X269" s="173">
        <v>5515</v>
      </c>
      <c r="Y269" s="173">
        <v>1259</v>
      </c>
      <c r="Z269" s="285">
        <v>4256</v>
      </c>
      <c r="AA269" s="44"/>
    </row>
    <row r="270" spans="1:27">
      <c r="A270" s="180"/>
      <c r="B270" s="181"/>
      <c r="C270" s="181"/>
      <c r="D270" s="181"/>
      <c r="E270" s="169" t="s">
        <v>212</v>
      </c>
      <c r="F270" s="284">
        <v>138210</v>
      </c>
      <c r="G270" s="280">
        <v>17904</v>
      </c>
      <c r="H270" s="170">
        <v>17513</v>
      </c>
      <c r="I270" s="170">
        <v>24059</v>
      </c>
      <c r="J270" s="170">
        <v>25670</v>
      </c>
      <c r="K270" s="170">
        <v>29041</v>
      </c>
      <c r="L270" s="284">
        <v>24023</v>
      </c>
      <c r="M270" s="280">
        <v>35417</v>
      </c>
      <c r="N270" s="170">
        <v>59476</v>
      </c>
      <c r="O270" s="284">
        <v>78734</v>
      </c>
      <c r="P270" s="280">
        <v>71658</v>
      </c>
      <c r="Q270" s="284">
        <v>66552</v>
      </c>
      <c r="R270" s="280">
        <v>12482</v>
      </c>
      <c r="S270" s="284">
        <v>11577</v>
      </c>
      <c r="T270" s="280">
        <v>40912</v>
      </c>
      <c r="U270" s="284">
        <v>37822</v>
      </c>
      <c r="V270" s="280">
        <v>53394</v>
      </c>
      <c r="W270" s="284">
        <v>49399</v>
      </c>
      <c r="X270" s="280">
        <v>102793</v>
      </c>
      <c r="Y270" s="172">
        <v>24059</v>
      </c>
      <c r="Z270" s="300">
        <v>78734</v>
      </c>
      <c r="AA270" s="44"/>
    </row>
    <row r="271" spans="1:27">
      <c r="A271" s="179">
        <v>5</v>
      </c>
      <c r="B271" s="70">
        <v>3</v>
      </c>
      <c r="C271" s="70">
        <v>3</v>
      </c>
      <c r="D271" s="178">
        <v>770004</v>
      </c>
      <c r="E271" s="70" t="s">
        <v>130</v>
      </c>
      <c r="F271" s="289">
        <v>9732</v>
      </c>
      <c r="G271" s="173">
        <v>1261</v>
      </c>
      <c r="H271" s="173">
        <v>1223</v>
      </c>
      <c r="I271" s="173">
        <v>1729</v>
      </c>
      <c r="J271" s="173">
        <v>1842</v>
      </c>
      <c r="K271" s="173">
        <v>2056</v>
      </c>
      <c r="L271" s="285">
        <v>1621</v>
      </c>
      <c r="M271" s="173">
        <v>2484</v>
      </c>
      <c r="N271" s="173">
        <v>4213</v>
      </c>
      <c r="O271" s="285">
        <v>5519</v>
      </c>
      <c r="P271" s="173">
        <v>5099</v>
      </c>
      <c r="Q271" s="285">
        <v>4633</v>
      </c>
      <c r="R271" s="173">
        <v>914</v>
      </c>
      <c r="S271" s="285">
        <v>815</v>
      </c>
      <c r="T271" s="173">
        <v>2919</v>
      </c>
      <c r="U271" s="285">
        <v>2600</v>
      </c>
      <c r="V271" s="173">
        <v>3833</v>
      </c>
      <c r="W271" s="285">
        <v>3415</v>
      </c>
      <c r="X271" s="173">
        <v>7248</v>
      </c>
      <c r="Y271" s="173">
        <v>1729</v>
      </c>
      <c r="Z271" s="285">
        <v>5519</v>
      </c>
      <c r="AA271" s="44"/>
    </row>
    <row r="272" spans="1:27">
      <c r="A272" s="179">
        <v>5</v>
      </c>
      <c r="B272" s="70">
        <v>3</v>
      </c>
      <c r="C272" s="70">
        <v>3</v>
      </c>
      <c r="D272" s="178">
        <v>570008</v>
      </c>
      <c r="E272" s="70" t="s">
        <v>119</v>
      </c>
      <c r="F272" s="289">
        <v>7481</v>
      </c>
      <c r="G272" s="173">
        <v>896</v>
      </c>
      <c r="H272" s="173">
        <v>927</v>
      </c>
      <c r="I272" s="173">
        <v>1312</v>
      </c>
      <c r="J272" s="173">
        <v>1475</v>
      </c>
      <c r="K272" s="173">
        <v>1587</v>
      </c>
      <c r="L272" s="285">
        <v>1284</v>
      </c>
      <c r="M272" s="173">
        <v>1823</v>
      </c>
      <c r="N272" s="173">
        <v>3135</v>
      </c>
      <c r="O272" s="285">
        <v>4346</v>
      </c>
      <c r="P272" s="173">
        <v>3853</v>
      </c>
      <c r="Q272" s="285">
        <v>3628</v>
      </c>
      <c r="R272" s="173">
        <v>676</v>
      </c>
      <c r="S272" s="285">
        <v>636</v>
      </c>
      <c r="T272" s="173">
        <v>2252</v>
      </c>
      <c r="U272" s="285">
        <v>2094</v>
      </c>
      <c r="V272" s="173">
        <v>2928</v>
      </c>
      <c r="W272" s="285">
        <v>2730</v>
      </c>
      <c r="X272" s="173">
        <v>5658</v>
      </c>
      <c r="Y272" s="173">
        <v>1312</v>
      </c>
      <c r="Z272" s="285">
        <v>4346</v>
      </c>
      <c r="AA272" s="44"/>
    </row>
    <row r="273" spans="1:27">
      <c r="A273" s="179">
        <v>5</v>
      </c>
      <c r="B273" s="70">
        <v>3</v>
      </c>
      <c r="C273" s="70">
        <v>3</v>
      </c>
      <c r="D273" s="178">
        <v>362004</v>
      </c>
      <c r="E273" s="70" t="s">
        <v>239</v>
      </c>
      <c r="F273" s="289">
        <v>4553</v>
      </c>
      <c r="G273" s="173">
        <v>595</v>
      </c>
      <c r="H273" s="173">
        <v>568</v>
      </c>
      <c r="I273" s="173">
        <v>756</v>
      </c>
      <c r="J273" s="173">
        <v>838</v>
      </c>
      <c r="K273" s="173">
        <v>991</v>
      </c>
      <c r="L273" s="285">
        <v>805</v>
      </c>
      <c r="M273" s="173">
        <v>1163</v>
      </c>
      <c r="N273" s="173">
        <v>1919</v>
      </c>
      <c r="O273" s="285">
        <v>2634</v>
      </c>
      <c r="P273" s="173">
        <v>2414</v>
      </c>
      <c r="Q273" s="285">
        <v>2139</v>
      </c>
      <c r="R273" s="173">
        <v>399</v>
      </c>
      <c r="S273" s="285">
        <v>357</v>
      </c>
      <c r="T273" s="173">
        <v>1396</v>
      </c>
      <c r="U273" s="285">
        <v>1238</v>
      </c>
      <c r="V273" s="173">
        <v>1795</v>
      </c>
      <c r="W273" s="285">
        <v>1595</v>
      </c>
      <c r="X273" s="173">
        <v>3390</v>
      </c>
      <c r="Y273" s="173">
        <v>756</v>
      </c>
      <c r="Z273" s="285">
        <v>2634</v>
      </c>
      <c r="AA273" s="44"/>
    </row>
    <row r="274" spans="1:27">
      <c r="A274" s="179">
        <v>5</v>
      </c>
      <c r="B274" s="70">
        <v>3</v>
      </c>
      <c r="C274" s="70">
        <v>3</v>
      </c>
      <c r="D274" s="178">
        <v>362012</v>
      </c>
      <c r="E274" s="70" t="s">
        <v>64</v>
      </c>
      <c r="F274" s="289">
        <v>9003</v>
      </c>
      <c r="G274" s="173">
        <v>1218</v>
      </c>
      <c r="H274" s="173">
        <v>1242</v>
      </c>
      <c r="I274" s="173">
        <v>1558</v>
      </c>
      <c r="J274" s="173">
        <v>1686</v>
      </c>
      <c r="K274" s="173">
        <v>1801</v>
      </c>
      <c r="L274" s="285">
        <v>1498</v>
      </c>
      <c r="M274" s="173">
        <v>2460</v>
      </c>
      <c r="N274" s="173">
        <v>4018</v>
      </c>
      <c r="O274" s="285">
        <v>4985</v>
      </c>
      <c r="P274" s="173">
        <v>4651</v>
      </c>
      <c r="Q274" s="285">
        <v>4352</v>
      </c>
      <c r="R274" s="173">
        <v>814</v>
      </c>
      <c r="S274" s="285">
        <v>744</v>
      </c>
      <c r="T274" s="173">
        <v>2554</v>
      </c>
      <c r="U274" s="285">
        <v>2431</v>
      </c>
      <c r="V274" s="173">
        <v>3368</v>
      </c>
      <c r="W274" s="285">
        <v>3175</v>
      </c>
      <c r="X274" s="173">
        <v>6543</v>
      </c>
      <c r="Y274" s="173">
        <v>1558</v>
      </c>
      <c r="Z274" s="285">
        <v>4985</v>
      </c>
      <c r="AA274" s="44"/>
    </row>
    <row r="275" spans="1:27">
      <c r="A275" s="179">
        <v>5</v>
      </c>
      <c r="B275" s="70">
        <v>3</v>
      </c>
      <c r="C275" s="70">
        <v>3</v>
      </c>
      <c r="D275" s="178">
        <v>362016</v>
      </c>
      <c r="E275" s="127" t="s">
        <v>240</v>
      </c>
      <c r="F275" s="289">
        <v>4400</v>
      </c>
      <c r="G275" s="173">
        <v>560</v>
      </c>
      <c r="H275" s="173">
        <v>562</v>
      </c>
      <c r="I275" s="173">
        <v>737</v>
      </c>
      <c r="J275" s="173">
        <v>827</v>
      </c>
      <c r="K275" s="173">
        <v>968</v>
      </c>
      <c r="L275" s="285">
        <v>746</v>
      </c>
      <c r="M275" s="173">
        <v>1122</v>
      </c>
      <c r="N275" s="173">
        <v>1859</v>
      </c>
      <c r="O275" s="285">
        <v>2541</v>
      </c>
      <c r="P275" s="173">
        <v>2246</v>
      </c>
      <c r="Q275" s="285">
        <v>2154</v>
      </c>
      <c r="R275" s="173">
        <v>374</v>
      </c>
      <c r="S275" s="285">
        <v>363</v>
      </c>
      <c r="T275" s="173">
        <v>1281</v>
      </c>
      <c r="U275" s="285">
        <v>1260</v>
      </c>
      <c r="V275" s="173">
        <v>1655</v>
      </c>
      <c r="W275" s="285">
        <v>1623</v>
      </c>
      <c r="X275" s="173">
        <v>3278</v>
      </c>
      <c r="Y275" s="173">
        <v>737</v>
      </c>
      <c r="Z275" s="285">
        <v>2541</v>
      </c>
      <c r="AA275" s="44"/>
    </row>
    <row r="276" spans="1:27">
      <c r="A276" s="179">
        <v>5</v>
      </c>
      <c r="B276" s="70">
        <v>3</v>
      </c>
      <c r="C276" s="70">
        <v>3</v>
      </c>
      <c r="D276" s="178">
        <v>154008</v>
      </c>
      <c r="E276" s="70" t="s">
        <v>25</v>
      </c>
      <c r="F276" s="289">
        <v>6306</v>
      </c>
      <c r="G276" s="173">
        <v>808</v>
      </c>
      <c r="H276" s="173">
        <v>823</v>
      </c>
      <c r="I276" s="173">
        <v>1107</v>
      </c>
      <c r="J276" s="173">
        <v>1205</v>
      </c>
      <c r="K276" s="173">
        <v>1303</v>
      </c>
      <c r="L276" s="285">
        <v>1060</v>
      </c>
      <c r="M276" s="173">
        <v>1631</v>
      </c>
      <c r="N276" s="173">
        <v>2738</v>
      </c>
      <c r="O276" s="285">
        <v>3568</v>
      </c>
      <c r="P276" s="173">
        <v>3308</v>
      </c>
      <c r="Q276" s="285">
        <v>2998</v>
      </c>
      <c r="R276" s="173">
        <v>571</v>
      </c>
      <c r="S276" s="285">
        <v>536</v>
      </c>
      <c r="T276" s="173">
        <v>1887</v>
      </c>
      <c r="U276" s="285">
        <v>1681</v>
      </c>
      <c r="V276" s="173">
        <v>2458</v>
      </c>
      <c r="W276" s="285">
        <v>2217</v>
      </c>
      <c r="X276" s="173">
        <v>4675</v>
      </c>
      <c r="Y276" s="173">
        <v>1107</v>
      </c>
      <c r="Z276" s="285">
        <v>3568</v>
      </c>
      <c r="AA276" s="44"/>
    </row>
    <row r="277" spans="1:27">
      <c r="A277" s="179">
        <v>5</v>
      </c>
      <c r="B277" s="70">
        <v>3</v>
      </c>
      <c r="C277" s="70">
        <v>3</v>
      </c>
      <c r="D277" s="178">
        <v>954008</v>
      </c>
      <c r="E277" s="70" t="s">
        <v>139</v>
      </c>
      <c r="F277" s="289">
        <v>7447</v>
      </c>
      <c r="G277" s="173">
        <v>935</v>
      </c>
      <c r="H277" s="173">
        <v>894</v>
      </c>
      <c r="I277" s="173">
        <v>1287</v>
      </c>
      <c r="J277" s="173">
        <v>1379</v>
      </c>
      <c r="K277" s="173">
        <v>1645</v>
      </c>
      <c r="L277" s="285">
        <v>1307</v>
      </c>
      <c r="M277" s="173">
        <v>1829</v>
      </c>
      <c r="N277" s="173">
        <v>3116</v>
      </c>
      <c r="O277" s="285">
        <v>4331</v>
      </c>
      <c r="P277" s="173">
        <v>3835</v>
      </c>
      <c r="Q277" s="285">
        <v>3612</v>
      </c>
      <c r="R277" s="173">
        <v>637</v>
      </c>
      <c r="S277" s="285">
        <v>650</v>
      </c>
      <c r="T277" s="173">
        <v>2282</v>
      </c>
      <c r="U277" s="285">
        <v>2049</v>
      </c>
      <c r="V277" s="173">
        <v>2919</v>
      </c>
      <c r="W277" s="285">
        <v>2699</v>
      </c>
      <c r="X277" s="173">
        <v>5618</v>
      </c>
      <c r="Y277" s="173">
        <v>1287</v>
      </c>
      <c r="Z277" s="285">
        <v>4331</v>
      </c>
      <c r="AA277" s="44"/>
    </row>
    <row r="278" spans="1:27">
      <c r="A278" s="179">
        <v>5</v>
      </c>
      <c r="B278" s="70">
        <v>3</v>
      </c>
      <c r="C278" s="70">
        <v>3</v>
      </c>
      <c r="D278" s="178">
        <v>362020</v>
      </c>
      <c r="E278" s="70" t="s">
        <v>65</v>
      </c>
      <c r="F278" s="289">
        <v>9734</v>
      </c>
      <c r="G278" s="173">
        <v>1192</v>
      </c>
      <c r="H278" s="173">
        <v>1184</v>
      </c>
      <c r="I278" s="173">
        <v>1750</v>
      </c>
      <c r="J278" s="173">
        <v>1848</v>
      </c>
      <c r="K278" s="173">
        <v>2155</v>
      </c>
      <c r="L278" s="285">
        <v>1605</v>
      </c>
      <c r="M278" s="173">
        <v>2376</v>
      </c>
      <c r="N278" s="173">
        <v>4126</v>
      </c>
      <c r="O278" s="285">
        <v>5608</v>
      </c>
      <c r="P278" s="173">
        <v>5082</v>
      </c>
      <c r="Q278" s="285">
        <v>4652</v>
      </c>
      <c r="R278" s="173">
        <v>900</v>
      </c>
      <c r="S278" s="285">
        <v>850</v>
      </c>
      <c r="T278" s="173">
        <v>2947</v>
      </c>
      <c r="U278" s="285">
        <v>2661</v>
      </c>
      <c r="V278" s="173">
        <v>3847</v>
      </c>
      <c r="W278" s="285">
        <v>3511</v>
      </c>
      <c r="X278" s="173">
        <v>7358</v>
      </c>
      <c r="Y278" s="173">
        <v>1750</v>
      </c>
      <c r="Z278" s="285">
        <v>5608</v>
      </c>
      <c r="AA278" s="44"/>
    </row>
    <row r="279" spans="1:27">
      <c r="A279" s="179">
        <v>5</v>
      </c>
      <c r="B279" s="70">
        <v>3</v>
      </c>
      <c r="C279" s="70">
        <v>3</v>
      </c>
      <c r="D279" s="178">
        <v>370012</v>
      </c>
      <c r="E279" s="70" t="s">
        <v>72</v>
      </c>
      <c r="F279" s="289">
        <v>5841</v>
      </c>
      <c r="G279" s="173">
        <v>712</v>
      </c>
      <c r="H279" s="173">
        <v>731</v>
      </c>
      <c r="I279" s="173">
        <v>935</v>
      </c>
      <c r="J279" s="173">
        <v>973</v>
      </c>
      <c r="K279" s="173">
        <v>1226</v>
      </c>
      <c r="L279" s="285">
        <v>1264</v>
      </c>
      <c r="M279" s="173">
        <v>1443</v>
      </c>
      <c r="N279" s="173">
        <v>2378</v>
      </c>
      <c r="O279" s="285">
        <v>3463</v>
      </c>
      <c r="P279" s="173">
        <v>3166</v>
      </c>
      <c r="Q279" s="285">
        <v>2675</v>
      </c>
      <c r="R279" s="173">
        <v>511</v>
      </c>
      <c r="S279" s="285">
        <v>424</v>
      </c>
      <c r="T279" s="173">
        <v>1928</v>
      </c>
      <c r="U279" s="285">
        <v>1535</v>
      </c>
      <c r="V279" s="173">
        <v>2439</v>
      </c>
      <c r="W279" s="285">
        <v>1959</v>
      </c>
      <c r="X279" s="173">
        <v>4398</v>
      </c>
      <c r="Y279" s="173">
        <v>935</v>
      </c>
      <c r="Z279" s="285">
        <v>3463</v>
      </c>
      <c r="AA279" s="44"/>
    </row>
    <row r="280" spans="1:27">
      <c r="A280" s="179">
        <v>5</v>
      </c>
      <c r="B280" s="70">
        <v>3</v>
      </c>
      <c r="C280" s="70">
        <v>3</v>
      </c>
      <c r="D280" s="178">
        <v>154012</v>
      </c>
      <c r="E280" s="70" t="s">
        <v>26</v>
      </c>
      <c r="F280" s="289">
        <v>6632</v>
      </c>
      <c r="G280" s="173">
        <v>883</v>
      </c>
      <c r="H280" s="173">
        <v>843</v>
      </c>
      <c r="I280" s="173">
        <v>1122</v>
      </c>
      <c r="J280" s="173">
        <v>1273</v>
      </c>
      <c r="K280" s="173">
        <v>1443</v>
      </c>
      <c r="L280" s="285">
        <v>1068</v>
      </c>
      <c r="M280" s="173">
        <v>1726</v>
      </c>
      <c r="N280" s="173">
        <v>2848</v>
      </c>
      <c r="O280" s="285">
        <v>3784</v>
      </c>
      <c r="P280" s="173">
        <v>3412</v>
      </c>
      <c r="Q280" s="285">
        <v>3220</v>
      </c>
      <c r="R280" s="173">
        <v>617</v>
      </c>
      <c r="S280" s="285">
        <v>505</v>
      </c>
      <c r="T280" s="173">
        <v>1915</v>
      </c>
      <c r="U280" s="285">
        <v>1869</v>
      </c>
      <c r="V280" s="173">
        <v>2532</v>
      </c>
      <c r="W280" s="285">
        <v>2374</v>
      </c>
      <c r="X280" s="173">
        <v>4906</v>
      </c>
      <c r="Y280" s="173">
        <v>1122</v>
      </c>
      <c r="Z280" s="285">
        <v>3784</v>
      </c>
      <c r="AA280" s="44"/>
    </row>
    <row r="281" spans="1:27">
      <c r="A281" s="179">
        <v>5</v>
      </c>
      <c r="B281" s="70">
        <v>3</v>
      </c>
      <c r="C281" s="70">
        <v>3</v>
      </c>
      <c r="D281" s="178">
        <v>154016</v>
      </c>
      <c r="E281" s="70" t="s">
        <v>27</v>
      </c>
      <c r="F281" s="289">
        <v>7127</v>
      </c>
      <c r="G281" s="173">
        <v>916</v>
      </c>
      <c r="H281" s="173">
        <v>931</v>
      </c>
      <c r="I281" s="173">
        <v>1171</v>
      </c>
      <c r="J281" s="173">
        <v>1418</v>
      </c>
      <c r="K281" s="173">
        <v>1528</v>
      </c>
      <c r="L281" s="285">
        <v>1163</v>
      </c>
      <c r="M281" s="173">
        <v>1847</v>
      </c>
      <c r="N281" s="173">
        <v>3018</v>
      </c>
      <c r="O281" s="285">
        <v>4109</v>
      </c>
      <c r="P281" s="173">
        <v>3677</v>
      </c>
      <c r="Q281" s="285">
        <v>3450</v>
      </c>
      <c r="R281" s="173">
        <v>605</v>
      </c>
      <c r="S281" s="285">
        <v>566</v>
      </c>
      <c r="T281" s="173">
        <v>2129</v>
      </c>
      <c r="U281" s="285">
        <v>1980</v>
      </c>
      <c r="V281" s="173">
        <v>2734</v>
      </c>
      <c r="W281" s="285">
        <v>2546</v>
      </c>
      <c r="X281" s="173">
        <v>5280</v>
      </c>
      <c r="Y281" s="173">
        <v>1171</v>
      </c>
      <c r="Z281" s="285">
        <v>4109</v>
      </c>
      <c r="AA281" s="44"/>
    </row>
    <row r="282" spans="1:27">
      <c r="A282" s="179">
        <v>5</v>
      </c>
      <c r="B282" s="70">
        <v>3</v>
      </c>
      <c r="C282" s="70">
        <v>3</v>
      </c>
      <c r="D282" s="178">
        <v>566012</v>
      </c>
      <c r="E282" s="70" t="s">
        <v>115</v>
      </c>
      <c r="F282" s="289">
        <v>8037</v>
      </c>
      <c r="G282" s="173">
        <v>1116</v>
      </c>
      <c r="H282" s="173">
        <v>1129</v>
      </c>
      <c r="I282" s="173">
        <v>1407</v>
      </c>
      <c r="J282" s="173">
        <v>1493</v>
      </c>
      <c r="K282" s="173">
        <v>1630</v>
      </c>
      <c r="L282" s="285">
        <v>1262</v>
      </c>
      <c r="M282" s="173">
        <v>2245</v>
      </c>
      <c r="N282" s="173">
        <v>3652</v>
      </c>
      <c r="O282" s="285">
        <v>4385</v>
      </c>
      <c r="P282" s="173">
        <v>4108</v>
      </c>
      <c r="Q282" s="285">
        <v>3929</v>
      </c>
      <c r="R282" s="173">
        <v>722</v>
      </c>
      <c r="S282" s="285">
        <v>685</v>
      </c>
      <c r="T282" s="173">
        <v>2247</v>
      </c>
      <c r="U282" s="285">
        <v>2138</v>
      </c>
      <c r="V282" s="173">
        <v>2969</v>
      </c>
      <c r="W282" s="285">
        <v>2823</v>
      </c>
      <c r="X282" s="173">
        <v>5792</v>
      </c>
      <c r="Y282" s="173">
        <v>1407</v>
      </c>
      <c r="Z282" s="285">
        <v>4385</v>
      </c>
      <c r="AA282" s="44"/>
    </row>
    <row r="283" spans="1:27">
      <c r="A283" s="179">
        <v>5</v>
      </c>
      <c r="B283" s="70">
        <v>3</v>
      </c>
      <c r="C283" s="70">
        <v>3</v>
      </c>
      <c r="D283" s="178">
        <v>554020</v>
      </c>
      <c r="E283" s="70" t="s">
        <v>101</v>
      </c>
      <c r="F283" s="289">
        <v>10928</v>
      </c>
      <c r="G283" s="173">
        <v>1454</v>
      </c>
      <c r="H283" s="173">
        <v>1402</v>
      </c>
      <c r="I283" s="173">
        <v>1926</v>
      </c>
      <c r="J283" s="173">
        <v>2116</v>
      </c>
      <c r="K283" s="173">
        <v>2264</v>
      </c>
      <c r="L283" s="285">
        <v>1766</v>
      </c>
      <c r="M283" s="173">
        <v>2856</v>
      </c>
      <c r="N283" s="173">
        <v>4782</v>
      </c>
      <c r="O283" s="285">
        <v>6146</v>
      </c>
      <c r="P283" s="173">
        <v>5617</v>
      </c>
      <c r="Q283" s="285">
        <v>5311</v>
      </c>
      <c r="R283" s="173">
        <v>984</v>
      </c>
      <c r="S283" s="285">
        <v>942</v>
      </c>
      <c r="T283" s="173">
        <v>3173</v>
      </c>
      <c r="U283" s="285">
        <v>2973</v>
      </c>
      <c r="V283" s="173">
        <v>4157</v>
      </c>
      <c r="W283" s="285">
        <v>3915</v>
      </c>
      <c r="X283" s="173">
        <v>8072</v>
      </c>
      <c r="Y283" s="173">
        <v>1926</v>
      </c>
      <c r="Z283" s="285">
        <v>6146</v>
      </c>
      <c r="AA283" s="44"/>
    </row>
    <row r="284" spans="1:27">
      <c r="A284" s="179">
        <v>5</v>
      </c>
      <c r="B284" s="70">
        <v>3</v>
      </c>
      <c r="C284" s="70">
        <v>3</v>
      </c>
      <c r="D284" s="178">
        <v>374012</v>
      </c>
      <c r="E284" s="70" t="s">
        <v>75</v>
      </c>
      <c r="F284" s="289">
        <v>10442</v>
      </c>
      <c r="G284" s="173">
        <v>1447</v>
      </c>
      <c r="H284" s="173">
        <v>1363</v>
      </c>
      <c r="I284" s="173">
        <v>1798</v>
      </c>
      <c r="J284" s="173">
        <v>1939</v>
      </c>
      <c r="K284" s="173">
        <v>2101</v>
      </c>
      <c r="L284" s="285">
        <v>1794</v>
      </c>
      <c r="M284" s="173">
        <v>2810</v>
      </c>
      <c r="N284" s="173">
        <v>4608</v>
      </c>
      <c r="O284" s="285">
        <v>5834</v>
      </c>
      <c r="P284" s="173">
        <v>5371</v>
      </c>
      <c r="Q284" s="285">
        <v>5071</v>
      </c>
      <c r="R284" s="173">
        <v>912</v>
      </c>
      <c r="S284" s="285">
        <v>886</v>
      </c>
      <c r="T284" s="173">
        <v>3049</v>
      </c>
      <c r="U284" s="285">
        <v>2785</v>
      </c>
      <c r="V284" s="173">
        <v>3961</v>
      </c>
      <c r="W284" s="285">
        <v>3671</v>
      </c>
      <c r="X284" s="173">
        <v>7632</v>
      </c>
      <c r="Y284" s="173">
        <v>1798</v>
      </c>
      <c r="Z284" s="285">
        <v>5834</v>
      </c>
      <c r="AA284" s="44"/>
    </row>
    <row r="285" spans="1:27">
      <c r="A285" s="179">
        <v>5</v>
      </c>
      <c r="B285" s="70">
        <v>3</v>
      </c>
      <c r="C285" s="70">
        <v>3</v>
      </c>
      <c r="D285" s="178">
        <v>158008</v>
      </c>
      <c r="E285" s="70" t="s">
        <v>31</v>
      </c>
      <c r="F285" s="289">
        <v>5921</v>
      </c>
      <c r="G285" s="173">
        <v>793</v>
      </c>
      <c r="H285" s="173">
        <v>757</v>
      </c>
      <c r="I285" s="173">
        <v>1115</v>
      </c>
      <c r="J285" s="173">
        <v>1113</v>
      </c>
      <c r="K285" s="173">
        <v>1232</v>
      </c>
      <c r="L285" s="285">
        <v>911</v>
      </c>
      <c r="M285" s="173">
        <v>1550</v>
      </c>
      <c r="N285" s="173">
        <v>2665</v>
      </c>
      <c r="O285" s="285">
        <v>3256</v>
      </c>
      <c r="P285" s="173">
        <v>2967</v>
      </c>
      <c r="Q285" s="285">
        <v>2954</v>
      </c>
      <c r="R285" s="173">
        <v>541</v>
      </c>
      <c r="S285" s="285">
        <v>574</v>
      </c>
      <c r="T285" s="173">
        <v>1640</v>
      </c>
      <c r="U285" s="285">
        <v>1616</v>
      </c>
      <c r="V285" s="173">
        <v>2181</v>
      </c>
      <c r="W285" s="285">
        <v>2190</v>
      </c>
      <c r="X285" s="173">
        <v>4371</v>
      </c>
      <c r="Y285" s="173">
        <v>1115</v>
      </c>
      <c r="Z285" s="285">
        <v>3256</v>
      </c>
      <c r="AA285" s="44"/>
    </row>
    <row r="286" spans="1:27">
      <c r="A286" s="179">
        <v>5</v>
      </c>
      <c r="B286" s="70">
        <v>3</v>
      </c>
      <c r="C286" s="70">
        <v>3</v>
      </c>
      <c r="D286" s="178">
        <v>158012</v>
      </c>
      <c r="E286" s="70" t="s">
        <v>32</v>
      </c>
      <c r="F286" s="289">
        <v>5012</v>
      </c>
      <c r="G286" s="173">
        <v>691</v>
      </c>
      <c r="H286" s="173">
        <v>689</v>
      </c>
      <c r="I286" s="173">
        <v>922</v>
      </c>
      <c r="J286" s="173">
        <v>927</v>
      </c>
      <c r="K286" s="173">
        <v>1013</v>
      </c>
      <c r="L286" s="285">
        <v>770</v>
      </c>
      <c r="M286" s="173">
        <v>1380</v>
      </c>
      <c r="N286" s="173">
        <v>2302</v>
      </c>
      <c r="O286" s="285">
        <v>2710</v>
      </c>
      <c r="P286" s="173">
        <v>2649</v>
      </c>
      <c r="Q286" s="285">
        <v>2363</v>
      </c>
      <c r="R286" s="173">
        <v>444</v>
      </c>
      <c r="S286" s="285">
        <v>478</v>
      </c>
      <c r="T286" s="173">
        <v>1459</v>
      </c>
      <c r="U286" s="285">
        <v>1251</v>
      </c>
      <c r="V286" s="173">
        <v>1903</v>
      </c>
      <c r="W286" s="285">
        <v>1729</v>
      </c>
      <c r="X286" s="173">
        <v>3632</v>
      </c>
      <c r="Y286" s="173">
        <v>922</v>
      </c>
      <c r="Z286" s="285">
        <v>2710</v>
      </c>
      <c r="AA286" s="44"/>
    </row>
    <row r="287" spans="1:27">
      <c r="A287" s="179">
        <v>5</v>
      </c>
      <c r="B287" s="70">
        <v>3</v>
      </c>
      <c r="C287" s="70">
        <v>3</v>
      </c>
      <c r="D287" s="178">
        <v>334016</v>
      </c>
      <c r="E287" s="70" t="s">
        <v>59</v>
      </c>
      <c r="F287" s="289">
        <v>8951</v>
      </c>
      <c r="G287" s="173">
        <v>1143</v>
      </c>
      <c r="H287" s="173">
        <v>1152</v>
      </c>
      <c r="I287" s="173">
        <v>1543</v>
      </c>
      <c r="J287" s="173">
        <v>1623</v>
      </c>
      <c r="K287" s="173">
        <v>1923</v>
      </c>
      <c r="L287" s="285">
        <v>1567</v>
      </c>
      <c r="M287" s="173">
        <v>2295</v>
      </c>
      <c r="N287" s="173">
        <v>3838</v>
      </c>
      <c r="O287" s="285">
        <v>5113</v>
      </c>
      <c r="P287" s="173">
        <v>4647</v>
      </c>
      <c r="Q287" s="285">
        <v>4304</v>
      </c>
      <c r="R287" s="173">
        <v>786</v>
      </c>
      <c r="S287" s="285">
        <v>757</v>
      </c>
      <c r="T287" s="173">
        <v>2691</v>
      </c>
      <c r="U287" s="285">
        <v>2422</v>
      </c>
      <c r="V287" s="173">
        <v>3477</v>
      </c>
      <c r="W287" s="285">
        <v>3179</v>
      </c>
      <c r="X287" s="173">
        <v>6656</v>
      </c>
      <c r="Y287" s="173">
        <v>1543</v>
      </c>
      <c r="Z287" s="285">
        <v>5113</v>
      </c>
      <c r="AA287" s="44"/>
    </row>
    <row r="288" spans="1:27">
      <c r="A288" s="179">
        <v>5</v>
      </c>
      <c r="B288" s="70">
        <v>3</v>
      </c>
      <c r="C288" s="70">
        <v>3</v>
      </c>
      <c r="D288" s="178">
        <v>166012</v>
      </c>
      <c r="E288" s="70" t="s">
        <v>45</v>
      </c>
      <c r="F288" s="289">
        <v>6839</v>
      </c>
      <c r="G288" s="173">
        <v>802</v>
      </c>
      <c r="H288" s="173">
        <v>822</v>
      </c>
      <c r="I288" s="173">
        <v>1206</v>
      </c>
      <c r="J288" s="173">
        <v>1313</v>
      </c>
      <c r="K288" s="173">
        <v>1583</v>
      </c>
      <c r="L288" s="285">
        <v>1113</v>
      </c>
      <c r="M288" s="173">
        <v>1624</v>
      </c>
      <c r="N288" s="173">
        <v>2830</v>
      </c>
      <c r="O288" s="285">
        <v>4009</v>
      </c>
      <c r="P288" s="173">
        <v>3502</v>
      </c>
      <c r="Q288" s="285">
        <v>3337</v>
      </c>
      <c r="R288" s="173">
        <v>616</v>
      </c>
      <c r="S288" s="285">
        <v>590</v>
      </c>
      <c r="T288" s="173">
        <v>2078</v>
      </c>
      <c r="U288" s="285">
        <v>1931</v>
      </c>
      <c r="V288" s="173">
        <v>2694</v>
      </c>
      <c r="W288" s="285">
        <v>2521</v>
      </c>
      <c r="X288" s="173">
        <v>5215</v>
      </c>
      <c r="Y288" s="173">
        <v>1206</v>
      </c>
      <c r="Z288" s="285">
        <v>4009</v>
      </c>
      <c r="AA288" s="44"/>
    </row>
    <row r="289" spans="1:27">
      <c r="A289" s="179">
        <v>5</v>
      </c>
      <c r="B289" s="70">
        <v>3</v>
      </c>
      <c r="C289" s="70">
        <v>3</v>
      </c>
      <c r="D289" s="178">
        <v>766040</v>
      </c>
      <c r="E289" s="70" t="s">
        <v>128</v>
      </c>
      <c r="F289" s="289">
        <v>8237</v>
      </c>
      <c r="G289" s="173">
        <v>1159</v>
      </c>
      <c r="H289" s="173">
        <v>1095</v>
      </c>
      <c r="I289" s="173">
        <v>1573</v>
      </c>
      <c r="J289" s="173">
        <v>1556</v>
      </c>
      <c r="K289" s="173">
        <v>1572</v>
      </c>
      <c r="L289" s="285">
        <v>1282</v>
      </c>
      <c r="M289" s="173">
        <v>2254</v>
      </c>
      <c r="N289" s="173">
        <v>3827</v>
      </c>
      <c r="O289" s="285">
        <v>4410</v>
      </c>
      <c r="P289" s="173">
        <v>4211</v>
      </c>
      <c r="Q289" s="285">
        <v>4026</v>
      </c>
      <c r="R289" s="173">
        <v>802</v>
      </c>
      <c r="S289" s="285">
        <v>771</v>
      </c>
      <c r="T289" s="173">
        <v>2279</v>
      </c>
      <c r="U289" s="285">
        <v>2131</v>
      </c>
      <c r="V289" s="173">
        <v>3081</v>
      </c>
      <c r="W289" s="285">
        <v>2902</v>
      </c>
      <c r="X289" s="173">
        <v>5983</v>
      </c>
      <c r="Y289" s="173">
        <v>1573</v>
      </c>
      <c r="Z289" s="285">
        <v>4410</v>
      </c>
      <c r="AA289" s="44"/>
    </row>
    <row r="290" spans="1:27">
      <c r="A290" s="179">
        <v>5</v>
      </c>
      <c r="B290" s="70">
        <v>3</v>
      </c>
      <c r="C290" s="70">
        <v>3</v>
      </c>
      <c r="D290" s="178">
        <v>766044</v>
      </c>
      <c r="E290" s="70" t="s">
        <v>129</v>
      </c>
      <c r="F290" s="289">
        <v>8482</v>
      </c>
      <c r="G290" s="173">
        <v>1108</v>
      </c>
      <c r="H290" s="173">
        <v>1044</v>
      </c>
      <c r="I290" s="173">
        <v>1473</v>
      </c>
      <c r="J290" s="173">
        <v>1535</v>
      </c>
      <c r="K290" s="173">
        <v>1769</v>
      </c>
      <c r="L290" s="285">
        <v>1553</v>
      </c>
      <c r="M290" s="173">
        <v>2152</v>
      </c>
      <c r="N290" s="173">
        <v>3625</v>
      </c>
      <c r="O290" s="285">
        <v>4857</v>
      </c>
      <c r="P290" s="173">
        <v>4404</v>
      </c>
      <c r="Q290" s="285">
        <v>4078</v>
      </c>
      <c r="R290" s="173">
        <v>790</v>
      </c>
      <c r="S290" s="285">
        <v>683</v>
      </c>
      <c r="T290" s="173">
        <v>2510</v>
      </c>
      <c r="U290" s="285">
        <v>2347</v>
      </c>
      <c r="V290" s="173">
        <v>3300</v>
      </c>
      <c r="W290" s="285">
        <v>3030</v>
      </c>
      <c r="X290" s="173">
        <v>6330</v>
      </c>
      <c r="Y290" s="173">
        <v>1473</v>
      </c>
      <c r="Z290" s="285">
        <v>4857</v>
      </c>
      <c r="AA290" s="44"/>
    </row>
    <row r="291" spans="1:27">
      <c r="A291" s="179">
        <v>5</v>
      </c>
      <c r="B291" s="70">
        <v>3</v>
      </c>
      <c r="C291" s="70">
        <v>3</v>
      </c>
      <c r="D291" s="178">
        <v>758024</v>
      </c>
      <c r="E291" s="70" t="s">
        <v>125</v>
      </c>
      <c r="F291" s="289">
        <v>8106</v>
      </c>
      <c r="G291" s="173">
        <v>1031</v>
      </c>
      <c r="H291" s="173">
        <v>1001</v>
      </c>
      <c r="I291" s="173">
        <v>1413</v>
      </c>
      <c r="J291" s="173">
        <v>1488</v>
      </c>
      <c r="K291" s="173">
        <v>1742</v>
      </c>
      <c r="L291" s="285">
        <v>1431</v>
      </c>
      <c r="M291" s="173">
        <v>2032</v>
      </c>
      <c r="N291" s="173">
        <v>3445</v>
      </c>
      <c r="O291" s="285">
        <v>4661</v>
      </c>
      <c r="P291" s="173">
        <v>4224</v>
      </c>
      <c r="Q291" s="285">
        <v>3882</v>
      </c>
      <c r="R291" s="173">
        <v>741</v>
      </c>
      <c r="S291" s="285">
        <v>672</v>
      </c>
      <c r="T291" s="173">
        <v>2436</v>
      </c>
      <c r="U291" s="285">
        <v>2225</v>
      </c>
      <c r="V291" s="173">
        <v>3177</v>
      </c>
      <c r="W291" s="285">
        <v>2897</v>
      </c>
      <c r="X291" s="173">
        <v>6074</v>
      </c>
      <c r="Y291" s="173">
        <v>1413</v>
      </c>
      <c r="Z291" s="285">
        <v>4661</v>
      </c>
      <c r="AA291" s="44"/>
    </row>
    <row r="292" spans="1:27">
      <c r="A292" s="179">
        <v>5</v>
      </c>
      <c r="B292" s="70">
        <v>3</v>
      </c>
      <c r="C292" s="70">
        <v>3</v>
      </c>
      <c r="D292" s="178">
        <v>382032</v>
      </c>
      <c r="E292" s="70" t="s">
        <v>89</v>
      </c>
      <c r="F292" s="289">
        <v>4956</v>
      </c>
      <c r="G292" s="173">
        <v>691</v>
      </c>
      <c r="H292" s="173">
        <v>681</v>
      </c>
      <c r="I292" s="173">
        <v>870</v>
      </c>
      <c r="J292" s="173">
        <v>909</v>
      </c>
      <c r="K292" s="173">
        <v>1027</v>
      </c>
      <c r="L292" s="285">
        <v>778</v>
      </c>
      <c r="M292" s="173">
        <v>1372</v>
      </c>
      <c r="N292" s="173">
        <v>2242</v>
      </c>
      <c r="O292" s="285">
        <v>2714</v>
      </c>
      <c r="P292" s="173">
        <v>2585</v>
      </c>
      <c r="Q292" s="285">
        <v>2371</v>
      </c>
      <c r="R292" s="173">
        <v>458</v>
      </c>
      <c r="S292" s="285">
        <v>412</v>
      </c>
      <c r="T292" s="173">
        <v>1400</v>
      </c>
      <c r="U292" s="285">
        <v>1314</v>
      </c>
      <c r="V292" s="173">
        <v>1858</v>
      </c>
      <c r="W292" s="285">
        <v>1726</v>
      </c>
      <c r="X292" s="173">
        <v>3584</v>
      </c>
      <c r="Y292" s="173">
        <v>870</v>
      </c>
      <c r="Z292" s="285">
        <v>2714</v>
      </c>
      <c r="AA292" s="44"/>
    </row>
    <row r="293" spans="1:27">
      <c r="A293" s="179">
        <v>5</v>
      </c>
      <c r="B293" s="70">
        <v>3</v>
      </c>
      <c r="C293" s="70">
        <v>3</v>
      </c>
      <c r="D293" s="178">
        <v>158024</v>
      </c>
      <c r="E293" s="70" t="s">
        <v>35</v>
      </c>
      <c r="F293" s="289">
        <v>7694</v>
      </c>
      <c r="G293" s="173">
        <v>931</v>
      </c>
      <c r="H293" s="173">
        <v>951</v>
      </c>
      <c r="I293" s="173">
        <v>1485</v>
      </c>
      <c r="J293" s="173">
        <v>1557</v>
      </c>
      <c r="K293" s="173">
        <v>1584</v>
      </c>
      <c r="L293" s="285">
        <v>1186</v>
      </c>
      <c r="M293" s="173">
        <v>1882</v>
      </c>
      <c r="N293" s="173">
        <v>3367</v>
      </c>
      <c r="O293" s="285">
        <v>4327</v>
      </c>
      <c r="P293" s="173">
        <v>3938</v>
      </c>
      <c r="Q293" s="285">
        <v>3756</v>
      </c>
      <c r="R293" s="173">
        <v>772</v>
      </c>
      <c r="S293" s="285">
        <v>713</v>
      </c>
      <c r="T293" s="173">
        <v>2213</v>
      </c>
      <c r="U293" s="285">
        <v>2114</v>
      </c>
      <c r="V293" s="173">
        <v>2985</v>
      </c>
      <c r="W293" s="285">
        <v>2827</v>
      </c>
      <c r="X293" s="173">
        <v>5812</v>
      </c>
      <c r="Y293" s="173">
        <v>1485</v>
      </c>
      <c r="Z293" s="285">
        <v>4327</v>
      </c>
      <c r="AA293" s="44"/>
    </row>
    <row r="294" spans="1:27">
      <c r="A294" s="179">
        <v>5</v>
      </c>
      <c r="B294" s="70">
        <v>3</v>
      </c>
      <c r="C294" s="70">
        <v>3</v>
      </c>
      <c r="D294" s="178">
        <v>166016</v>
      </c>
      <c r="E294" s="174" t="s">
        <v>256</v>
      </c>
      <c r="F294" s="289">
        <v>8172</v>
      </c>
      <c r="G294" s="173">
        <v>1005</v>
      </c>
      <c r="H294" s="173">
        <v>1013</v>
      </c>
      <c r="I294" s="173">
        <v>1391</v>
      </c>
      <c r="J294" s="173">
        <v>1551</v>
      </c>
      <c r="K294" s="173">
        <v>1794</v>
      </c>
      <c r="L294" s="285">
        <v>1418</v>
      </c>
      <c r="M294" s="173">
        <v>2018</v>
      </c>
      <c r="N294" s="173">
        <v>3409</v>
      </c>
      <c r="O294" s="285">
        <v>4763</v>
      </c>
      <c r="P294" s="173">
        <v>4233</v>
      </c>
      <c r="Q294" s="285">
        <v>3939</v>
      </c>
      <c r="R294" s="173">
        <v>727</v>
      </c>
      <c r="S294" s="285">
        <v>664</v>
      </c>
      <c r="T294" s="173">
        <v>2478</v>
      </c>
      <c r="U294" s="285">
        <v>2285</v>
      </c>
      <c r="V294" s="173">
        <v>3205</v>
      </c>
      <c r="W294" s="285">
        <v>2949</v>
      </c>
      <c r="X294" s="173">
        <v>6154</v>
      </c>
      <c r="Y294" s="173">
        <v>1391</v>
      </c>
      <c r="Z294" s="285">
        <v>4763</v>
      </c>
      <c r="AA294" s="44"/>
    </row>
    <row r="295" spans="1:27">
      <c r="A295" s="179">
        <v>5</v>
      </c>
      <c r="B295" s="70">
        <v>3</v>
      </c>
      <c r="C295" s="70">
        <v>3</v>
      </c>
      <c r="D295" s="178">
        <v>978028</v>
      </c>
      <c r="E295" s="70" t="s">
        <v>164</v>
      </c>
      <c r="F295" s="289">
        <v>8627</v>
      </c>
      <c r="G295" s="173">
        <v>1133</v>
      </c>
      <c r="H295" s="173">
        <v>1042</v>
      </c>
      <c r="I295" s="173">
        <v>1440</v>
      </c>
      <c r="J295" s="173">
        <v>1639</v>
      </c>
      <c r="K295" s="173">
        <v>1830</v>
      </c>
      <c r="L295" s="285">
        <v>1543</v>
      </c>
      <c r="M295" s="173">
        <v>2175</v>
      </c>
      <c r="N295" s="173">
        <v>3615</v>
      </c>
      <c r="O295" s="285">
        <v>5012</v>
      </c>
      <c r="P295" s="173">
        <v>4473</v>
      </c>
      <c r="Q295" s="285">
        <v>4154</v>
      </c>
      <c r="R295" s="173">
        <v>716</v>
      </c>
      <c r="S295" s="285">
        <v>724</v>
      </c>
      <c r="T295" s="173">
        <v>2623</v>
      </c>
      <c r="U295" s="285">
        <v>2389</v>
      </c>
      <c r="V295" s="173">
        <v>3339</v>
      </c>
      <c r="W295" s="285">
        <v>3113</v>
      </c>
      <c r="X295" s="173">
        <v>6452</v>
      </c>
      <c r="Y295" s="173">
        <v>1440</v>
      </c>
      <c r="Z295" s="285">
        <v>5012</v>
      </c>
      <c r="AA295" s="44"/>
    </row>
    <row r="296" spans="1:27">
      <c r="A296" s="179">
        <v>5</v>
      </c>
      <c r="B296" s="70">
        <v>3</v>
      </c>
      <c r="C296" s="70">
        <v>3</v>
      </c>
      <c r="D296" s="178">
        <v>974040</v>
      </c>
      <c r="E296" s="70" t="s">
        <v>159</v>
      </c>
      <c r="F296" s="289">
        <v>9954</v>
      </c>
      <c r="G296" s="173">
        <v>1336</v>
      </c>
      <c r="H296" s="173">
        <v>1270</v>
      </c>
      <c r="I296" s="173">
        <v>1774</v>
      </c>
      <c r="J296" s="173">
        <v>1798</v>
      </c>
      <c r="K296" s="173">
        <v>2062</v>
      </c>
      <c r="L296" s="285">
        <v>1714</v>
      </c>
      <c r="M296" s="173">
        <v>2606</v>
      </c>
      <c r="N296" s="173">
        <v>4380</v>
      </c>
      <c r="O296" s="285">
        <v>5574</v>
      </c>
      <c r="P296" s="173">
        <v>5117</v>
      </c>
      <c r="Q296" s="285">
        <v>4837</v>
      </c>
      <c r="R296" s="173">
        <v>854</v>
      </c>
      <c r="S296" s="285">
        <v>920</v>
      </c>
      <c r="T296" s="173">
        <v>2864</v>
      </c>
      <c r="U296" s="285">
        <v>2710</v>
      </c>
      <c r="V296" s="173">
        <v>3718</v>
      </c>
      <c r="W296" s="285">
        <v>3630</v>
      </c>
      <c r="X296" s="173">
        <v>7348</v>
      </c>
      <c r="Y296" s="173">
        <v>1774</v>
      </c>
      <c r="Z296" s="285">
        <v>5574</v>
      </c>
      <c r="AA296" s="44"/>
    </row>
    <row r="297" spans="1:27">
      <c r="A297" s="179">
        <v>5</v>
      </c>
      <c r="B297" s="70">
        <v>3</v>
      </c>
      <c r="C297" s="70">
        <v>3</v>
      </c>
      <c r="D297" s="178">
        <v>170044</v>
      </c>
      <c r="E297" s="70" t="s">
        <v>52</v>
      </c>
      <c r="F297" s="289">
        <v>6869</v>
      </c>
      <c r="G297" s="173">
        <v>797</v>
      </c>
      <c r="H297" s="173">
        <v>833</v>
      </c>
      <c r="I297" s="173">
        <v>1158</v>
      </c>
      <c r="J297" s="173">
        <v>1349</v>
      </c>
      <c r="K297" s="173">
        <v>1477</v>
      </c>
      <c r="L297" s="285">
        <v>1255</v>
      </c>
      <c r="M297" s="173">
        <v>1630</v>
      </c>
      <c r="N297" s="173">
        <v>2788</v>
      </c>
      <c r="O297" s="285">
        <v>4081</v>
      </c>
      <c r="P297" s="173">
        <v>3592</v>
      </c>
      <c r="Q297" s="285">
        <v>3277</v>
      </c>
      <c r="R297" s="173">
        <v>604</v>
      </c>
      <c r="S297" s="285">
        <v>554</v>
      </c>
      <c r="T297" s="173">
        <v>2141</v>
      </c>
      <c r="U297" s="285">
        <v>1940</v>
      </c>
      <c r="V297" s="173">
        <v>2745</v>
      </c>
      <c r="W297" s="285">
        <v>2494</v>
      </c>
      <c r="X297" s="173">
        <v>5239</v>
      </c>
      <c r="Y297" s="173">
        <v>1158</v>
      </c>
      <c r="Z297" s="285">
        <v>4081</v>
      </c>
      <c r="AA297" s="44"/>
    </row>
    <row r="298" spans="1:27">
      <c r="A298" s="179">
        <v>5</v>
      </c>
      <c r="B298" s="70">
        <v>3</v>
      </c>
      <c r="C298" s="70">
        <v>3</v>
      </c>
      <c r="D298" s="178">
        <v>562036</v>
      </c>
      <c r="E298" s="70" t="s">
        <v>113</v>
      </c>
      <c r="F298" s="289">
        <v>5283</v>
      </c>
      <c r="G298" s="173">
        <v>672</v>
      </c>
      <c r="H298" s="173">
        <v>676</v>
      </c>
      <c r="I298" s="173">
        <v>886</v>
      </c>
      <c r="J298" s="173">
        <v>946</v>
      </c>
      <c r="K298" s="173">
        <v>1099</v>
      </c>
      <c r="L298" s="285">
        <v>1004</v>
      </c>
      <c r="M298" s="173">
        <v>1348</v>
      </c>
      <c r="N298" s="173">
        <v>2234</v>
      </c>
      <c r="O298" s="285">
        <v>3049</v>
      </c>
      <c r="P298" s="173">
        <v>2809</v>
      </c>
      <c r="Q298" s="285">
        <v>2474</v>
      </c>
      <c r="R298" s="173">
        <v>474</v>
      </c>
      <c r="S298" s="285">
        <v>412</v>
      </c>
      <c r="T298" s="173">
        <v>1634</v>
      </c>
      <c r="U298" s="285">
        <v>1415</v>
      </c>
      <c r="V298" s="173">
        <v>2108</v>
      </c>
      <c r="W298" s="285">
        <v>1827</v>
      </c>
      <c r="X298" s="173">
        <v>3935</v>
      </c>
      <c r="Y298" s="173">
        <v>886</v>
      </c>
      <c r="Z298" s="285">
        <v>3049</v>
      </c>
      <c r="AA298" s="44"/>
    </row>
    <row r="299" spans="1:27">
      <c r="A299" s="179">
        <v>5</v>
      </c>
      <c r="B299" s="70">
        <v>3</v>
      </c>
      <c r="C299" s="70">
        <v>3</v>
      </c>
      <c r="D299" s="178">
        <v>978040</v>
      </c>
      <c r="E299" s="70" t="s">
        <v>167</v>
      </c>
      <c r="F299" s="289">
        <v>5760</v>
      </c>
      <c r="G299" s="173">
        <v>710</v>
      </c>
      <c r="H299" s="173">
        <v>657</v>
      </c>
      <c r="I299" s="173">
        <v>981</v>
      </c>
      <c r="J299" s="173">
        <v>1082</v>
      </c>
      <c r="K299" s="173">
        <v>1331</v>
      </c>
      <c r="L299" s="285">
        <v>999</v>
      </c>
      <c r="M299" s="173">
        <v>1367</v>
      </c>
      <c r="N299" s="173">
        <v>2348</v>
      </c>
      <c r="O299" s="285">
        <v>3412</v>
      </c>
      <c r="P299" s="173">
        <v>2999</v>
      </c>
      <c r="Q299" s="285">
        <v>2761</v>
      </c>
      <c r="R299" s="173">
        <v>537</v>
      </c>
      <c r="S299" s="285">
        <v>444</v>
      </c>
      <c r="T299" s="173">
        <v>1775</v>
      </c>
      <c r="U299" s="285">
        <v>1637</v>
      </c>
      <c r="V299" s="173">
        <v>2312</v>
      </c>
      <c r="W299" s="285">
        <v>2081</v>
      </c>
      <c r="X299" s="173">
        <v>4393</v>
      </c>
      <c r="Y299" s="173">
        <v>981</v>
      </c>
      <c r="Z299" s="285">
        <v>3412</v>
      </c>
      <c r="AA299" s="44"/>
    </row>
    <row r="300" spans="1:27">
      <c r="A300" s="179">
        <v>5</v>
      </c>
      <c r="B300" s="70">
        <v>3</v>
      </c>
      <c r="C300" s="70">
        <v>3</v>
      </c>
      <c r="D300" s="178">
        <v>158036</v>
      </c>
      <c r="E300" s="70" t="s">
        <v>39</v>
      </c>
      <c r="F300" s="289">
        <v>3986</v>
      </c>
      <c r="G300" s="173">
        <v>512</v>
      </c>
      <c r="H300" s="173">
        <v>508</v>
      </c>
      <c r="I300" s="173">
        <v>703</v>
      </c>
      <c r="J300" s="173">
        <v>697</v>
      </c>
      <c r="K300" s="173">
        <v>842</v>
      </c>
      <c r="L300" s="285">
        <v>724</v>
      </c>
      <c r="M300" s="173">
        <v>1020</v>
      </c>
      <c r="N300" s="173">
        <v>1723</v>
      </c>
      <c r="O300" s="285">
        <v>2263</v>
      </c>
      <c r="P300" s="173">
        <v>2067</v>
      </c>
      <c r="Q300" s="285">
        <v>1919</v>
      </c>
      <c r="R300" s="173">
        <v>347</v>
      </c>
      <c r="S300" s="285">
        <v>356</v>
      </c>
      <c r="T300" s="173">
        <v>1202</v>
      </c>
      <c r="U300" s="285">
        <v>1061</v>
      </c>
      <c r="V300" s="173">
        <v>1549</v>
      </c>
      <c r="W300" s="285">
        <v>1417</v>
      </c>
      <c r="X300" s="173">
        <v>2966</v>
      </c>
      <c r="Y300" s="173">
        <v>703</v>
      </c>
      <c r="Z300" s="285">
        <v>2263</v>
      </c>
      <c r="AA300" s="44"/>
    </row>
    <row r="301" spans="1:27">
      <c r="A301" s="179">
        <v>5</v>
      </c>
      <c r="B301" s="70">
        <v>3</v>
      </c>
      <c r="C301" s="70">
        <v>3</v>
      </c>
      <c r="D301" s="178">
        <v>334036</v>
      </c>
      <c r="E301" s="70" t="s">
        <v>61</v>
      </c>
      <c r="F301" s="289">
        <v>7896</v>
      </c>
      <c r="G301" s="173">
        <v>1113</v>
      </c>
      <c r="H301" s="173">
        <v>1044</v>
      </c>
      <c r="I301" s="173">
        <v>1326</v>
      </c>
      <c r="J301" s="173">
        <v>1559</v>
      </c>
      <c r="K301" s="173">
        <v>1601</v>
      </c>
      <c r="L301" s="285">
        <v>1253</v>
      </c>
      <c r="M301" s="173">
        <v>2157</v>
      </c>
      <c r="N301" s="173">
        <v>3483</v>
      </c>
      <c r="O301" s="285">
        <v>4413</v>
      </c>
      <c r="P301" s="173">
        <v>4126</v>
      </c>
      <c r="Q301" s="285">
        <v>3770</v>
      </c>
      <c r="R301" s="173">
        <v>703</v>
      </c>
      <c r="S301" s="285">
        <v>623</v>
      </c>
      <c r="T301" s="173">
        <v>2292</v>
      </c>
      <c r="U301" s="285">
        <v>2121</v>
      </c>
      <c r="V301" s="173">
        <v>2995</v>
      </c>
      <c r="W301" s="285">
        <v>2744</v>
      </c>
      <c r="X301" s="173">
        <v>5739</v>
      </c>
      <c r="Y301" s="173">
        <v>1326</v>
      </c>
      <c r="Z301" s="285">
        <v>4413</v>
      </c>
      <c r="AA301" s="44"/>
    </row>
    <row r="302" spans="1:27">
      <c r="A302" s="180"/>
      <c r="B302" s="181"/>
      <c r="C302" s="181"/>
      <c r="D302" s="181"/>
      <c r="E302" s="169" t="s">
        <v>213</v>
      </c>
      <c r="F302" s="284">
        <v>228408</v>
      </c>
      <c r="G302" s="280">
        <v>29620</v>
      </c>
      <c r="H302" s="170">
        <v>29057</v>
      </c>
      <c r="I302" s="170">
        <v>39854</v>
      </c>
      <c r="J302" s="170">
        <v>42954</v>
      </c>
      <c r="K302" s="170">
        <v>48179</v>
      </c>
      <c r="L302" s="284">
        <v>38744</v>
      </c>
      <c r="M302" s="280">
        <v>58677</v>
      </c>
      <c r="N302" s="170">
        <v>98531</v>
      </c>
      <c r="O302" s="284">
        <v>129877</v>
      </c>
      <c r="P302" s="280">
        <v>118382</v>
      </c>
      <c r="Q302" s="284">
        <v>110026</v>
      </c>
      <c r="R302" s="280">
        <v>20548</v>
      </c>
      <c r="S302" s="284">
        <v>19306</v>
      </c>
      <c r="T302" s="280">
        <v>67674</v>
      </c>
      <c r="U302" s="284">
        <v>62203</v>
      </c>
      <c r="V302" s="280">
        <v>88222</v>
      </c>
      <c r="W302" s="284">
        <v>81509</v>
      </c>
      <c r="X302" s="280">
        <v>169731</v>
      </c>
      <c r="Y302" s="172">
        <v>39854</v>
      </c>
      <c r="Z302" s="300">
        <v>129877</v>
      </c>
      <c r="AA302" s="44"/>
    </row>
    <row r="303" spans="1:27">
      <c r="A303" s="179">
        <v>6</v>
      </c>
      <c r="B303" s="70">
        <v>4</v>
      </c>
      <c r="C303" s="70">
        <v>3</v>
      </c>
      <c r="D303" s="178">
        <v>554004</v>
      </c>
      <c r="E303" s="70" t="s">
        <v>98</v>
      </c>
      <c r="F303" s="289">
        <v>9582</v>
      </c>
      <c r="G303" s="173">
        <v>1182</v>
      </c>
      <c r="H303" s="173">
        <v>1154</v>
      </c>
      <c r="I303" s="173">
        <v>1677</v>
      </c>
      <c r="J303" s="173">
        <v>1798</v>
      </c>
      <c r="K303" s="173">
        <v>2145</v>
      </c>
      <c r="L303" s="285">
        <v>1626</v>
      </c>
      <c r="M303" s="173">
        <v>2336</v>
      </c>
      <c r="N303" s="173">
        <v>4013</v>
      </c>
      <c r="O303" s="285">
        <v>5569</v>
      </c>
      <c r="P303" s="173">
        <v>4931</v>
      </c>
      <c r="Q303" s="285">
        <v>4651</v>
      </c>
      <c r="R303" s="173">
        <v>859</v>
      </c>
      <c r="S303" s="285">
        <v>818</v>
      </c>
      <c r="T303" s="173">
        <v>2902</v>
      </c>
      <c r="U303" s="285">
        <v>2667</v>
      </c>
      <c r="V303" s="173">
        <v>3761</v>
      </c>
      <c r="W303" s="285">
        <v>3485</v>
      </c>
      <c r="X303" s="173">
        <v>7246</v>
      </c>
      <c r="Y303" s="173">
        <v>1677</v>
      </c>
      <c r="Z303" s="285">
        <v>5569</v>
      </c>
      <c r="AA303" s="44"/>
    </row>
    <row r="304" spans="1:27">
      <c r="A304" s="179">
        <v>6</v>
      </c>
      <c r="B304" s="70">
        <v>4</v>
      </c>
      <c r="C304" s="70">
        <v>3</v>
      </c>
      <c r="D304" s="178">
        <v>382008</v>
      </c>
      <c r="E304" s="70" t="s">
        <v>84</v>
      </c>
      <c r="F304" s="289">
        <v>5145</v>
      </c>
      <c r="G304" s="173">
        <v>556</v>
      </c>
      <c r="H304" s="173">
        <v>595</v>
      </c>
      <c r="I304" s="173">
        <v>902</v>
      </c>
      <c r="J304" s="173">
        <v>985</v>
      </c>
      <c r="K304" s="173">
        <v>1082</v>
      </c>
      <c r="L304" s="285">
        <v>1025</v>
      </c>
      <c r="M304" s="173">
        <v>1151</v>
      </c>
      <c r="N304" s="173">
        <v>2053</v>
      </c>
      <c r="O304" s="285">
        <v>3092</v>
      </c>
      <c r="P304" s="173">
        <v>2709</v>
      </c>
      <c r="Q304" s="285">
        <v>2436</v>
      </c>
      <c r="R304" s="173">
        <v>473</v>
      </c>
      <c r="S304" s="285">
        <v>429</v>
      </c>
      <c r="T304" s="173">
        <v>1652</v>
      </c>
      <c r="U304" s="285">
        <v>1440</v>
      </c>
      <c r="V304" s="173">
        <v>2125</v>
      </c>
      <c r="W304" s="285">
        <v>1869</v>
      </c>
      <c r="X304" s="173">
        <v>3994</v>
      </c>
      <c r="Y304" s="173">
        <v>902</v>
      </c>
      <c r="Z304" s="285">
        <v>3092</v>
      </c>
      <c r="AA304" s="44"/>
    </row>
    <row r="305" spans="1:27">
      <c r="A305" s="179">
        <v>6</v>
      </c>
      <c r="B305" s="70">
        <v>4</v>
      </c>
      <c r="C305" s="70">
        <v>3</v>
      </c>
      <c r="D305" s="178">
        <v>554012</v>
      </c>
      <c r="E305" s="70" t="s">
        <v>100</v>
      </c>
      <c r="F305" s="289">
        <v>9409</v>
      </c>
      <c r="G305" s="173">
        <v>1214</v>
      </c>
      <c r="H305" s="173">
        <v>1193</v>
      </c>
      <c r="I305" s="173">
        <v>1515</v>
      </c>
      <c r="J305" s="173">
        <v>1798</v>
      </c>
      <c r="K305" s="173">
        <v>2117</v>
      </c>
      <c r="L305" s="285">
        <v>1572</v>
      </c>
      <c r="M305" s="173">
        <v>2407</v>
      </c>
      <c r="N305" s="173">
        <v>3922</v>
      </c>
      <c r="O305" s="285">
        <v>5487</v>
      </c>
      <c r="P305" s="173">
        <v>4842</v>
      </c>
      <c r="Q305" s="285">
        <v>4567</v>
      </c>
      <c r="R305" s="173">
        <v>804</v>
      </c>
      <c r="S305" s="285">
        <v>711</v>
      </c>
      <c r="T305" s="173">
        <v>2824</v>
      </c>
      <c r="U305" s="285">
        <v>2663</v>
      </c>
      <c r="V305" s="173">
        <v>3628</v>
      </c>
      <c r="W305" s="285">
        <v>3374</v>
      </c>
      <c r="X305" s="173">
        <v>7002</v>
      </c>
      <c r="Y305" s="173">
        <v>1515</v>
      </c>
      <c r="Z305" s="285">
        <v>5487</v>
      </c>
      <c r="AA305" s="44"/>
    </row>
    <row r="306" spans="1:27">
      <c r="A306" s="179">
        <v>6</v>
      </c>
      <c r="B306" s="70">
        <v>4</v>
      </c>
      <c r="C306" s="70">
        <v>3</v>
      </c>
      <c r="D306" s="178">
        <v>382012</v>
      </c>
      <c r="E306" s="70" t="s">
        <v>85</v>
      </c>
      <c r="F306" s="289">
        <v>9836</v>
      </c>
      <c r="G306" s="173">
        <v>1280</v>
      </c>
      <c r="H306" s="173">
        <v>1241</v>
      </c>
      <c r="I306" s="173">
        <v>1710</v>
      </c>
      <c r="J306" s="173">
        <v>1918</v>
      </c>
      <c r="K306" s="173">
        <v>2048</v>
      </c>
      <c r="L306" s="285">
        <v>1639</v>
      </c>
      <c r="M306" s="173">
        <v>2521</v>
      </c>
      <c r="N306" s="173">
        <v>4231</v>
      </c>
      <c r="O306" s="285">
        <v>5605</v>
      </c>
      <c r="P306" s="173">
        <v>5169</v>
      </c>
      <c r="Q306" s="285">
        <v>4667</v>
      </c>
      <c r="R306" s="173">
        <v>881</v>
      </c>
      <c r="S306" s="285">
        <v>829</v>
      </c>
      <c r="T306" s="173">
        <v>2973</v>
      </c>
      <c r="U306" s="285">
        <v>2632</v>
      </c>
      <c r="V306" s="173">
        <v>3854</v>
      </c>
      <c r="W306" s="285">
        <v>3461</v>
      </c>
      <c r="X306" s="173">
        <v>7315</v>
      </c>
      <c r="Y306" s="173">
        <v>1710</v>
      </c>
      <c r="Z306" s="285">
        <v>5605</v>
      </c>
      <c r="AA306" s="44"/>
    </row>
    <row r="307" spans="1:27">
      <c r="A307" s="179">
        <v>6</v>
      </c>
      <c r="B307" s="70">
        <v>4</v>
      </c>
      <c r="C307" s="70">
        <v>3</v>
      </c>
      <c r="D307" s="178">
        <v>758004</v>
      </c>
      <c r="E307" s="70" t="s">
        <v>123</v>
      </c>
      <c r="F307" s="289">
        <v>9317</v>
      </c>
      <c r="G307" s="173">
        <v>1147</v>
      </c>
      <c r="H307" s="173">
        <v>1154</v>
      </c>
      <c r="I307" s="173">
        <v>1596</v>
      </c>
      <c r="J307" s="173">
        <v>1741</v>
      </c>
      <c r="K307" s="173">
        <v>2051</v>
      </c>
      <c r="L307" s="285">
        <v>1628</v>
      </c>
      <c r="M307" s="173">
        <v>2301</v>
      </c>
      <c r="N307" s="173">
        <v>3897</v>
      </c>
      <c r="O307" s="285">
        <v>5420</v>
      </c>
      <c r="P307" s="173">
        <v>4801</v>
      </c>
      <c r="Q307" s="285">
        <v>4516</v>
      </c>
      <c r="R307" s="173">
        <v>813</v>
      </c>
      <c r="S307" s="285">
        <v>783</v>
      </c>
      <c r="T307" s="173">
        <v>2800</v>
      </c>
      <c r="U307" s="285">
        <v>2620</v>
      </c>
      <c r="V307" s="173">
        <v>3613</v>
      </c>
      <c r="W307" s="285">
        <v>3403</v>
      </c>
      <c r="X307" s="173">
        <v>7016</v>
      </c>
      <c r="Y307" s="173">
        <v>1596</v>
      </c>
      <c r="Z307" s="285">
        <v>5420</v>
      </c>
      <c r="AA307" s="44"/>
    </row>
    <row r="308" spans="1:27">
      <c r="A308" s="179">
        <v>6</v>
      </c>
      <c r="B308" s="70">
        <v>4</v>
      </c>
      <c r="C308" s="70">
        <v>3</v>
      </c>
      <c r="D308" s="178">
        <v>558012</v>
      </c>
      <c r="E308" s="70" t="s">
        <v>102</v>
      </c>
      <c r="F308" s="289">
        <v>7697</v>
      </c>
      <c r="G308" s="173">
        <v>1057</v>
      </c>
      <c r="H308" s="173">
        <v>922</v>
      </c>
      <c r="I308" s="173">
        <v>1261</v>
      </c>
      <c r="J308" s="173">
        <v>1381</v>
      </c>
      <c r="K308" s="173">
        <v>1720</v>
      </c>
      <c r="L308" s="285">
        <v>1356</v>
      </c>
      <c r="M308" s="173">
        <v>1979</v>
      </c>
      <c r="N308" s="173">
        <v>3240</v>
      </c>
      <c r="O308" s="285">
        <v>4457</v>
      </c>
      <c r="P308" s="173">
        <v>3969</v>
      </c>
      <c r="Q308" s="285">
        <v>3728</v>
      </c>
      <c r="R308" s="173">
        <v>651</v>
      </c>
      <c r="S308" s="285">
        <v>610</v>
      </c>
      <c r="T308" s="173">
        <v>2311</v>
      </c>
      <c r="U308" s="285">
        <v>2146</v>
      </c>
      <c r="V308" s="173">
        <v>2962</v>
      </c>
      <c r="W308" s="285">
        <v>2756</v>
      </c>
      <c r="X308" s="173">
        <v>5718</v>
      </c>
      <c r="Y308" s="173">
        <v>1261</v>
      </c>
      <c r="Z308" s="285">
        <v>4457</v>
      </c>
      <c r="AA308" s="44"/>
    </row>
    <row r="309" spans="1:27">
      <c r="A309" s="179">
        <v>6</v>
      </c>
      <c r="B309" s="70">
        <v>4</v>
      </c>
      <c r="C309" s="70">
        <v>3</v>
      </c>
      <c r="D309" s="178">
        <v>558016</v>
      </c>
      <c r="E309" s="70" t="s">
        <v>103</v>
      </c>
      <c r="F309" s="289">
        <v>9835</v>
      </c>
      <c r="G309" s="173">
        <v>1209</v>
      </c>
      <c r="H309" s="173">
        <v>1185</v>
      </c>
      <c r="I309" s="173">
        <v>1671</v>
      </c>
      <c r="J309" s="173">
        <v>1804</v>
      </c>
      <c r="K309" s="173">
        <v>2192</v>
      </c>
      <c r="L309" s="285">
        <v>1774</v>
      </c>
      <c r="M309" s="173">
        <v>2394</v>
      </c>
      <c r="N309" s="173">
        <v>4065</v>
      </c>
      <c r="O309" s="285">
        <v>5770</v>
      </c>
      <c r="P309" s="173">
        <v>5069</v>
      </c>
      <c r="Q309" s="285">
        <v>4766</v>
      </c>
      <c r="R309" s="173">
        <v>835</v>
      </c>
      <c r="S309" s="285">
        <v>836</v>
      </c>
      <c r="T309" s="173">
        <v>2986</v>
      </c>
      <c r="U309" s="285">
        <v>2784</v>
      </c>
      <c r="V309" s="173">
        <v>3821</v>
      </c>
      <c r="W309" s="285">
        <v>3620</v>
      </c>
      <c r="X309" s="173">
        <v>7441</v>
      </c>
      <c r="Y309" s="173">
        <v>1671</v>
      </c>
      <c r="Z309" s="285">
        <v>5770</v>
      </c>
      <c r="AA309" s="44"/>
    </row>
    <row r="310" spans="1:27">
      <c r="A310" s="179">
        <v>6</v>
      </c>
      <c r="B310" s="70">
        <v>4</v>
      </c>
      <c r="C310" s="70">
        <v>3</v>
      </c>
      <c r="D310" s="178">
        <v>566008</v>
      </c>
      <c r="E310" s="70" t="s">
        <v>114</v>
      </c>
      <c r="F310" s="289">
        <v>7825</v>
      </c>
      <c r="G310" s="173">
        <v>904</v>
      </c>
      <c r="H310" s="173">
        <v>897</v>
      </c>
      <c r="I310" s="173">
        <v>1287</v>
      </c>
      <c r="J310" s="173">
        <v>1488</v>
      </c>
      <c r="K310" s="173">
        <v>1779</v>
      </c>
      <c r="L310" s="285">
        <v>1470</v>
      </c>
      <c r="M310" s="173">
        <v>1801</v>
      </c>
      <c r="N310" s="173">
        <v>3088</v>
      </c>
      <c r="O310" s="285">
        <v>4737</v>
      </c>
      <c r="P310" s="173">
        <v>3976</v>
      </c>
      <c r="Q310" s="285">
        <v>3849</v>
      </c>
      <c r="R310" s="173">
        <v>645</v>
      </c>
      <c r="S310" s="285">
        <v>642</v>
      </c>
      <c r="T310" s="173">
        <v>2382</v>
      </c>
      <c r="U310" s="285">
        <v>2355</v>
      </c>
      <c r="V310" s="173">
        <v>3027</v>
      </c>
      <c r="W310" s="285">
        <v>2997</v>
      </c>
      <c r="X310" s="173">
        <v>6024</v>
      </c>
      <c r="Y310" s="173">
        <v>1287</v>
      </c>
      <c r="Z310" s="285">
        <v>4737</v>
      </c>
      <c r="AA310" s="44"/>
    </row>
    <row r="311" spans="1:27">
      <c r="A311" s="179">
        <v>6</v>
      </c>
      <c r="B311" s="70">
        <v>4</v>
      </c>
      <c r="C311" s="70">
        <v>3</v>
      </c>
      <c r="D311" s="178">
        <v>370004</v>
      </c>
      <c r="E311" s="70" t="s">
        <v>71</v>
      </c>
      <c r="F311" s="289">
        <v>8576</v>
      </c>
      <c r="G311" s="173">
        <v>1143</v>
      </c>
      <c r="H311" s="173">
        <v>1134</v>
      </c>
      <c r="I311" s="173">
        <v>1537</v>
      </c>
      <c r="J311" s="173">
        <v>1599</v>
      </c>
      <c r="K311" s="173">
        <v>1765</v>
      </c>
      <c r="L311" s="285">
        <v>1398</v>
      </c>
      <c r="M311" s="173">
        <v>2277</v>
      </c>
      <c r="N311" s="173">
        <v>3814</v>
      </c>
      <c r="O311" s="285">
        <v>4762</v>
      </c>
      <c r="P311" s="173">
        <v>4355</v>
      </c>
      <c r="Q311" s="285">
        <v>4221</v>
      </c>
      <c r="R311" s="173">
        <v>772</v>
      </c>
      <c r="S311" s="285">
        <v>765</v>
      </c>
      <c r="T311" s="173">
        <v>2432</v>
      </c>
      <c r="U311" s="285">
        <v>2330</v>
      </c>
      <c r="V311" s="173">
        <v>3204</v>
      </c>
      <c r="W311" s="285">
        <v>3095</v>
      </c>
      <c r="X311" s="173">
        <v>6299</v>
      </c>
      <c r="Y311" s="173">
        <v>1537</v>
      </c>
      <c r="Z311" s="285">
        <v>4762</v>
      </c>
      <c r="AA311" s="44"/>
    </row>
    <row r="312" spans="1:27">
      <c r="A312" s="179">
        <v>6</v>
      </c>
      <c r="B312" s="70">
        <v>4</v>
      </c>
      <c r="C312" s="70">
        <v>3</v>
      </c>
      <c r="D312" s="178">
        <v>562016</v>
      </c>
      <c r="E312" s="70" t="s">
        <v>108</v>
      </c>
      <c r="F312" s="289">
        <v>7589</v>
      </c>
      <c r="G312" s="173">
        <v>942</v>
      </c>
      <c r="H312" s="173">
        <v>906</v>
      </c>
      <c r="I312" s="173">
        <v>1293</v>
      </c>
      <c r="J312" s="173">
        <v>1443</v>
      </c>
      <c r="K312" s="173">
        <v>1753</v>
      </c>
      <c r="L312" s="285">
        <v>1252</v>
      </c>
      <c r="M312" s="173">
        <v>1848</v>
      </c>
      <c r="N312" s="173">
        <v>3141</v>
      </c>
      <c r="O312" s="285">
        <v>4448</v>
      </c>
      <c r="P312" s="173">
        <v>3936</v>
      </c>
      <c r="Q312" s="285">
        <v>3653</v>
      </c>
      <c r="R312" s="173">
        <v>671</v>
      </c>
      <c r="S312" s="285">
        <v>622</v>
      </c>
      <c r="T312" s="173">
        <v>2315</v>
      </c>
      <c r="U312" s="285">
        <v>2133</v>
      </c>
      <c r="V312" s="173">
        <v>2986</v>
      </c>
      <c r="W312" s="285">
        <v>2755</v>
      </c>
      <c r="X312" s="173">
        <v>5741</v>
      </c>
      <c r="Y312" s="173">
        <v>1293</v>
      </c>
      <c r="Z312" s="285">
        <v>4448</v>
      </c>
      <c r="AA312" s="44"/>
    </row>
    <row r="313" spans="1:27">
      <c r="A313" s="179">
        <v>6</v>
      </c>
      <c r="B313" s="70">
        <v>4</v>
      </c>
      <c r="C313" s="70">
        <v>3</v>
      </c>
      <c r="D313" s="178">
        <v>382020</v>
      </c>
      <c r="E313" s="70" t="s">
        <v>86</v>
      </c>
      <c r="F313" s="289">
        <v>10569</v>
      </c>
      <c r="G313" s="173">
        <v>1408</v>
      </c>
      <c r="H313" s="173">
        <v>1374</v>
      </c>
      <c r="I313" s="173">
        <v>1876</v>
      </c>
      <c r="J313" s="173">
        <v>2027</v>
      </c>
      <c r="K313" s="173">
        <v>2218</v>
      </c>
      <c r="L313" s="285">
        <v>1666</v>
      </c>
      <c r="M313" s="173">
        <v>2782</v>
      </c>
      <c r="N313" s="173">
        <v>4658</v>
      </c>
      <c r="O313" s="285">
        <v>5911</v>
      </c>
      <c r="P313" s="173">
        <v>5437</v>
      </c>
      <c r="Q313" s="285">
        <v>5132</v>
      </c>
      <c r="R313" s="173">
        <v>982</v>
      </c>
      <c r="S313" s="285">
        <v>894</v>
      </c>
      <c r="T313" s="173">
        <v>3025</v>
      </c>
      <c r="U313" s="285">
        <v>2886</v>
      </c>
      <c r="V313" s="173">
        <v>4007</v>
      </c>
      <c r="W313" s="285">
        <v>3780</v>
      </c>
      <c r="X313" s="173">
        <v>7787</v>
      </c>
      <c r="Y313" s="173">
        <v>1876</v>
      </c>
      <c r="Z313" s="285">
        <v>5911</v>
      </c>
      <c r="AA313" s="44"/>
    </row>
    <row r="314" spans="1:27">
      <c r="A314" s="179">
        <v>6</v>
      </c>
      <c r="B314" s="70">
        <v>4</v>
      </c>
      <c r="C314" s="70">
        <v>3</v>
      </c>
      <c r="D314" s="178">
        <v>954020</v>
      </c>
      <c r="E314" s="70" t="s">
        <v>142</v>
      </c>
      <c r="F314" s="289">
        <v>3985</v>
      </c>
      <c r="G314" s="173">
        <v>498</v>
      </c>
      <c r="H314" s="173">
        <v>498</v>
      </c>
      <c r="I314" s="173">
        <v>672</v>
      </c>
      <c r="J314" s="173">
        <v>761</v>
      </c>
      <c r="K314" s="173">
        <v>866</v>
      </c>
      <c r="L314" s="285">
        <v>690</v>
      </c>
      <c r="M314" s="173">
        <v>996</v>
      </c>
      <c r="N314" s="173">
        <v>1668</v>
      </c>
      <c r="O314" s="285">
        <v>2317</v>
      </c>
      <c r="P314" s="173">
        <v>2051</v>
      </c>
      <c r="Q314" s="285">
        <v>1934</v>
      </c>
      <c r="R314" s="173">
        <v>339</v>
      </c>
      <c r="S314" s="285">
        <v>333</v>
      </c>
      <c r="T314" s="173">
        <v>1206</v>
      </c>
      <c r="U314" s="285">
        <v>1111</v>
      </c>
      <c r="V314" s="173">
        <v>1545</v>
      </c>
      <c r="W314" s="285">
        <v>1444</v>
      </c>
      <c r="X314" s="173">
        <v>2989</v>
      </c>
      <c r="Y314" s="173">
        <v>672</v>
      </c>
      <c r="Z314" s="285">
        <v>2317</v>
      </c>
      <c r="AA314" s="44"/>
    </row>
    <row r="315" spans="1:27">
      <c r="A315" s="179">
        <v>6</v>
      </c>
      <c r="B315" s="70">
        <v>4</v>
      </c>
      <c r="C315" s="70">
        <v>3</v>
      </c>
      <c r="D315" s="178">
        <v>162016</v>
      </c>
      <c r="E315" s="70" t="s">
        <v>42</v>
      </c>
      <c r="F315" s="289">
        <v>8426</v>
      </c>
      <c r="G315" s="173">
        <v>1142</v>
      </c>
      <c r="H315" s="173">
        <v>1142</v>
      </c>
      <c r="I315" s="173">
        <v>1532</v>
      </c>
      <c r="J315" s="173">
        <v>1586</v>
      </c>
      <c r="K315" s="173">
        <v>1710</v>
      </c>
      <c r="L315" s="285">
        <v>1314</v>
      </c>
      <c r="M315" s="173">
        <v>2284</v>
      </c>
      <c r="N315" s="173">
        <v>3816</v>
      </c>
      <c r="O315" s="285">
        <v>4610</v>
      </c>
      <c r="P315" s="173">
        <v>4397</v>
      </c>
      <c r="Q315" s="285">
        <v>4029</v>
      </c>
      <c r="R315" s="173">
        <v>794</v>
      </c>
      <c r="S315" s="285">
        <v>738</v>
      </c>
      <c r="T315" s="173">
        <v>2406</v>
      </c>
      <c r="U315" s="285">
        <v>2204</v>
      </c>
      <c r="V315" s="173">
        <v>3200</v>
      </c>
      <c r="W315" s="285">
        <v>2942</v>
      </c>
      <c r="X315" s="173">
        <v>6142</v>
      </c>
      <c r="Y315" s="173">
        <v>1532</v>
      </c>
      <c r="Z315" s="285">
        <v>4610</v>
      </c>
      <c r="AA315" s="44"/>
    </row>
    <row r="316" spans="1:27">
      <c r="A316" s="179">
        <v>6</v>
      </c>
      <c r="B316" s="70">
        <v>4</v>
      </c>
      <c r="C316" s="70">
        <v>3</v>
      </c>
      <c r="D316" s="178">
        <v>154032</v>
      </c>
      <c r="E316" s="70" t="s">
        <v>28</v>
      </c>
      <c r="F316" s="289">
        <v>6113</v>
      </c>
      <c r="G316" s="173">
        <v>756</v>
      </c>
      <c r="H316" s="173">
        <v>803</v>
      </c>
      <c r="I316" s="173">
        <v>1066</v>
      </c>
      <c r="J316" s="173">
        <v>1164</v>
      </c>
      <c r="K316" s="173">
        <v>1286</v>
      </c>
      <c r="L316" s="285">
        <v>1038</v>
      </c>
      <c r="M316" s="173">
        <v>1559</v>
      </c>
      <c r="N316" s="173">
        <v>2625</v>
      </c>
      <c r="O316" s="285">
        <v>3488</v>
      </c>
      <c r="P316" s="173">
        <v>3187</v>
      </c>
      <c r="Q316" s="285">
        <v>2926</v>
      </c>
      <c r="R316" s="173">
        <v>533</v>
      </c>
      <c r="S316" s="285">
        <v>533</v>
      </c>
      <c r="T316" s="173">
        <v>1816</v>
      </c>
      <c r="U316" s="285">
        <v>1672</v>
      </c>
      <c r="V316" s="173">
        <v>2349</v>
      </c>
      <c r="W316" s="285">
        <v>2205</v>
      </c>
      <c r="X316" s="173">
        <v>4554</v>
      </c>
      <c r="Y316" s="173">
        <v>1066</v>
      </c>
      <c r="Z316" s="285">
        <v>3488</v>
      </c>
      <c r="AA316" s="44"/>
    </row>
    <row r="317" spans="1:27">
      <c r="A317" s="179">
        <v>6</v>
      </c>
      <c r="B317" s="70">
        <v>4</v>
      </c>
      <c r="C317" s="70">
        <v>3</v>
      </c>
      <c r="D317" s="178">
        <v>382024</v>
      </c>
      <c r="E317" s="70" t="s">
        <v>87</v>
      </c>
      <c r="F317" s="289">
        <v>8705</v>
      </c>
      <c r="G317" s="173">
        <v>1001</v>
      </c>
      <c r="H317" s="173">
        <v>1057</v>
      </c>
      <c r="I317" s="173">
        <v>1475</v>
      </c>
      <c r="J317" s="173">
        <v>1761</v>
      </c>
      <c r="K317" s="173">
        <v>1947</v>
      </c>
      <c r="L317" s="285">
        <v>1464</v>
      </c>
      <c r="M317" s="173">
        <v>2058</v>
      </c>
      <c r="N317" s="173">
        <v>3533</v>
      </c>
      <c r="O317" s="285">
        <v>5172</v>
      </c>
      <c r="P317" s="173">
        <v>4522</v>
      </c>
      <c r="Q317" s="285">
        <v>4183</v>
      </c>
      <c r="R317" s="173">
        <v>768</v>
      </c>
      <c r="S317" s="285">
        <v>707</v>
      </c>
      <c r="T317" s="173">
        <v>2660</v>
      </c>
      <c r="U317" s="285">
        <v>2512</v>
      </c>
      <c r="V317" s="173">
        <v>3428</v>
      </c>
      <c r="W317" s="285">
        <v>3219</v>
      </c>
      <c r="X317" s="173">
        <v>6647</v>
      </c>
      <c r="Y317" s="173">
        <v>1475</v>
      </c>
      <c r="Z317" s="285">
        <v>5172</v>
      </c>
      <c r="AA317" s="44"/>
    </row>
    <row r="318" spans="1:27">
      <c r="A318" s="179">
        <v>6</v>
      </c>
      <c r="B318" s="70">
        <v>4</v>
      </c>
      <c r="C318" s="70">
        <v>3</v>
      </c>
      <c r="D318" s="178">
        <v>378016</v>
      </c>
      <c r="E318" s="70" t="s">
        <v>80</v>
      </c>
      <c r="F318" s="289">
        <v>5432</v>
      </c>
      <c r="G318" s="173">
        <v>645</v>
      </c>
      <c r="H318" s="173">
        <v>637</v>
      </c>
      <c r="I318" s="173">
        <v>917</v>
      </c>
      <c r="J318" s="173">
        <v>1114</v>
      </c>
      <c r="K318" s="173">
        <v>1227</v>
      </c>
      <c r="L318" s="285">
        <v>892</v>
      </c>
      <c r="M318" s="173">
        <v>1282</v>
      </c>
      <c r="N318" s="173">
        <v>2199</v>
      </c>
      <c r="O318" s="285">
        <v>3233</v>
      </c>
      <c r="P318" s="173">
        <v>2829</v>
      </c>
      <c r="Q318" s="285">
        <v>2603</v>
      </c>
      <c r="R318" s="173">
        <v>478</v>
      </c>
      <c r="S318" s="285">
        <v>439</v>
      </c>
      <c r="T318" s="173">
        <v>1675</v>
      </c>
      <c r="U318" s="285">
        <v>1558</v>
      </c>
      <c r="V318" s="173">
        <v>2153</v>
      </c>
      <c r="W318" s="285">
        <v>1997</v>
      </c>
      <c r="X318" s="173">
        <v>4150</v>
      </c>
      <c r="Y318" s="173">
        <v>917</v>
      </c>
      <c r="Z318" s="285">
        <v>3233</v>
      </c>
      <c r="AA318" s="44"/>
    </row>
    <row r="319" spans="1:27">
      <c r="A319" s="179">
        <v>6</v>
      </c>
      <c r="B319" s="70">
        <v>4</v>
      </c>
      <c r="C319" s="70">
        <v>3</v>
      </c>
      <c r="D319" s="178">
        <v>382028</v>
      </c>
      <c r="E319" s="70" t="s">
        <v>88</v>
      </c>
      <c r="F319" s="289">
        <v>6603</v>
      </c>
      <c r="G319" s="173">
        <v>855</v>
      </c>
      <c r="H319" s="173">
        <v>856</v>
      </c>
      <c r="I319" s="173">
        <v>1171</v>
      </c>
      <c r="J319" s="173">
        <v>1244</v>
      </c>
      <c r="K319" s="173">
        <v>1434</v>
      </c>
      <c r="L319" s="285">
        <v>1043</v>
      </c>
      <c r="M319" s="173">
        <v>1711</v>
      </c>
      <c r="N319" s="173">
        <v>2882</v>
      </c>
      <c r="O319" s="285">
        <v>3721</v>
      </c>
      <c r="P319" s="173">
        <v>3473</v>
      </c>
      <c r="Q319" s="285">
        <v>3130</v>
      </c>
      <c r="R319" s="173">
        <v>613</v>
      </c>
      <c r="S319" s="285">
        <v>558</v>
      </c>
      <c r="T319" s="173">
        <v>1953</v>
      </c>
      <c r="U319" s="285">
        <v>1768</v>
      </c>
      <c r="V319" s="173">
        <v>2566</v>
      </c>
      <c r="W319" s="285">
        <v>2326</v>
      </c>
      <c r="X319" s="173">
        <v>4892</v>
      </c>
      <c r="Y319" s="173">
        <v>1171</v>
      </c>
      <c r="Z319" s="285">
        <v>3721</v>
      </c>
      <c r="AA319" s="44"/>
    </row>
    <row r="320" spans="1:27">
      <c r="A320" s="179">
        <v>6</v>
      </c>
      <c r="B320" s="70">
        <v>4</v>
      </c>
      <c r="C320" s="70">
        <v>3</v>
      </c>
      <c r="D320" s="178">
        <v>382044</v>
      </c>
      <c r="E320" s="70" t="s">
        <v>90</v>
      </c>
      <c r="F320" s="289">
        <v>8196</v>
      </c>
      <c r="G320" s="173">
        <v>1018</v>
      </c>
      <c r="H320" s="173">
        <v>1088</v>
      </c>
      <c r="I320" s="173">
        <v>1430</v>
      </c>
      <c r="J320" s="173">
        <v>1515</v>
      </c>
      <c r="K320" s="173">
        <v>1786</v>
      </c>
      <c r="L320" s="285">
        <v>1359</v>
      </c>
      <c r="M320" s="173">
        <v>2106</v>
      </c>
      <c r="N320" s="173">
        <v>3536</v>
      </c>
      <c r="O320" s="285">
        <v>4660</v>
      </c>
      <c r="P320" s="173">
        <v>4269</v>
      </c>
      <c r="Q320" s="285">
        <v>3927</v>
      </c>
      <c r="R320" s="173">
        <v>727</v>
      </c>
      <c r="S320" s="285">
        <v>703</v>
      </c>
      <c r="T320" s="173">
        <v>2416</v>
      </c>
      <c r="U320" s="285">
        <v>2244</v>
      </c>
      <c r="V320" s="173">
        <v>3143</v>
      </c>
      <c r="W320" s="285">
        <v>2947</v>
      </c>
      <c r="X320" s="173">
        <v>6090</v>
      </c>
      <c r="Y320" s="173">
        <v>1430</v>
      </c>
      <c r="Z320" s="285">
        <v>4660</v>
      </c>
      <c r="AA320" s="44"/>
    </row>
    <row r="321" spans="1:27">
      <c r="A321" s="179">
        <v>6</v>
      </c>
      <c r="B321" s="70">
        <v>4</v>
      </c>
      <c r="C321" s="70">
        <v>3</v>
      </c>
      <c r="D321" s="178">
        <v>570028</v>
      </c>
      <c r="E321" s="70" t="s">
        <v>120</v>
      </c>
      <c r="F321" s="289">
        <v>6042</v>
      </c>
      <c r="G321" s="173">
        <v>752</v>
      </c>
      <c r="H321" s="173">
        <v>690</v>
      </c>
      <c r="I321" s="173">
        <v>1037</v>
      </c>
      <c r="J321" s="173">
        <v>1175</v>
      </c>
      <c r="K321" s="173">
        <v>1384</v>
      </c>
      <c r="L321" s="285">
        <v>1004</v>
      </c>
      <c r="M321" s="173">
        <v>1442</v>
      </c>
      <c r="N321" s="173">
        <v>2479</v>
      </c>
      <c r="O321" s="285">
        <v>3563</v>
      </c>
      <c r="P321" s="173">
        <v>3112</v>
      </c>
      <c r="Q321" s="285">
        <v>2930</v>
      </c>
      <c r="R321" s="173">
        <v>535</v>
      </c>
      <c r="S321" s="285">
        <v>502</v>
      </c>
      <c r="T321" s="173">
        <v>1886</v>
      </c>
      <c r="U321" s="285">
        <v>1677</v>
      </c>
      <c r="V321" s="173">
        <v>2421</v>
      </c>
      <c r="W321" s="285">
        <v>2179</v>
      </c>
      <c r="X321" s="173">
        <v>4600</v>
      </c>
      <c r="Y321" s="173">
        <v>1037</v>
      </c>
      <c r="Z321" s="285">
        <v>3563</v>
      </c>
      <c r="AA321" s="44"/>
    </row>
    <row r="322" spans="1:27">
      <c r="A322" s="179">
        <v>6</v>
      </c>
      <c r="B322" s="70">
        <v>4</v>
      </c>
      <c r="C322" s="70">
        <v>3</v>
      </c>
      <c r="D322" s="178">
        <v>378024</v>
      </c>
      <c r="E322" s="70" t="s">
        <v>81</v>
      </c>
      <c r="F322" s="289">
        <v>5870</v>
      </c>
      <c r="G322" s="173">
        <v>728</v>
      </c>
      <c r="H322" s="173">
        <v>759</v>
      </c>
      <c r="I322" s="173">
        <v>1037</v>
      </c>
      <c r="J322" s="173">
        <v>1158</v>
      </c>
      <c r="K322" s="173">
        <v>1263</v>
      </c>
      <c r="L322" s="285">
        <v>925</v>
      </c>
      <c r="M322" s="173">
        <v>1487</v>
      </c>
      <c r="N322" s="173">
        <v>2524</v>
      </c>
      <c r="O322" s="285">
        <v>3346</v>
      </c>
      <c r="P322" s="173">
        <v>2995</v>
      </c>
      <c r="Q322" s="285">
        <v>2875</v>
      </c>
      <c r="R322" s="173">
        <v>521</v>
      </c>
      <c r="S322" s="285">
        <v>516</v>
      </c>
      <c r="T322" s="173">
        <v>1709</v>
      </c>
      <c r="U322" s="285">
        <v>1637</v>
      </c>
      <c r="V322" s="173">
        <v>2230</v>
      </c>
      <c r="W322" s="285">
        <v>2153</v>
      </c>
      <c r="X322" s="173">
        <v>4383</v>
      </c>
      <c r="Y322" s="173">
        <v>1037</v>
      </c>
      <c r="Z322" s="285">
        <v>3346</v>
      </c>
      <c r="AA322" s="44"/>
    </row>
    <row r="323" spans="1:27">
      <c r="A323" s="179">
        <v>6</v>
      </c>
      <c r="B323" s="70">
        <v>4</v>
      </c>
      <c r="C323" s="70">
        <v>3</v>
      </c>
      <c r="D323" s="178">
        <v>962052</v>
      </c>
      <c r="E323" s="70" t="s">
        <v>155</v>
      </c>
      <c r="F323" s="289">
        <v>5094</v>
      </c>
      <c r="G323" s="173">
        <v>611</v>
      </c>
      <c r="H323" s="173">
        <v>628</v>
      </c>
      <c r="I323" s="173">
        <v>969</v>
      </c>
      <c r="J323" s="173">
        <v>953</v>
      </c>
      <c r="K323" s="173">
        <v>1070</v>
      </c>
      <c r="L323" s="285">
        <v>863</v>
      </c>
      <c r="M323" s="173">
        <v>1239</v>
      </c>
      <c r="N323" s="173">
        <v>2208</v>
      </c>
      <c r="O323" s="285">
        <v>2886</v>
      </c>
      <c r="P323" s="173">
        <v>2683</v>
      </c>
      <c r="Q323" s="285">
        <v>2411</v>
      </c>
      <c r="R323" s="173">
        <v>511</v>
      </c>
      <c r="S323" s="285">
        <v>458</v>
      </c>
      <c r="T323" s="173">
        <v>1524</v>
      </c>
      <c r="U323" s="285">
        <v>1362</v>
      </c>
      <c r="V323" s="173">
        <v>2035</v>
      </c>
      <c r="W323" s="285">
        <v>1820</v>
      </c>
      <c r="X323" s="173">
        <v>3855</v>
      </c>
      <c r="Y323" s="173">
        <v>969</v>
      </c>
      <c r="Z323" s="285">
        <v>2886</v>
      </c>
      <c r="AA323" s="44"/>
    </row>
    <row r="324" spans="1:27">
      <c r="A324" s="179">
        <v>6</v>
      </c>
      <c r="B324" s="70">
        <v>4</v>
      </c>
      <c r="C324" s="70">
        <v>3</v>
      </c>
      <c r="D324" s="178">
        <v>770032</v>
      </c>
      <c r="E324" s="70" t="s">
        <v>132</v>
      </c>
      <c r="F324" s="289">
        <v>7340</v>
      </c>
      <c r="G324" s="173">
        <v>866</v>
      </c>
      <c r="H324" s="173">
        <v>883</v>
      </c>
      <c r="I324" s="173">
        <v>1318</v>
      </c>
      <c r="J324" s="173">
        <v>1436</v>
      </c>
      <c r="K324" s="173">
        <v>1615</v>
      </c>
      <c r="L324" s="285">
        <v>1222</v>
      </c>
      <c r="M324" s="173">
        <v>1749</v>
      </c>
      <c r="N324" s="173">
        <v>3067</v>
      </c>
      <c r="O324" s="285">
        <v>4273</v>
      </c>
      <c r="P324" s="173">
        <v>3757</v>
      </c>
      <c r="Q324" s="285">
        <v>3583</v>
      </c>
      <c r="R324" s="173">
        <v>645</v>
      </c>
      <c r="S324" s="285">
        <v>673</v>
      </c>
      <c r="T324" s="173">
        <v>2212</v>
      </c>
      <c r="U324" s="285">
        <v>2061</v>
      </c>
      <c r="V324" s="173">
        <v>2857</v>
      </c>
      <c r="W324" s="285">
        <v>2734</v>
      </c>
      <c r="X324" s="173">
        <v>5591</v>
      </c>
      <c r="Y324" s="173">
        <v>1318</v>
      </c>
      <c r="Z324" s="285">
        <v>4273</v>
      </c>
      <c r="AA324" s="44"/>
    </row>
    <row r="325" spans="1:27">
      <c r="A325" s="179">
        <v>6</v>
      </c>
      <c r="B325" s="70">
        <v>4</v>
      </c>
      <c r="C325" s="70">
        <v>3</v>
      </c>
      <c r="D325" s="178">
        <v>374036</v>
      </c>
      <c r="E325" s="70" t="s">
        <v>76</v>
      </c>
      <c r="F325" s="289">
        <v>4341</v>
      </c>
      <c r="G325" s="173">
        <v>527</v>
      </c>
      <c r="H325" s="173">
        <v>574</v>
      </c>
      <c r="I325" s="173">
        <v>706</v>
      </c>
      <c r="J325" s="173">
        <v>840</v>
      </c>
      <c r="K325" s="173">
        <v>942</v>
      </c>
      <c r="L325" s="285">
        <v>752</v>
      </c>
      <c r="M325" s="173">
        <v>1101</v>
      </c>
      <c r="N325" s="173">
        <v>1807</v>
      </c>
      <c r="O325" s="285">
        <v>2534</v>
      </c>
      <c r="P325" s="173">
        <v>2263</v>
      </c>
      <c r="Q325" s="285">
        <v>2078</v>
      </c>
      <c r="R325" s="173">
        <v>379</v>
      </c>
      <c r="S325" s="285">
        <v>327</v>
      </c>
      <c r="T325" s="173">
        <v>1319</v>
      </c>
      <c r="U325" s="285">
        <v>1215</v>
      </c>
      <c r="V325" s="173">
        <v>1698</v>
      </c>
      <c r="W325" s="285">
        <v>1542</v>
      </c>
      <c r="X325" s="173">
        <v>3240</v>
      </c>
      <c r="Y325" s="173">
        <v>706</v>
      </c>
      <c r="Z325" s="285">
        <v>2534</v>
      </c>
      <c r="AA325" s="44"/>
    </row>
    <row r="326" spans="1:27">
      <c r="A326" s="179">
        <v>6</v>
      </c>
      <c r="B326" s="70">
        <v>4</v>
      </c>
      <c r="C326" s="70">
        <v>3</v>
      </c>
      <c r="D326" s="178">
        <v>754028</v>
      </c>
      <c r="E326" s="70" t="s">
        <v>270</v>
      </c>
      <c r="F326" s="289">
        <v>10156</v>
      </c>
      <c r="G326" s="173">
        <v>1206</v>
      </c>
      <c r="H326" s="173">
        <v>1222</v>
      </c>
      <c r="I326" s="173">
        <v>1739</v>
      </c>
      <c r="J326" s="173">
        <v>1937</v>
      </c>
      <c r="K326" s="173">
        <v>2217</v>
      </c>
      <c r="L326" s="285">
        <v>1835</v>
      </c>
      <c r="M326" s="173">
        <v>2428</v>
      </c>
      <c r="N326" s="173">
        <v>4167</v>
      </c>
      <c r="O326" s="285">
        <v>5989</v>
      </c>
      <c r="P326" s="173">
        <v>5345</v>
      </c>
      <c r="Q326" s="285">
        <v>4811</v>
      </c>
      <c r="R326" s="173">
        <v>929</v>
      </c>
      <c r="S326" s="285">
        <v>810</v>
      </c>
      <c r="T326" s="173">
        <v>3169</v>
      </c>
      <c r="U326" s="285">
        <v>2820</v>
      </c>
      <c r="V326" s="173">
        <v>4098</v>
      </c>
      <c r="W326" s="285">
        <v>3630</v>
      </c>
      <c r="X326" s="173">
        <v>7728</v>
      </c>
      <c r="Y326" s="173">
        <v>1739</v>
      </c>
      <c r="Z326" s="285">
        <v>5989</v>
      </c>
      <c r="AA326" s="44"/>
    </row>
    <row r="327" spans="1:27">
      <c r="A327" s="179">
        <v>6</v>
      </c>
      <c r="B327" s="70">
        <v>4</v>
      </c>
      <c r="C327" s="70">
        <v>3</v>
      </c>
      <c r="D327" s="178">
        <v>382048</v>
      </c>
      <c r="E327" s="70" t="s">
        <v>91</v>
      </c>
      <c r="F327" s="289">
        <v>5592</v>
      </c>
      <c r="G327" s="173">
        <v>678</v>
      </c>
      <c r="H327" s="173">
        <v>744</v>
      </c>
      <c r="I327" s="173">
        <v>1020</v>
      </c>
      <c r="J327" s="173">
        <v>1039</v>
      </c>
      <c r="K327" s="173">
        <v>1228</v>
      </c>
      <c r="L327" s="285">
        <v>883</v>
      </c>
      <c r="M327" s="173">
        <v>1422</v>
      </c>
      <c r="N327" s="173">
        <v>2442</v>
      </c>
      <c r="O327" s="285">
        <v>3150</v>
      </c>
      <c r="P327" s="173">
        <v>2942</v>
      </c>
      <c r="Q327" s="285">
        <v>2650</v>
      </c>
      <c r="R327" s="173">
        <v>528</v>
      </c>
      <c r="S327" s="285">
        <v>492</v>
      </c>
      <c r="T327" s="173">
        <v>1648</v>
      </c>
      <c r="U327" s="285">
        <v>1502</v>
      </c>
      <c r="V327" s="173">
        <v>2176</v>
      </c>
      <c r="W327" s="285">
        <v>1994</v>
      </c>
      <c r="X327" s="173">
        <v>4170</v>
      </c>
      <c r="Y327" s="173">
        <v>1020</v>
      </c>
      <c r="Z327" s="285">
        <v>3150</v>
      </c>
      <c r="AA327" s="44"/>
    </row>
    <row r="328" spans="1:27">
      <c r="A328" s="179">
        <v>6</v>
      </c>
      <c r="B328" s="70">
        <v>4</v>
      </c>
      <c r="C328" s="70">
        <v>3</v>
      </c>
      <c r="D328" s="178">
        <v>170032</v>
      </c>
      <c r="E328" s="70" t="s">
        <v>51</v>
      </c>
      <c r="F328" s="289">
        <v>6119</v>
      </c>
      <c r="G328" s="173">
        <v>715</v>
      </c>
      <c r="H328" s="173">
        <v>770</v>
      </c>
      <c r="I328" s="173">
        <v>1072</v>
      </c>
      <c r="J328" s="173">
        <v>1178</v>
      </c>
      <c r="K328" s="173">
        <v>1305</v>
      </c>
      <c r="L328" s="285">
        <v>1079</v>
      </c>
      <c r="M328" s="173">
        <v>1485</v>
      </c>
      <c r="N328" s="173">
        <v>2557</v>
      </c>
      <c r="O328" s="285">
        <v>3562</v>
      </c>
      <c r="P328" s="173">
        <v>3139</v>
      </c>
      <c r="Q328" s="285">
        <v>2980</v>
      </c>
      <c r="R328" s="173">
        <v>571</v>
      </c>
      <c r="S328" s="285">
        <v>501</v>
      </c>
      <c r="T328" s="173">
        <v>1833</v>
      </c>
      <c r="U328" s="285">
        <v>1729</v>
      </c>
      <c r="V328" s="173">
        <v>2404</v>
      </c>
      <c r="W328" s="285">
        <v>2230</v>
      </c>
      <c r="X328" s="173">
        <v>4634</v>
      </c>
      <c r="Y328" s="173">
        <v>1072</v>
      </c>
      <c r="Z328" s="285">
        <v>3562</v>
      </c>
      <c r="AA328" s="44"/>
    </row>
    <row r="329" spans="1:27">
      <c r="A329" s="179">
        <v>6</v>
      </c>
      <c r="B329" s="70">
        <v>4</v>
      </c>
      <c r="C329" s="70">
        <v>3</v>
      </c>
      <c r="D329" s="178">
        <v>378028</v>
      </c>
      <c r="E329" s="70" t="s">
        <v>82</v>
      </c>
      <c r="F329" s="289">
        <v>6034</v>
      </c>
      <c r="G329" s="173">
        <v>738</v>
      </c>
      <c r="H329" s="173">
        <v>773</v>
      </c>
      <c r="I329" s="173">
        <v>1125</v>
      </c>
      <c r="J329" s="173">
        <v>1130</v>
      </c>
      <c r="K329" s="173">
        <v>1302</v>
      </c>
      <c r="L329" s="285">
        <v>966</v>
      </c>
      <c r="M329" s="173">
        <v>1511</v>
      </c>
      <c r="N329" s="173">
        <v>2636</v>
      </c>
      <c r="O329" s="285">
        <v>3398</v>
      </c>
      <c r="P329" s="173">
        <v>3168</v>
      </c>
      <c r="Q329" s="285">
        <v>2866</v>
      </c>
      <c r="R329" s="173">
        <v>602</v>
      </c>
      <c r="S329" s="285">
        <v>523</v>
      </c>
      <c r="T329" s="173">
        <v>1776</v>
      </c>
      <c r="U329" s="285">
        <v>1622</v>
      </c>
      <c r="V329" s="173">
        <v>2378</v>
      </c>
      <c r="W329" s="285">
        <v>2145</v>
      </c>
      <c r="X329" s="173">
        <v>4523</v>
      </c>
      <c r="Y329" s="173">
        <v>1125</v>
      </c>
      <c r="Z329" s="285">
        <v>3398</v>
      </c>
      <c r="AA329" s="44"/>
    </row>
    <row r="330" spans="1:27">
      <c r="A330" s="179">
        <v>6</v>
      </c>
      <c r="B330" s="70">
        <v>4</v>
      </c>
      <c r="C330" s="70">
        <v>3</v>
      </c>
      <c r="D330" s="178">
        <v>958040</v>
      </c>
      <c r="E330" s="70" t="s">
        <v>148</v>
      </c>
      <c r="F330" s="289">
        <v>5383</v>
      </c>
      <c r="G330" s="173">
        <v>577</v>
      </c>
      <c r="H330" s="173">
        <v>575</v>
      </c>
      <c r="I330" s="173">
        <v>905</v>
      </c>
      <c r="J330" s="173">
        <v>1050</v>
      </c>
      <c r="K330" s="173">
        <v>1264</v>
      </c>
      <c r="L330" s="285">
        <v>1012</v>
      </c>
      <c r="M330" s="173">
        <v>1152</v>
      </c>
      <c r="N330" s="173">
        <v>2057</v>
      </c>
      <c r="O330" s="285">
        <v>3326</v>
      </c>
      <c r="P330" s="173">
        <v>2980</v>
      </c>
      <c r="Q330" s="285">
        <v>2403</v>
      </c>
      <c r="R330" s="173">
        <v>493</v>
      </c>
      <c r="S330" s="285">
        <v>412</v>
      </c>
      <c r="T330" s="173">
        <v>1888</v>
      </c>
      <c r="U330" s="285">
        <v>1438</v>
      </c>
      <c r="V330" s="173">
        <v>2381</v>
      </c>
      <c r="W330" s="285">
        <v>1850</v>
      </c>
      <c r="X330" s="173">
        <v>4231</v>
      </c>
      <c r="Y330" s="173">
        <v>905</v>
      </c>
      <c r="Z330" s="285">
        <v>3326</v>
      </c>
      <c r="AA330" s="44"/>
    </row>
    <row r="331" spans="1:27">
      <c r="A331" s="179">
        <v>6</v>
      </c>
      <c r="B331" s="70">
        <v>4</v>
      </c>
      <c r="C331" s="70">
        <v>3</v>
      </c>
      <c r="D331" s="178">
        <v>954028</v>
      </c>
      <c r="E331" s="70" t="s">
        <v>144</v>
      </c>
      <c r="F331" s="289">
        <v>4570</v>
      </c>
      <c r="G331" s="173">
        <v>512</v>
      </c>
      <c r="H331" s="173">
        <v>555</v>
      </c>
      <c r="I331" s="173">
        <v>782</v>
      </c>
      <c r="J331" s="173">
        <v>874</v>
      </c>
      <c r="K331" s="173">
        <v>1034</v>
      </c>
      <c r="L331" s="285">
        <v>813</v>
      </c>
      <c r="M331" s="173">
        <v>1067</v>
      </c>
      <c r="N331" s="173">
        <v>1849</v>
      </c>
      <c r="O331" s="285">
        <v>2721</v>
      </c>
      <c r="P331" s="173">
        <v>2374</v>
      </c>
      <c r="Q331" s="285">
        <v>2196</v>
      </c>
      <c r="R331" s="173">
        <v>413</v>
      </c>
      <c r="S331" s="285">
        <v>369</v>
      </c>
      <c r="T331" s="173">
        <v>1433</v>
      </c>
      <c r="U331" s="285">
        <v>1288</v>
      </c>
      <c r="V331" s="173">
        <v>1846</v>
      </c>
      <c r="W331" s="285">
        <v>1657</v>
      </c>
      <c r="X331" s="173">
        <v>3503</v>
      </c>
      <c r="Y331" s="173">
        <v>782</v>
      </c>
      <c r="Z331" s="285">
        <v>2721</v>
      </c>
      <c r="AA331" s="44"/>
    </row>
    <row r="332" spans="1:27">
      <c r="A332" s="179">
        <v>6</v>
      </c>
      <c r="B332" s="70">
        <v>4</v>
      </c>
      <c r="C332" s="70">
        <v>3</v>
      </c>
      <c r="D332" s="178">
        <v>958044</v>
      </c>
      <c r="E332" s="70" t="s">
        <v>149</v>
      </c>
      <c r="F332" s="289">
        <v>5825</v>
      </c>
      <c r="G332" s="173">
        <v>694</v>
      </c>
      <c r="H332" s="173">
        <v>653</v>
      </c>
      <c r="I332" s="173">
        <v>1014</v>
      </c>
      <c r="J332" s="173">
        <v>1200</v>
      </c>
      <c r="K332" s="173">
        <v>1258</v>
      </c>
      <c r="L332" s="285">
        <v>1006</v>
      </c>
      <c r="M332" s="173">
        <v>1347</v>
      </c>
      <c r="N332" s="173">
        <v>2361</v>
      </c>
      <c r="O332" s="285">
        <v>3464</v>
      </c>
      <c r="P332" s="173">
        <v>2998</v>
      </c>
      <c r="Q332" s="285">
        <v>2827</v>
      </c>
      <c r="R332" s="173">
        <v>518</v>
      </c>
      <c r="S332" s="285">
        <v>496</v>
      </c>
      <c r="T332" s="173">
        <v>1800</v>
      </c>
      <c r="U332" s="285">
        <v>1664</v>
      </c>
      <c r="V332" s="173">
        <v>2318</v>
      </c>
      <c r="W332" s="285">
        <v>2160</v>
      </c>
      <c r="X332" s="173">
        <v>4478</v>
      </c>
      <c r="Y332" s="173">
        <v>1014</v>
      </c>
      <c r="Z332" s="285">
        <v>3464</v>
      </c>
      <c r="AA332" s="44"/>
    </row>
    <row r="333" spans="1:27">
      <c r="A333" s="179">
        <v>6</v>
      </c>
      <c r="B333" s="70">
        <v>4</v>
      </c>
      <c r="C333" s="70">
        <v>3</v>
      </c>
      <c r="D333" s="178">
        <v>754044</v>
      </c>
      <c r="E333" s="70" t="s">
        <v>221</v>
      </c>
      <c r="F333" s="289">
        <v>5792</v>
      </c>
      <c r="G333" s="173">
        <v>743</v>
      </c>
      <c r="H333" s="173">
        <v>745</v>
      </c>
      <c r="I333" s="173">
        <v>982</v>
      </c>
      <c r="J333" s="173">
        <v>1062</v>
      </c>
      <c r="K333" s="173">
        <v>1198</v>
      </c>
      <c r="L333" s="285">
        <v>1062</v>
      </c>
      <c r="M333" s="173">
        <v>1488</v>
      </c>
      <c r="N333" s="173">
        <v>2470</v>
      </c>
      <c r="O333" s="285">
        <v>3322</v>
      </c>
      <c r="P333" s="173">
        <v>2990</v>
      </c>
      <c r="Q333" s="285">
        <v>2802</v>
      </c>
      <c r="R333" s="173">
        <v>508</v>
      </c>
      <c r="S333" s="285">
        <v>474</v>
      </c>
      <c r="T333" s="173">
        <v>1712</v>
      </c>
      <c r="U333" s="285">
        <v>1610</v>
      </c>
      <c r="V333" s="173">
        <v>2220</v>
      </c>
      <c r="W333" s="285">
        <v>2084</v>
      </c>
      <c r="X333" s="173">
        <v>4304</v>
      </c>
      <c r="Y333" s="173">
        <v>982</v>
      </c>
      <c r="Z333" s="285">
        <v>3322</v>
      </c>
      <c r="AA333" s="44"/>
    </row>
    <row r="334" spans="1:27">
      <c r="A334" s="179">
        <v>6</v>
      </c>
      <c r="B334" s="70">
        <v>4</v>
      </c>
      <c r="C334" s="70">
        <v>3</v>
      </c>
      <c r="D334" s="178">
        <v>974044</v>
      </c>
      <c r="E334" s="70" t="s">
        <v>160</v>
      </c>
      <c r="F334" s="289">
        <v>4854</v>
      </c>
      <c r="G334" s="173">
        <v>624</v>
      </c>
      <c r="H334" s="173">
        <v>558</v>
      </c>
      <c r="I334" s="173">
        <v>837</v>
      </c>
      <c r="J334" s="173">
        <v>960</v>
      </c>
      <c r="K334" s="173">
        <v>1063</v>
      </c>
      <c r="L334" s="285">
        <v>812</v>
      </c>
      <c r="M334" s="173">
        <v>1182</v>
      </c>
      <c r="N334" s="173">
        <v>2019</v>
      </c>
      <c r="O334" s="285">
        <v>2835</v>
      </c>
      <c r="P334" s="173">
        <v>2554</v>
      </c>
      <c r="Q334" s="285">
        <v>2300</v>
      </c>
      <c r="R334" s="173">
        <v>422</v>
      </c>
      <c r="S334" s="285">
        <v>415</v>
      </c>
      <c r="T334" s="173">
        <v>1528</v>
      </c>
      <c r="U334" s="285">
        <v>1307</v>
      </c>
      <c r="V334" s="173">
        <v>1950</v>
      </c>
      <c r="W334" s="285">
        <v>1722</v>
      </c>
      <c r="X334" s="173">
        <v>3672</v>
      </c>
      <c r="Y334" s="173">
        <v>837</v>
      </c>
      <c r="Z334" s="285">
        <v>2835</v>
      </c>
      <c r="AA334" s="44"/>
    </row>
    <row r="335" spans="1:27">
      <c r="A335" s="179">
        <v>6</v>
      </c>
      <c r="B335" s="70">
        <v>4</v>
      </c>
      <c r="C335" s="70">
        <v>3</v>
      </c>
      <c r="D335" s="178">
        <v>378032</v>
      </c>
      <c r="E335" s="174" t="s">
        <v>83</v>
      </c>
      <c r="F335" s="289">
        <v>6537</v>
      </c>
      <c r="G335" s="173">
        <v>843</v>
      </c>
      <c r="H335" s="173">
        <v>814</v>
      </c>
      <c r="I335" s="173">
        <v>1143</v>
      </c>
      <c r="J335" s="173">
        <v>1241</v>
      </c>
      <c r="K335" s="173">
        <v>1447</v>
      </c>
      <c r="L335" s="285">
        <v>1049</v>
      </c>
      <c r="M335" s="173">
        <v>1657</v>
      </c>
      <c r="N335" s="173">
        <v>2800</v>
      </c>
      <c r="O335" s="285">
        <v>3737</v>
      </c>
      <c r="P335" s="173">
        <v>3413</v>
      </c>
      <c r="Q335" s="285">
        <v>3124</v>
      </c>
      <c r="R335" s="173">
        <v>582</v>
      </c>
      <c r="S335" s="285">
        <v>561</v>
      </c>
      <c r="T335" s="173">
        <v>1960</v>
      </c>
      <c r="U335" s="285">
        <v>1777</v>
      </c>
      <c r="V335" s="173">
        <v>2542</v>
      </c>
      <c r="W335" s="285">
        <v>2338</v>
      </c>
      <c r="X335" s="173">
        <v>4880</v>
      </c>
      <c r="Y335" s="173">
        <v>1143</v>
      </c>
      <c r="Z335" s="285">
        <v>3737</v>
      </c>
      <c r="AA335" s="44"/>
    </row>
    <row r="336" spans="1:27">
      <c r="A336" s="179">
        <v>6</v>
      </c>
      <c r="B336" s="70">
        <v>4</v>
      </c>
      <c r="C336" s="70">
        <v>3</v>
      </c>
      <c r="D336" s="178">
        <v>954032</v>
      </c>
      <c r="E336" s="70" t="s">
        <v>145</v>
      </c>
      <c r="F336" s="289">
        <v>5217</v>
      </c>
      <c r="G336" s="173">
        <v>652</v>
      </c>
      <c r="H336" s="173">
        <v>623</v>
      </c>
      <c r="I336" s="173">
        <v>919</v>
      </c>
      <c r="J336" s="173">
        <v>1002</v>
      </c>
      <c r="K336" s="173">
        <v>1126</v>
      </c>
      <c r="L336" s="285">
        <v>895</v>
      </c>
      <c r="M336" s="173">
        <v>1275</v>
      </c>
      <c r="N336" s="173">
        <v>2194</v>
      </c>
      <c r="O336" s="285">
        <v>3023</v>
      </c>
      <c r="P336" s="173">
        <v>2770</v>
      </c>
      <c r="Q336" s="285">
        <v>2447</v>
      </c>
      <c r="R336" s="173">
        <v>484</v>
      </c>
      <c r="S336" s="285">
        <v>435</v>
      </c>
      <c r="T336" s="173">
        <v>1619</v>
      </c>
      <c r="U336" s="285">
        <v>1404</v>
      </c>
      <c r="V336" s="173">
        <v>2103</v>
      </c>
      <c r="W336" s="285">
        <v>1839</v>
      </c>
      <c r="X336" s="173">
        <v>3942</v>
      </c>
      <c r="Y336" s="173">
        <v>919</v>
      </c>
      <c r="Z336" s="285">
        <v>3023</v>
      </c>
      <c r="AA336" s="44"/>
    </row>
    <row r="337" spans="1:27">
      <c r="A337" s="179">
        <v>6</v>
      </c>
      <c r="B337" s="70">
        <v>4</v>
      </c>
      <c r="C337" s="70">
        <v>3</v>
      </c>
      <c r="D337" s="178">
        <v>374048</v>
      </c>
      <c r="E337" s="70" t="s">
        <v>77</v>
      </c>
      <c r="F337" s="289">
        <v>5191</v>
      </c>
      <c r="G337" s="173">
        <v>623</v>
      </c>
      <c r="H337" s="173">
        <v>618</v>
      </c>
      <c r="I337" s="173">
        <v>854</v>
      </c>
      <c r="J337" s="173">
        <v>978</v>
      </c>
      <c r="K337" s="173">
        <v>1215</v>
      </c>
      <c r="L337" s="285">
        <v>903</v>
      </c>
      <c r="M337" s="173">
        <v>1241</v>
      </c>
      <c r="N337" s="173">
        <v>2095</v>
      </c>
      <c r="O337" s="285">
        <v>3096</v>
      </c>
      <c r="P337" s="173">
        <v>2636</v>
      </c>
      <c r="Q337" s="285">
        <v>2555</v>
      </c>
      <c r="R337" s="173">
        <v>431</v>
      </c>
      <c r="S337" s="285">
        <v>423</v>
      </c>
      <c r="T337" s="173">
        <v>1566</v>
      </c>
      <c r="U337" s="285">
        <v>1530</v>
      </c>
      <c r="V337" s="173">
        <v>1997</v>
      </c>
      <c r="W337" s="285">
        <v>1953</v>
      </c>
      <c r="X337" s="173">
        <v>3950</v>
      </c>
      <c r="Y337" s="173">
        <v>854</v>
      </c>
      <c r="Z337" s="285">
        <v>3096</v>
      </c>
      <c r="AA337" s="44"/>
    </row>
    <row r="338" spans="1:27">
      <c r="A338" s="179">
        <v>6</v>
      </c>
      <c r="B338" s="70">
        <v>4</v>
      </c>
      <c r="C338" s="70">
        <v>3</v>
      </c>
      <c r="D338" s="178">
        <v>374052</v>
      </c>
      <c r="E338" s="70" t="s">
        <v>78</v>
      </c>
      <c r="F338" s="289">
        <v>4631</v>
      </c>
      <c r="G338" s="173">
        <v>558</v>
      </c>
      <c r="H338" s="173">
        <v>612</v>
      </c>
      <c r="I338" s="173">
        <v>805</v>
      </c>
      <c r="J338" s="173">
        <v>864</v>
      </c>
      <c r="K338" s="173">
        <v>997</v>
      </c>
      <c r="L338" s="285">
        <v>795</v>
      </c>
      <c r="M338" s="173">
        <v>1170</v>
      </c>
      <c r="N338" s="173">
        <v>1975</v>
      </c>
      <c r="O338" s="285">
        <v>2656</v>
      </c>
      <c r="P338" s="173">
        <v>2458</v>
      </c>
      <c r="Q338" s="285">
        <v>2173</v>
      </c>
      <c r="R338" s="173">
        <v>410</v>
      </c>
      <c r="S338" s="285">
        <v>395</v>
      </c>
      <c r="T338" s="173">
        <v>1420</v>
      </c>
      <c r="U338" s="285">
        <v>1236</v>
      </c>
      <c r="V338" s="173">
        <v>1830</v>
      </c>
      <c r="W338" s="285">
        <v>1631</v>
      </c>
      <c r="X338" s="173">
        <v>3461</v>
      </c>
      <c r="Y338" s="173">
        <v>805</v>
      </c>
      <c r="Z338" s="285">
        <v>2656</v>
      </c>
      <c r="AA338" s="44"/>
    </row>
    <row r="339" spans="1:27">
      <c r="A339" s="180"/>
      <c r="B339" s="181"/>
      <c r="C339" s="181"/>
      <c r="D339" s="181"/>
      <c r="E339" s="169" t="s">
        <v>214</v>
      </c>
      <c r="F339" s="286">
        <v>247428</v>
      </c>
      <c r="G339" s="281">
        <v>30604</v>
      </c>
      <c r="H339" s="175">
        <v>30632</v>
      </c>
      <c r="I339" s="175">
        <v>42852</v>
      </c>
      <c r="J339" s="175">
        <v>47204</v>
      </c>
      <c r="K339" s="175">
        <v>54054</v>
      </c>
      <c r="L339" s="286">
        <v>42082</v>
      </c>
      <c r="M339" s="281">
        <v>61236</v>
      </c>
      <c r="N339" s="175">
        <v>104088</v>
      </c>
      <c r="O339" s="286">
        <v>143340</v>
      </c>
      <c r="P339" s="281">
        <v>128499</v>
      </c>
      <c r="Q339" s="286">
        <v>118929</v>
      </c>
      <c r="R339" s="281">
        <v>22120</v>
      </c>
      <c r="S339" s="286">
        <v>20732</v>
      </c>
      <c r="T339" s="281">
        <v>74736</v>
      </c>
      <c r="U339" s="286">
        <v>68604</v>
      </c>
      <c r="V339" s="281">
        <v>96856</v>
      </c>
      <c r="W339" s="286">
        <v>89336</v>
      </c>
      <c r="X339" s="281">
        <v>186192</v>
      </c>
      <c r="Y339" s="299">
        <v>42852</v>
      </c>
      <c r="Z339" s="301">
        <v>143340</v>
      </c>
      <c r="AA339" s="44"/>
    </row>
    <row r="340" spans="1:27">
      <c r="A340" s="179">
        <v>7</v>
      </c>
      <c r="B340" s="70">
        <v>1</v>
      </c>
      <c r="C340" s="70">
        <v>4</v>
      </c>
      <c r="D340" s="178">
        <v>362008</v>
      </c>
      <c r="E340" s="70" t="s">
        <v>63</v>
      </c>
      <c r="F340" s="289">
        <v>12942</v>
      </c>
      <c r="G340" s="173">
        <v>1697</v>
      </c>
      <c r="H340" s="173">
        <v>1691</v>
      </c>
      <c r="I340" s="173">
        <v>2331</v>
      </c>
      <c r="J340" s="173">
        <v>2394</v>
      </c>
      <c r="K340" s="173">
        <v>2688</v>
      </c>
      <c r="L340" s="285">
        <v>2141</v>
      </c>
      <c r="M340" s="173">
        <v>3388</v>
      </c>
      <c r="N340" s="173">
        <v>5719</v>
      </c>
      <c r="O340" s="285">
        <v>7223</v>
      </c>
      <c r="P340" s="173">
        <v>6635</v>
      </c>
      <c r="Q340" s="285">
        <v>6307</v>
      </c>
      <c r="R340" s="173">
        <v>1201</v>
      </c>
      <c r="S340" s="285">
        <v>1130</v>
      </c>
      <c r="T340" s="173">
        <v>3706</v>
      </c>
      <c r="U340" s="285">
        <v>3517</v>
      </c>
      <c r="V340" s="173">
        <v>4907</v>
      </c>
      <c r="W340" s="285">
        <v>4647</v>
      </c>
      <c r="X340" s="173">
        <v>9554</v>
      </c>
      <c r="Y340" s="173">
        <v>2331</v>
      </c>
      <c r="Z340" s="285">
        <v>7223</v>
      </c>
      <c r="AA340" s="44"/>
    </row>
    <row r="341" spans="1:27">
      <c r="A341" s="179">
        <v>7</v>
      </c>
      <c r="B341" s="70">
        <v>1</v>
      </c>
      <c r="C341" s="70">
        <v>4</v>
      </c>
      <c r="D341" s="178">
        <v>562004</v>
      </c>
      <c r="E341" s="70" t="s">
        <v>104</v>
      </c>
      <c r="F341" s="289">
        <v>13645</v>
      </c>
      <c r="G341" s="173">
        <v>1762</v>
      </c>
      <c r="H341" s="173">
        <v>1665</v>
      </c>
      <c r="I341" s="173">
        <v>2377</v>
      </c>
      <c r="J341" s="173">
        <v>2605</v>
      </c>
      <c r="K341" s="173">
        <v>2900</v>
      </c>
      <c r="L341" s="285">
        <v>2336</v>
      </c>
      <c r="M341" s="173">
        <v>3427</v>
      </c>
      <c r="N341" s="173">
        <v>5804</v>
      </c>
      <c r="O341" s="285">
        <v>7841</v>
      </c>
      <c r="P341" s="173">
        <v>7096</v>
      </c>
      <c r="Q341" s="285">
        <v>6549</v>
      </c>
      <c r="R341" s="173">
        <v>1245</v>
      </c>
      <c r="S341" s="285">
        <v>1132</v>
      </c>
      <c r="T341" s="173">
        <v>4075</v>
      </c>
      <c r="U341" s="285">
        <v>3766</v>
      </c>
      <c r="V341" s="173">
        <v>5320</v>
      </c>
      <c r="W341" s="285">
        <v>4898</v>
      </c>
      <c r="X341" s="173">
        <v>10218</v>
      </c>
      <c r="Y341" s="173">
        <v>2377</v>
      </c>
      <c r="Z341" s="285">
        <v>7841</v>
      </c>
      <c r="AA341" s="44"/>
    </row>
    <row r="342" spans="1:27">
      <c r="A342" s="179">
        <v>7</v>
      </c>
      <c r="B342" s="70">
        <v>1</v>
      </c>
      <c r="C342" s="70">
        <v>4</v>
      </c>
      <c r="D342" s="178">
        <v>358008</v>
      </c>
      <c r="E342" s="70" t="s">
        <v>62</v>
      </c>
      <c r="F342" s="289">
        <v>18937</v>
      </c>
      <c r="G342" s="173">
        <v>2401</v>
      </c>
      <c r="H342" s="173">
        <v>2479</v>
      </c>
      <c r="I342" s="173">
        <v>3419</v>
      </c>
      <c r="J342" s="173">
        <v>3544</v>
      </c>
      <c r="K342" s="173">
        <v>3893</v>
      </c>
      <c r="L342" s="285">
        <v>3201</v>
      </c>
      <c r="M342" s="173">
        <v>4880</v>
      </c>
      <c r="N342" s="173">
        <v>8299</v>
      </c>
      <c r="O342" s="285">
        <v>10638</v>
      </c>
      <c r="P342" s="173">
        <v>9825</v>
      </c>
      <c r="Q342" s="285">
        <v>9112</v>
      </c>
      <c r="R342" s="173">
        <v>1760</v>
      </c>
      <c r="S342" s="285">
        <v>1659</v>
      </c>
      <c r="T342" s="173">
        <v>5532</v>
      </c>
      <c r="U342" s="285">
        <v>5106</v>
      </c>
      <c r="V342" s="173">
        <v>7292</v>
      </c>
      <c r="W342" s="285">
        <v>6765</v>
      </c>
      <c r="X342" s="173">
        <v>14057</v>
      </c>
      <c r="Y342" s="173">
        <v>3419</v>
      </c>
      <c r="Z342" s="285">
        <v>10638</v>
      </c>
      <c r="AA342" s="44"/>
    </row>
    <row r="343" spans="1:27">
      <c r="A343" s="179">
        <v>7</v>
      </c>
      <c r="B343" s="70">
        <v>1</v>
      </c>
      <c r="C343" s="70">
        <v>4</v>
      </c>
      <c r="D343" s="178">
        <v>334012</v>
      </c>
      <c r="E343" s="70" t="s">
        <v>58</v>
      </c>
      <c r="F343" s="289">
        <v>11353</v>
      </c>
      <c r="G343" s="173">
        <v>1522</v>
      </c>
      <c r="H343" s="173">
        <v>1452</v>
      </c>
      <c r="I343" s="173">
        <v>2021</v>
      </c>
      <c r="J343" s="173">
        <v>2079</v>
      </c>
      <c r="K343" s="173">
        <v>2392</v>
      </c>
      <c r="L343" s="285">
        <v>1887</v>
      </c>
      <c r="M343" s="173">
        <v>2974</v>
      </c>
      <c r="N343" s="173">
        <v>4995</v>
      </c>
      <c r="O343" s="285">
        <v>6358</v>
      </c>
      <c r="P343" s="173">
        <v>5744</v>
      </c>
      <c r="Q343" s="285">
        <v>5609</v>
      </c>
      <c r="R343" s="173">
        <v>1023</v>
      </c>
      <c r="S343" s="285">
        <v>998</v>
      </c>
      <c r="T343" s="173">
        <v>3195</v>
      </c>
      <c r="U343" s="285">
        <v>3163</v>
      </c>
      <c r="V343" s="173">
        <v>4218</v>
      </c>
      <c r="W343" s="285">
        <v>4161</v>
      </c>
      <c r="X343" s="173">
        <v>8379</v>
      </c>
      <c r="Y343" s="173">
        <v>2021</v>
      </c>
      <c r="Z343" s="285">
        <v>6358</v>
      </c>
      <c r="AA343" s="44"/>
    </row>
    <row r="344" spans="1:27">
      <c r="A344" s="179">
        <v>7</v>
      </c>
      <c r="B344" s="70">
        <v>1</v>
      </c>
      <c r="C344" s="70">
        <v>4</v>
      </c>
      <c r="D344" s="178">
        <v>562014</v>
      </c>
      <c r="E344" s="70" t="s">
        <v>107</v>
      </c>
      <c r="F344" s="289">
        <v>15675</v>
      </c>
      <c r="G344" s="173">
        <v>1987</v>
      </c>
      <c r="H344" s="173">
        <v>2086</v>
      </c>
      <c r="I344" s="173">
        <v>2779</v>
      </c>
      <c r="J344" s="173">
        <v>3049</v>
      </c>
      <c r="K344" s="173">
        <v>3218</v>
      </c>
      <c r="L344" s="285">
        <v>2556</v>
      </c>
      <c r="M344" s="173">
        <v>4073</v>
      </c>
      <c r="N344" s="173">
        <v>6852</v>
      </c>
      <c r="O344" s="285">
        <v>8823</v>
      </c>
      <c r="P344" s="173">
        <v>8073</v>
      </c>
      <c r="Q344" s="285">
        <v>7602</v>
      </c>
      <c r="R344" s="173">
        <v>1380</v>
      </c>
      <c r="S344" s="285">
        <v>1399</v>
      </c>
      <c r="T344" s="173">
        <v>4568</v>
      </c>
      <c r="U344" s="285">
        <v>4255</v>
      </c>
      <c r="V344" s="173">
        <v>5948</v>
      </c>
      <c r="W344" s="285">
        <v>5654</v>
      </c>
      <c r="X344" s="173">
        <v>11602</v>
      </c>
      <c r="Y344" s="173">
        <v>2779</v>
      </c>
      <c r="Z344" s="285">
        <v>8823</v>
      </c>
      <c r="AA344" s="44"/>
    </row>
    <row r="345" spans="1:27">
      <c r="A345" s="179">
        <v>7</v>
      </c>
      <c r="B345" s="70">
        <v>1</v>
      </c>
      <c r="C345" s="70">
        <v>4</v>
      </c>
      <c r="D345" s="178">
        <v>562020</v>
      </c>
      <c r="E345" s="70" t="s">
        <v>109</v>
      </c>
      <c r="F345" s="289">
        <v>11565</v>
      </c>
      <c r="G345" s="173">
        <v>1484</v>
      </c>
      <c r="H345" s="173">
        <v>1469</v>
      </c>
      <c r="I345" s="173">
        <v>1994</v>
      </c>
      <c r="J345" s="173">
        <v>2082</v>
      </c>
      <c r="K345" s="173">
        <v>2454</v>
      </c>
      <c r="L345" s="285">
        <v>2082</v>
      </c>
      <c r="M345" s="173">
        <v>2953</v>
      </c>
      <c r="N345" s="173">
        <v>4947</v>
      </c>
      <c r="O345" s="285">
        <v>6618</v>
      </c>
      <c r="P345" s="173">
        <v>6065</v>
      </c>
      <c r="Q345" s="285">
        <v>5500</v>
      </c>
      <c r="R345" s="173">
        <v>1061</v>
      </c>
      <c r="S345" s="285">
        <v>933</v>
      </c>
      <c r="T345" s="173">
        <v>3449</v>
      </c>
      <c r="U345" s="285">
        <v>3169</v>
      </c>
      <c r="V345" s="173">
        <v>4510</v>
      </c>
      <c r="W345" s="285">
        <v>4102</v>
      </c>
      <c r="X345" s="173">
        <v>8612</v>
      </c>
      <c r="Y345" s="173">
        <v>1994</v>
      </c>
      <c r="Z345" s="285">
        <v>6618</v>
      </c>
      <c r="AA345" s="44"/>
    </row>
    <row r="346" spans="1:27">
      <c r="A346" s="179">
        <v>7</v>
      </c>
      <c r="B346" s="70">
        <v>1</v>
      </c>
      <c r="C346" s="70">
        <v>4</v>
      </c>
      <c r="D346" s="178">
        <v>978024</v>
      </c>
      <c r="E346" s="70" t="s">
        <v>163</v>
      </c>
      <c r="F346" s="289">
        <v>17051</v>
      </c>
      <c r="G346" s="173">
        <v>2269</v>
      </c>
      <c r="H346" s="173">
        <v>2109</v>
      </c>
      <c r="I346" s="173">
        <v>2937</v>
      </c>
      <c r="J346" s="173">
        <v>3080</v>
      </c>
      <c r="K346" s="173">
        <v>3648</v>
      </c>
      <c r="L346" s="285">
        <v>3008</v>
      </c>
      <c r="M346" s="173">
        <v>4378</v>
      </c>
      <c r="N346" s="173">
        <v>7315</v>
      </c>
      <c r="O346" s="285">
        <v>9736</v>
      </c>
      <c r="P346" s="173">
        <v>8843</v>
      </c>
      <c r="Q346" s="285">
        <v>8208</v>
      </c>
      <c r="R346" s="173">
        <v>1534</v>
      </c>
      <c r="S346" s="285">
        <v>1403</v>
      </c>
      <c r="T346" s="173">
        <v>5065</v>
      </c>
      <c r="U346" s="285">
        <v>4671</v>
      </c>
      <c r="V346" s="173">
        <v>6599</v>
      </c>
      <c r="W346" s="285">
        <v>6074</v>
      </c>
      <c r="X346" s="173">
        <v>12673</v>
      </c>
      <c r="Y346" s="173">
        <v>2937</v>
      </c>
      <c r="Z346" s="285">
        <v>9736</v>
      </c>
      <c r="AA346" s="44"/>
    </row>
    <row r="347" spans="1:27">
      <c r="A347" s="179">
        <v>7</v>
      </c>
      <c r="B347" s="70">
        <v>1</v>
      </c>
      <c r="C347" s="70">
        <v>4</v>
      </c>
      <c r="D347" s="178">
        <v>562024</v>
      </c>
      <c r="E347" s="70" t="s">
        <v>110</v>
      </c>
      <c r="F347" s="289">
        <v>15337</v>
      </c>
      <c r="G347" s="173">
        <v>1965</v>
      </c>
      <c r="H347" s="173">
        <v>1950</v>
      </c>
      <c r="I347" s="173">
        <v>2669</v>
      </c>
      <c r="J347" s="173">
        <v>2763</v>
      </c>
      <c r="K347" s="173">
        <v>3283</v>
      </c>
      <c r="L347" s="285">
        <v>2707</v>
      </c>
      <c r="M347" s="173">
        <v>3915</v>
      </c>
      <c r="N347" s="173">
        <v>6584</v>
      </c>
      <c r="O347" s="285">
        <v>8753</v>
      </c>
      <c r="P347" s="173">
        <v>7920</v>
      </c>
      <c r="Q347" s="285">
        <v>7417</v>
      </c>
      <c r="R347" s="173">
        <v>1307</v>
      </c>
      <c r="S347" s="285">
        <v>1362</v>
      </c>
      <c r="T347" s="173">
        <v>4585</v>
      </c>
      <c r="U347" s="285">
        <v>4168</v>
      </c>
      <c r="V347" s="173">
        <v>5892</v>
      </c>
      <c r="W347" s="285">
        <v>5530</v>
      </c>
      <c r="X347" s="173">
        <v>11422</v>
      </c>
      <c r="Y347" s="173">
        <v>2669</v>
      </c>
      <c r="Z347" s="285">
        <v>8753</v>
      </c>
      <c r="AA347" s="44"/>
    </row>
    <row r="348" spans="1:27">
      <c r="A348" s="179">
        <v>7</v>
      </c>
      <c r="B348" s="70">
        <v>1</v>
      </c>
      <c r="C348" s="70">
        <v>4</v>
      </c>
      <c r="D348" s="178">
        <v>770024</v>
      </c>
      <c r="E348" s="70" t="s">
        <v>131</v>
      </c>
      <c r="F348" s="289">
        <v>17027</v>
      </c>
      <c r="G348" s="173">
        <v>2323</v>
      </c>
      <c r="H348" s="173">
        <v>2255</v>
      </c>
      <c r="I348" s="173">
        <v>2993</v>
      </c>
      <c r="J348" s="173">
        <v>3185</v>
      </c>
      <c r="K348" s="173">
        <v>3496</v>
      </c>
      <c r="L348" s="285">
        <v>2775</v>
      </c>
      <c r="M348" s="173">
        <v>4578</v>
      </c>
      <c r="N348" s="173">
        <v>7571</v>
      </c>
      <c r="O348" s="285">
        <v>9456</v>
      </c>
      <c r="P348" s="173">
        <v>8932</v>
      </c>
      <c r="Q348" s="285">
        <v>8095</v>
      </c>
      <c r="R348" s="173">
        <v>1606</v>
      </c>
      <c r="S348" s="285">
        <v>1387</v>
      </c>
      <c r="T348" s="173">
        <v>4958</v>
      </c>
      <c r="U348" s="285">
        <v>4498</v>
      </c>
      <c r="V348" s="173">
        <v>6564</v>
      </c>
      <c r="W348" s="285">
        <v>5885</v>
      </c>
      <c r="X348" s="173">
        <v>12449</v>
      </c>
      <c r="Y348" s="173">
        <v>2993</v>
      </c>
      <c r="Z348" s="285">
        <v>9456</v>
      </c>
      <c r="AA348" s="44"/>
    </row>
    <row r="349" spans="1:27">
      <c r="A349" s="179">
        <v>7</v>
      </c>
      <c r="B349" s="70">
        <v>1</v>
      </c>
      <c r="C349" s="70">
        <v>4</v>
      </c>
      <c r="D349" s="178">
        <v>562032</v>
      </c>
      <c r="E349" s="70" t="s">
        <v>112</v>
      </c>
      <c r="F349" s="289">
        <v>21487</v>
      </c>
      <c r="G349" s="173">
        <v>2935</v>
      </c>
      <c r="H349" s="173">
        <v>2731</v>
      </c>
      <c r="I349" s="173">
        <v>3700</v>
      </c>
      <c r="J349" s="173">
        <v>4044</v>
      </c>
      <c r="K349" s="173">
        <v>4561</v>
      </c>
      <c r="L349" s="285">
        <v>3516</v>
      </c>
      <c r="M349" s="173">
        <v>5666</v>
      </c>
      <c r="N349" s="173">
        <v>9366</v>
      </c>
      <c r="O349" s="285">
        <v>12121</v>
      </c>
      <c r="P349" s="173">
        <v>11341</v>
      </c>
      <c r="Q349" s="285">
        <v>10146</v>
      </c>
      <c r="R349" s="173">
        <v>1922</v>
      </c>
      <c r="S349" s="285">
        <v>1778</v>
      </c>
      <c r="T349" s="173">
        <v>6442</v>
      </c>
      <c r="U349" s="285">
        <v>5679</v>
      </c>
      <c r="V349" s="173">
        <v>8364</v>
      </c>
      <c r="W349" s="285">
        <v>7457</v>
      </c>
      <c r="X349" s="173">
        <v>15821</v>
      </c>
      <c r="Y349" s="173">
        <v>3700</v>
      </c>
      <c r="Z349" s="285">
        <v>12121</v>
      </c>
      <c r="AA349" s="44"/>
    </row>
    <row r="350" spans="1:27">
      <c r="A350" s="179">
        <v>7</v>
      </c>
      <c r="B350" s="70">
        <v>1</v>
      </c>
      <c r="C350" s="70">
        <v>4</v>
      </c>
      <c r="D350" s="178">
        <v>334032</v>
      </c>
      <c r="E350" s="70" t="s">
        <v>60</v>
      </c>
      <c r="F350" s="289">
        <v>11812</v>
      </c>
      <c r="G350" s="173">
        <v>1504</v>
      </c>
      <c r="H350" s="173">
        <v>1472</v>
      </c>
      <c r="I350" s="173">
        <v>2021</v>
      </c>
      <c r="J350" s="173">
        <v>2257</v>
      </c>
      <c r="K350" s="173">
        <v>2582</v>
      </c>
      <c r="L350" s="285">
        <v>1976</v>
      </c>
      <c r="M350" s="173">
        <v>2976</v>
      </c>
      <c r="N350" s="173">
        <v>4997</v>
      </c>
      <c r="O350" s="285">
        <v>6815</v>
      </c>
      <c r="P350" s="173">
        <v>6247</v>
      </c>
      <c r="Q350" s="285">
        <v>5565</v>
      </c>
      <c r="R350" s="173">
        <v>1058</v>
      </c>
      <c r="S350" s="285">
        <v>963</v>
      </c>
      <c r="T350" s="173">
        <v>3576</v>
      </c>
      <c r="U350" s="285">
        <v>3239</v>
      </c>
      <c r="V350" s="173">
        <v>4634</v>
      </c>
      <c r="W350" s="285">
        <v>4202</v>
      </c>
      <c r="X350" s="173">
        <v>8836</v>
      </c>
      <c r="Y350" s="173">
        <v>2021</v>
      </c>
      <c r="Z350" s="285">
        <v>6815</v>
      </c>
      <c r="AA350" s="44"/>
    </row>
    <row r="351" spans="1:27">
      <c r="A351" s="180"/>
      <c r="B351" s="181"/>
      <c r="C351" s="181"/>
      <c r="D351" s="181"/>
      <c r="E351" s="169" t="s">
        <v>215</v>
      </c>
      <c r="F351" s="284">
        <v>166831</v>
      </c>
      <c r="G351" s="280">
        <v>21849</v>
      </c>
      <c r="H351" s="170">
        <v>21359</v>
      </c>
      <c r="I351" s="170">
        <v>29241</v>
      </c>
      <c r="J351" s="170">
        <v>31082</v>
      </c>
      <c r="K351" s="170">
        <v>35115</v>
      </c>
      <c r="L351" s="284">
        <v>28185</v>
      </c>
      <c r="M351" s="280">
        <v>43208</v>
      </c>
      <c r="N351" s="170">
        <v>72449</v>
      </c>
      <c r="O351" s="284">
        <v>94382</v>
      </c>
      <c r="P351" s="280">
        <v>86721</v>
      </c>
      <c r="Q351" s="284">
        <v>80110</v>
      </c>
      <c r="R351" s="280">
        <v>15097</v>
      </c>
      <c r="S351" s="284">
        <v>14144</v>
      </c>
      <c r="T351" s="280">
        <v>49151</v>
      </c>
      <c r="U351" s="284">
        <v>45231</v>
      </c>
      <c r="V351" s="280">
        <v>64248</v>
      </c>
      <c r="W351" s="284">
        <v>59375</v>
      </c>
      <c r="X351" s="280">
        <v>123623</v>
      </c>
      <c r="Y351" s="172">
        <v>29241</v>
      </c>
      <c r="Z351" s="300">
        <v>94382</v>
      </c>
      <c r="AA351" s="44"/>
    </row>
    <row r="352" spans="1:27">
      <c r="A352" s="179">
        <v>8</v>
      </c>
      <c r="B352" s="70">
        <v>2</v>
      </c>
      <c r="C352" s="70">
        <v>4</v>
      </c>
      <c r="D352" s="178">
        <v>570004</v>
      </c>
      <c r="E352" s="70" t="s">
        <v>118</v>
      </c>
      <c r="F352" s="289">
        <v>11438</v>
      </c>
      <c r="G352" s="173">
        <v>1391</v>
      </c>
      <c r="H352" s="173">
        <v>1416</v>
      </c>
      <c r="I352" s="173">
        <v>2012</v>
      </c>
      <c r="J352" s="173">
        <v>2240</v>
      </c>
      <c r="K352" s="173">
        <v>2532</v>
      </c>
      <c r="L352" s="285">
        <v>1847</v>
      </c>
      <c r="M352" s="173">
        <v>2807</v>
      </c>
      <c r="N352" s="173">
        <v>4819</v>
      </c>
      <c r="O352" s="285">
        <v>6619</v>
      </c>
      <c r="P352" s="173">
        <v>5831</v>
      </c>
      <c r="Q352" s="285">
        <v>5607</v>
      </c>
      <c r="R352" s="173">
        <v>1025</v>
      </c>
      <c r="S352" s="285">
        <v>987</v>
      </c>
      <c r="T352" s="173">
        <v>3346</v>
      </c>
      <c r="U352" s="285">
        <v>3273</v>
      </c>
      <c r="V352" s="173">
        <v>4371</v>
      </c>
      <c r="W352" s="285">
        <v>4260</v>
      </c>
      <c r="X352" s="173">
        <v>8631</v>
      </c>
      <c r="Y352" s="173">
        <v>2012</v>
      </c>
      <c r="Z352" s="285">
        <v>6619</v>
      </c>
      <c r="AA352" s="44"/>
    </row>
    <row r="353" spans="1:27">
      <c r="A353" s="179">
        <v>8</v>
      </c>
      <c r="B353" s="70">
        <v>2</v>
      </c>
      <c r="C353" s="70">
        <v>4</v>
      </c>
      <c r="D353" s="178">
        <v>766008</v>
      </c>
      <c r="E353" s="70" t="s">
        <v>126</v>
      </c>
      <c r="F353" s="289">
        <v>10488</v>
      </c>
      <c r="G353" s="173">
        <v>1345</v>
      </c>
      <c r="H353" s="173">
        <v>1370</v>
      </c>
      <c r="I353" s="173">
        <v>1928</v>
      </c>
      <c r="J353" s="173">
        <v>2007</v>
      </c>
      <c r="K353" s="173">
        <v>2157</v>
      </c>
      <c r="L353" s="285">
        <v>1681</v>
      </c>
      <c r="M353" s="173">
        <v>2715</v>
      </c>
      <c r="N353" s="173">
        <v>4643</v>
      </c>
      <c r="O353" s="285">
        <v>5845</v>
      </c>
      <c r="P353" s="173">
        <v>5401</v>
      </c>
      <c r="Q353" s="285">
        <v>5087</v>
      </c>
      <c r="R353" s="173">
        <v>942</v>
      </c>
      <c r="S353" s="285">
        <v>986</v>
      </c>
      <c r="T353" s="173">
        <v>3033</v>
      </c>
      <c r="U353" s="285">
        <v>2812</v>
      </c>
      <c r="V353" s="173">
        <v>3975</v>
      </c>
      <c r="W353" s="285">
        <v>3798</v>
      </c>
      <c r="X353" s="173">
        <v>7773</v>
      </c>
      <c r="Y353" s="173">
        <v>1928</v>
      </c>
      <c r="Z353" s="285">
        <v>5845</v>
      </c>
      <c r="AA353" s="44"/>
    </row>
    <row r="354" spans="1:27">
      <c r="A354" s="179">
        <v>8</v>
      </c>
      <c r="B354" s="70">
        <v>2</v>
      </c>
      <c r="C354" s="70">
        <v>4</v>
      </c>
      <c r="D354" s="178">
        <v>766020</v>
      </c>
      <c r="E354" s="70" t="s">
        <v>127</v>
      </c>
      <c r="F354" s="289">
        <v>16210</v>
      </c>
      <c r="G354" s="173">
        <v>2094</v>
      </c>
      <c r="H354" s="173">
        <v>2165</v>
      </c>
      <c r="I354" s="173">
        <v>2982</v>
      </c>
      <c r="J354" s="173">
        <v>2993</v>
      </c>
      <c r="K354" s="173">
        <v>3299</v>
      </c>
      <c r="L354" s="285">
        <v>2677</v>
      </c>
      <c r="M354" s="173">
        <v>4259</v>
      </c>
      <c r="N354" s="173">
        <v>7241</v>
      </c>
      <c r="O354" s="285">
        <v>8969</v>
      </c>
      <c r="P354" s="173">
        <v>8413</v>
      </c>
      <c r="Q354" s="285">
        <v>7797</v>
      </c>
      <c r="R354" s="173">
        <v>1526</v>
      </c>
      <c r="S354" s="285">
        <v>1456</v>
      </c>
      <c r="T354" s="173">
        <v>4643</v>
      </c>
      <c r="U354" s="285">
        <v>4326</v>
      </c>
      <c r="V354" s="173">
        <v>6169</v>
      </c>
      <c r="W354" s="285">
        <v>5782</v>
      </c>
      <c r="X354" s="173">
        <v>11951</v>
      </c>
      <c r="Y354" s="173">
        <v>2982</v>
      </c>
      <c r="Z354" s="285">
        <v>8969</v>
      </c>
      <c r="AA354" s="44"/>
    </row>
    <row r="355" spans="1:27">
      <c r="A355" s="179">
        <v>8</v>
      </c>
      <c r="B355" s="70">
        <v>2</v>
      </c>
      <c r="C355" s="70">
        <v>4</v>
      </c>
      <c r="D355" s="178">
        <v>562012</v>
      </c>
      <c r="E355" s="70" t="s">
        <v>106</v>
      </c>
      <c r="F355" s="289">
        <v>14456</v>
      </c>
      <c r="G355" s="173">
        <v>1797</v>
      </c>
      <c r="H355" s="173">
        <v>1764</v>
      </c>
      <c r="I355" s="173">
        <v>2500</v>
      </c>
      <c r="J355" s="173">
        <v>2767</v>
      </c>
      <c r="K355" s="173">
        <v>3187</v>
      </c>
      <c r="L355" s="285">
        <v>2441</v>
      </c>
      <c r="M355" s="173">
        <v>3561</v>
      </c>
      <c r="N355" s="173">
        <v>6061</v>
      </c>
      <c r="O355" s="285">
        <v>8395</v>
      </c>
      <c r="P355" s="173">
        <v>7411</v>
      </c>
      <c r="Q355" s="285">
        <v>7045</v>
      </c>
      <c r="R355" s="173">
        <v>1321</v>
      </c>
      <c r="S355" s="285">
        <v>1179</v>
      </c>
      <c r="T355" s="173">
        <v>4279</v>
      </c>
      <c r="U355" s="285">
        <v>4116</v>
      </c>
      <c r="V355" s="173">
        <v>5600</v>
      </c>
      <c r="W355" s="285">
        <v>5295</v>
      </c>
      <c r="X355" s="173">
        <v>10895</v>
      </c>
      <c r="Y355" s="173">
        <v>2500</v>
      </c>
      <c r="Z355" s="285">
        <v>8395</v>
      </c>
      <c r="AA355" s="44"/>
    </row>
    <row r="356" spans="1:27">
      <c r="A356" s="179">
        <v>8</v>
      </c>
      <c r="B356" s="70">
        <v>2</v>
      </c>
      <c r="C356" s="70">
        <v>4</v>
      </c>
      <c r="D356" s="178">
        <v>758012</v>
      </c>
      <c r="E356" s="70" t="s">
        <v>124</v>
      </c>
      <c r="F356" s="289">
        <v>13886</v>
      </c>
      <c r="G356" s="173">
        <v>1959</v>
      </c>
      <c r="H356" s="173">
        <v>1856</v>
      </c>
      <c r="I356" s="173">
        <v>2518</v>
      </c>
      <c r="J356" s="173">
        <v>2558</v>
      </c>
      <c r="K356" s="173">
        <v>2766</v>
      </c>
      <c r="L356" s="285">
        <v>2229</v>
      </c>
      <c r="M356" s="173">
        <v>3815</v>
      </c>
      <c r="N356" s="173">
        <v>6333</v>
      </c>
      <c r="O356" s="285">
        <v>7553</v>
      </c>
      <c r="P356" s="173">
        <v>7238</v>
      </c>
      <c r="Q356" s="285">
        <v>6648</v>
      </c>
      <c r="R356" s="173">
        <v>1334</v>
      </c>
      <c r="S356" s="285">
        <v>1184</v>
      </c>
      <c r="T356" s="173">
        <v>3950</v>
      </c>
      <c r="U356" s="285">
        <v>3603</v>
      </c>
      <c r="V356" s="173">
        <v>5284</v>
      </c>
      <c r="W356" s="285">
        <v>4787</v>
      </c>
      <c r="X356" s="173">
        <v>10071</v>
      </c>
      <c r="Y356" s="173">
        <v>2518</v>
      </c>
      <c r="Z356" s="285">
        <v>7553</v>
      </c>
      <c r="AA356" s="44"/>
    </row>
    <row r="357" spans="1:27">
      <c r="A357" s="179">
        <v>8</v>
      </c>
      <c r="B357" s="70">
        <v>2</v>
      </c>
      <c r="C357" s="70">
        <v>4</v>
      </c>
      <c r="D357" s="178">
        <v>962024</v>
      </c>
      <c r="E357" s="70" t="s">
        <v>152</v>
      </c>
      <c r="F357" s="289">
        <v>18507</v>
      </c>
      <c r="G357" s="173">
        <v>2259</v>
      </c>
      <c r="H357" s="173">
        <v>2353</v>
      </c>
      <c r="I357" s="173">
        <v>3238</v>
      </c>
      <c r="J357" s="173">
        <v>3457</v>
      </c>
      <c r="K357" s="173">
        <v>3967</v>
      </c>
      <c r="L357" s="285">
        <v>3233</v>
      </c>
      <c r="M357" s="173">
        <v>4612</v>
      </c>
      <c r="N357" s="173">
        <v>7850</v>
      </c>
      <c r="O357" s="285">
        <v>10657</v>
      </c>
      <c r="P357" s="173">
        <v>9647</v>
      </c>
      <c r="Q357" s="285">
        <v>8860</v>
      </c>
      <c r="R357" s="173">
        <v>1685</v>
      </c>
      <c r="S357" s="285">
        <v>1553</v>
      </c>
      <c r="T357" s="173">
        <v>5566</v>
      </c>
      <c r="U357" s="285">
        <v>5091</v>
      </c>
      <c r="V357" s="173">
        <v>7251</v>
      </c>
      <c r="W357" s="285">
        <v>6644</v>
      </c>
      <c r="X357" s="173">
        <v>13895</v>
      </c>
      <c r="Y357" s="173">
        <v>3238</v>
      </c>
      <c r="Z357" s="285">
        <v>10657</v>
      </c>
      <c r="AA357" s="44"/>
    </row>
    <row r="358" spans="1:27">
      <c r="A358" s="179">
        <v>8</v>
      </c>
      <c r="B358" s="70">
        <v>2</v>
      </c>
      <c r="C358" s="70">
        <v>4</v>
      </c>
      <c r="D358" s="178">
        <v>362032</v>
      </c>
      <c r="E358" s="70" t="s">
        <v>68</v>
      </c>
      <c r="F358" s="289">
        <v>14142</v>
      </c>
      <c r="G358" s="173">
        <v>1934</v>
      </c>
      <c r="H358" s="173">
        <v>1879</v>
      </c>
      <c r="I358" s="173">
        <v>2554</v>
      </c>
      <c r="J358" s="173">
        <v>2686</v>
      </c>
      <c r="K358" s="173">
        <v>2826</v>
      </c>
      <c r="L358" s="285">
        <v>2263</v>
      </c>
      <c r="M358" s="173">
        <v>3813</v>
      </c>
      <c r="N358" s="173">
        <v>6367</v>
      </c>
      <c r="O358" s="285">
        <v>7775</v>
      </c>
      <c r="P358" s="173">
        <v>7310</v>
      </c>
      <c r="Q358" s="285">
        <v>6832</v>
      </c>
      <c r="R358" s="173">
        <v>1320</v>
      </c>
      <c r="S358" s="285">
        <v>1234</v>
      </c>
      <c r="T358" s="173">
        <v>4069</v>
      </c>
      <c r="U358" s="285">
        <v>3706</v>
      </c>
      <c r="V358" s="173">
        <v>5389</v>
      </c>
      <c r="W358" s="285">
        <v>4940</v>
      </c>
      <c r="X358" s="173">
        <v>10329</v>
      </c>
      <c r="Y358" s="173">
        <v>2554</v>
      </c>
      <c r="Z358" s="285">
        <v>7775</v>
      </c>
      <c r="AA358" s="44"/>
    </row>
    <row r="359" spans="1:27">
      <c r="A359" s="179">
        <v>8</v>
      </c>
      <c r="B359" s="70">
        <v>2</v>
      </c>
      <c r="C359" s="70">
        <v>4</v>
      </c>
      <c r="D359" s="178">
        <v>962032</v>
      </c>
      <c r="E359" s="70" t="s">
        <v>153</v>
      </c>
      <c r="F359" s="289">
        <v>14473</v>
      </c>
      <c r="G359" s="173">
        <v>1974</v>
      </c>
      <c r="H359" s="173">
        <v>1820</v>
      </c>
      <c r="I359" s="173">
        <v>2541</v>
      </c>
      <c r="J359" s="173">
        <v>2727</v>
      </c>
      <c r="K359" s="173">
        <v>3033</v>
      </c>
      <c r="L359" s="285">
        <v>2378</v>
      </c>
      <c r="M359" s="173">
        <v>3794</v>
      </c>
      <c r="N359" s="173">
        <v>6335</v>
      </c>
      <c r="O359" s="285">
        <v>8138</v>
      </c>
      <c r="P359" s="173">
        <v>7455</v>
      </c>
      <c r="Q359" s="285">
        <v>7018</v>
      </c>
      <c r="R359" s="173">
        <v>1292</v>
      </c>
      <c r="S359" s="285">
        <v>1249</v>
      </c>
      <c r="T359" s="173">
        <v>4225</v>
      </c>
      <c r="U359" s="285">
        <v>3913</v>
      </c>
      <c r="V359" s="173">
        <v>5517</v>
      </c>
      <c r="W359" s="285">
        <v>5162</v>
      </c>
      <c r="X359" s="173">
        <v>10679</v>
      </c>
      <c r="Y359" s="173">
        <v>2541</v>
      </c>
      <c r="Z359" s="285">
        <v>8138</v>
      </c>
      <c r="AA359" s="44"/>
    </row>
    <row r="360" spans="1:27">
      <c r="A360" s="179">
        <v>8</v>
      </c>
      <c r="B360" s="70">
        <v>2</v>
      </c>
      <c r="C360" s="70">
        <v>4</v>
      </c>
      <c r="D360" s="178">
        <v>170024</v>
      </c>
      <c r="E360" s="70" t="s">
        <v>50</v>
      </c>
      <c r="F360" s="289">
        <v>19269</v>
      </c>
      <c r="G360" s="173">
        <v>2536</v>
      </c>
      <c r="H360" s="173">
        <v>2549</v>
      </c>
      <c r="I360" s="173">
        <v>3411</v>
      </c>
      <c r="J360" s="173">
        <v>3614</v>
      </c>
      <c r="K360" s="173">
        <v>3918</v>
      </c>
      <c r="L360" s="285">
        <v>3241</v>
      </c>
      <c r="M360" s="173">
        <v>5085</v>
      </c>
      <c r="N360" s="173">
        <v>8496</v>
      </c>
      <c r="O360" s="285">
        <v>10773</v>
      </c>
      <c r="P360" s="173">
        <v>10073</v>
      </c>
      <c r="Q360" s="285">
        <v>9196</v>
      </c>
      <c r="R360" s="173">
        <v>1795</v>
      </c>
      <c r="S360" s="285">
        <v>1616</v>
      </c>
      <c r="T360" s="173">
        <v>5671</v>
      </c>
      <c r="U360" s="285">
        <v>5102</v>
      </c>
      <c r="V360" s="173">
        <v>7466</v>
      </c>
      <c r="W360" s="285">
        <v>6718</v>
      </c>
      <c r="X360" s="173">
        <v>14184</v>
      </c>
      <c r="Y360" s="173">
        <v>3411</v>
      </c>
      <c r="Z360" s="285">
        <v>10773</v>
      </c>
      <c r="AA360" s="44"/>
    </row>
    <row r="361" spans="1:27">
      <c r="A361" s="179">
        <v>8</v>
      </c>
      <c r="B361" s="70">
        <v>2</v>
      </c>
      <c r="C361" s="70">
        <v>4</v>
      </c>
      <c r="D361" s="178">
        <v>162024</v>
      </c>
      <c r="E361" s="70" t="s">
        <v>44</v>
      </c>
      <c r="F361" s="289">
        <v>33042</v>
      </c>
      <c r="G361" s="173">
        <v>4580</v>
      </c>
      <c r="H361" s="173">
        <v>4497</v>
      </c>
      <c r="I361" s="173">
        <v>6089</v>
      </c>
      <c r="J361" s="173">
        <v>6242</v>
      </c>
      <c r="K361" s="173">
        <v>6583</v>
      </c>
      <c r="L361" s="285">
        <v>5051</v>
      </c>
      <c r="M361" s="173">
        <v>9077</v>
      </c>
      <c r="N361" s="173">
        <v>15166</v>
      </c>
      <c r="O361" s="285">
        <v>17876</v>
      </c>
      <c r="P361" s="173">
        <v>17281</v>
      </c>
      <c r="Q361" s="285">
        <v>15761</v>
      </c>
      <c r="R361" s="173">
        <v>3138</v>
      </c>
      <c r="S361" s="285">
        <v>2951</v>
      </c>
      <c r="T361" s="173">
        <v>9460</v>
      </c>
      <c r="U361" s="285">
        <v>8416</v>
      </c>
      <c r="V361" s="173">
        <v>12598</v>
      </c>
      <c r="W361" s="285">
        <v>11367</v>
      </c>
      <c r="X361" s="173">
        <v>23965</v>
      </c>
      <c r="Y361" s="173">
        <v>6089</v>
      </c>
      <c r="Z361" s="285">
        <v>17876</v>
      </c>
      <c r="AA361" s="44"/>
    </row>
    <row r="362" spans="1:27">
      <c r="A362" s="179">
        <v>8</v>
      </c>
      <c r="B362" s="70">
        <v>2</v>
      </c>
      <c r="C362" s="70">
        <v>4</v>
      </c>
      <c r="D362" s="178">
        <v>774032</v>
      </c>
      <c r="E362" s="70" t="s">
        <v>133</v>
      </c>
      <c r="F362" s="289">
        <v>30994</v>
      </c>
      <c r="G362" s="173">
        <v>4538</v>
      </c>
      <c r="H362" s="173">
        <v>4089</v>
      </c>
      <c r="I362" s="173">
        <v>5313</v>
      </c>
      <c r="J362" s="173">
        <v>5386</v>
      </c>
      <c r="K362" s="173">
        <v>5993</v>
      </c>
      <c r="L362" s="285">
        <v>5675</v>
      </c>
      <c r="M362" s="173">
        <v>8627</v>
      </c>
      <c r="N362" s="173">
        <v>13940</v>
      </c>
      <c r="O362" s="285">
        <v>17054</v>
      </c>
      <c r="P362" s="173">
        <v>16109</v>
      </c>
      <c r="Q362" s="285">
        <v>14885</v>
      </c>
      <c r="R362" s="173">
        <v>2777</v>
      </c>
      <c r="S362" s="285">
        <v>2536</v>
      </c>
      <c r="T362" s="173">
        <v>8971</v>
      </c>
      <c r="U362" s="285">
        <v>8083</v>
      </c>
      <c r="V362" s="173">
        <v>11748</v>
      </c>
      <c r="W362" s="285">
        <v>10619</v>
      </c>
      <c r="X362" s="173">
        <v>22367</v>
      </c>
      <c r="Y362" s="173">
        <v>5313</v>
      </c>
      <c r="Z362" s="285">
        <v>17054</v>
      </c>
      <c r="AA362" s="44"/>
    </row>
    <row r="363" spans="1:27">
      <c r="A363" s="179">
        <v>8</v>
      </c>
      <c r="B363" s="70">
        <v>2</v>
      </c>
      <c r="C363" s="70">
        <v>4</v>
      </c>
      <c r="D363" s="178">
        <v>970040</v>
      </c>
      <c r="E363" s="70" t="s">
        <v>157</v>
      </c>
      <c r="F363" s="289">
        <v>19801</v>
      </c>
      <c r="G363" s="173">
        <v>2694</v>
      </c>
      <c r="H363" s="173">
        <v>2525</v>
      </c>
      <c r="I363" s="173">
        <v>3272</v>
      </c>
      <c r="J363" s="173">
        <v>3354</v>
      </c>
      <c r="K363" s="173">
        <v>3787</v>
      </c>
      <c r="L363" s="285">
        <v>4169</v>
      </c>
      <c r="M363" s="173">
        <v>5219</v>
      </c>
      <c r="N363" s="173">
        <v>8491</v>
      </c>
      <c r="O363" s="285">
        <v>11310</v>
      </c>
      <c r="P363" s="173">
        <v>10035</v>
      </c>
      <c r="Q363" s="285">
        <v>9766</v>
      </c>
      <c r="R363" s="173">
        <v>1644</v>
      </c>
      <c r="S363" s="285">
        <v>1628</v>
      </c>
      <c r="T363" s="173">
        <v>5697</v>
      </c>
      <c r="U363" s="285">
        <v>5613</v>
      </c>
      <c r="V363" s="173">
        <v>7341</v>
      </c>
      <c r="W363" s="285">
        <v>7241</v>
      </c>
      <c r="X363" s="173">
        <v>14582</v>
      </c>
      <c r="Y363" s="173">
        <v>3272</v>
      </c>
      <c r="Z363" s="285">
        <v>11310</v>
      </c>
      <c r="AA363" s="44"/>
    </row>
    <row r="364" spans="1:27">
      <c r="A364" s="179">
        <v>8</v>
      </c>
      <c r="B364" s="70">
        <v>2</v>
      </c>
      <c r="C364" s="70">
        <v>4</v>
      </c>
      <c r="D364" s="178">
        <v>382068</v>
      </c>
      <c r="E364" s="70" t="s">
        <v>94</v>
      </c>
      <c r="F364" s="289">
        <v>15715</v>
      </c>
      <c r="G364" s="173">
        <v>2167</v>
      </c>
      <c r="H364" s="173">
        <v>2197</v>
      </c>
      <c r="I364" s="173">
        <v>2887</v>
      </c>
      <c r="J364" s="173">
        <v>2904</v>
      </c>
      <c r="K364" s="173">
        <v>3068</v>
      </c>
      <c r="L364" s="285">
        <v>2492</v>
      </c>
      <c r="M364" s="173">
        <v>4364</v>
      </c>
      <c r="N364" s="173">
        <v>7251</v>
      </c>
      <c r="O364" s="285">
        <v>8464</v>
      </c>
      <c r="P364" s="173">
        <v>8088</v>
      </c>
      <c r="Q364" s="285">
        <v>7627</v>
      </c>
      <c r="R364" s="173">
        <v>1477</v>
      </c>
      <c r="S364" s="285">
        <v>1410</v>
      </c>
      <c r="T364" s="173">
        <v>4396</v>
      </c>
      <c r="U364" s="285">
        <v>4068</v>
      </c>
      <c r="V364" s="173">
        <v>5873</v>
      </c>
      <c r="W364" s="285">
        <v>5478</v>
      </c>
      <c r="X364" s="173">
        <v>11351</v>
      </c>
      <c r="Y364" s="173">
        <v>2887</v>
      </c>
      <c r="Z364" s="285">
        <v>8464</v>
      </c>
      <c r="AA364" s="44"/>
    </row>
    <row r="365" spans="1:27">
      <c r="A365" s="179">
        <v>8</v>
      </c>
      <c r="B365" s="70">
        <v>2</v>
      </c>
      <c r="C365" s="70">
        <v>4</v>
      </c>
      <c r="D365" s="178">
        <v>978036</v>
      </c>
      <c r="E365" s="70" t="s">
        <v>166</v>
      </c>
      <c r="F365" s="289">
        <v>11322</v>
      </c>
      <c r="G365" s="173">
        <v>1527</v>
      </c>
      <c r="H365" s="173">
        <v>1439</v>
      </c>
      <c r="I365" s="173">
        <v>1974</v>
      </c>
      <c r="J365" s="173">
        <v>2070</v>
      </c>
      <c r="K365" s="173">
        <v>2372</v>
      </c>
      <c r="L365" s="285">
        <v>1940</v>
      </c>
      <c r="M365" s="173">
        <v>2966</v>
      </c>
      <c r="N365" s="173">
        <v>4940</v>
      </c>
      <c r="O365" s="285">
        <v>6382</v>
      </c>
      <c r="P365" s="173">
        <v>5847</v>
      </c>
      <c r="Q365" s="285">
        <v>5475</v>
      </c>
      <c r="R365" s="173">
        <v>985</v>
      </c>
      <c r="S365" s="285">
        <v>989</v>
      </c>
      <c r="T365" s="173">
        <v>3317</v>
      </c>
      <c r="U365" s="285">
        <v>3065</v>
      </c>
      <c r="V365" s="173">
        <v>4302</v>
      </c>
      <c r="W365" s="285">
        <v>4054</v>
      </c>
      <c r="X365" s="173">
        <v>8356</v>
      </c>
      <c r="Y365" s="173">
        <v>1974</v>
      </c>
      <c r="Z365" s="285">
        <v>6382</v>
      </c>
      <c r="AA365" s="44"/>
    </row>
    <row r="366" spans="1:27">
      <c r="A366" s="179">
        <v>8</v>
      </c>
      <c r="B366" s="70">
        <v>2</v>
      </c>
      <c r="C366" s="70">
        <v>4</v>
      </c>
      <c r="D366" s="178">
        <v>166032</v>
      </c>
      <c r="E366" s="70" t="s">
        <v>46</v>
      </c>
      <c r="F366" s="289">
        <v>15089</v>
      </c>
      <c r="G366" s="173">
        <v>1890</v>
      </c>
      <c r="H366" s="173">
        <v>1945</v>
      </c>
      <c r="I366" s="173">
        <v>2662</v>
      </c>
      <c r="J366" s="173">
        <v>2784</v>
      </c>
      <c r="K366" s="173">
        <v>3239</v>
      </c>
      <c r="L366" s="285">
        <v>2569</v>
      </c>
      <c r="M366" s="173">
        <v>3835</v>
      </c>
      <c r="N366" s="173">
        <v>6497</v>
      </c>
      <c r="O366" s="285">
        <v>8592</v>
      </c>
      <c r="P366" s="173">
        <v>7587</v>
      </c>
      <c r="Q366" s="285">
        <v>7502</v>
      </c>
      <c r="R366" s="173">
        <v>1325</v>
      </c>
      <c r="S366" s="285">
        <v>1337</v>
      </c>
      <c r="T366" s="173">
        <v>4340</v>
      </c>
      <c r="U366" s="285">
        <v>4252</v>
      </c>
      <c r="V366" s="173">
        <v>5665</v>
      </c>
      <c r="W366" s="285">
        <v>5589</v>
      </c>
      <c r="X366" s="173">
        <v>11254</v>
      </c>
      <c r="Y366" s="173">
        <v>2662</v>
      </c>
      <c r="Z366" s="285">
        <v>8592</v>
      </c>
      <c r="AA366" s="44"/>
    </row>
    <row r="367" spans="1:27">
      <c r="A367" s="179">
        <v>8</v>
      </c>
      <c r="B367" s="70">
        <v>2</v>
      </c>
      <c r="C367" s="70">
        <v>4</v>
      </c>
      <c r="D367" s="178">
        <v>170048</v>
      </c>
      <c r="E367" s="70" t="s">
        <v>53</v>
      </c>
      <c r="F367" s="289">
        <v>11819</v>
      </c>
      <c r="G367" s="173">
        <v>1509</v>
      </c>
      <c r="H367" s="173">
        <v>1534</v>
      </c>
      <c r="I367" s="173">
        <v>2077</v>
      </c>
      <c r="J367" s="173">
        <v>2249</v>
      </c>
      <c r="K367" s="173">
        <v>2553</v>
      </c>
      <c r="L367" s="285">
        <v>1897</v>
      </c>
      <c r="M367" s="173">
        <v>3043</v>
      </c>
      <c r="N367" s="173">
        <v>5120</v>
      </c>
      <c r="O367" s="285">
        <v>6699</v>
      </c>
      <c r="P367" s="173">
        <v>6087</v>
      </c>
      <c r="Q367" s="285">
        <v>5732</v>
      </c>
      <c r="R367" s="173">
        <v>1071</v>
      </c>
      <c r="S367" s="285">
        <v>1006</v>
      </c>
      <c r="T367" s="173">
        <v>3456</v>
      </c>
      <c r="U367" s="285">
        <v>3243</v>
      </c>
      <c r="V367" s="173">
        <v>4527</v>
      </c>
      <c r="W367" s="285">
        <v>4249</v>
      </c>
      <c r="X367" s="173">
        <v>8776</v>
      </c>
      <c r="Y367" s="173">
        <v>2077</v>
      </c>
      <c r="Z367" s="285">
        <v>6699</v>
      </c>
      <c r="AA367" s="44"/>
    </row>
    <row r="368" spans="1:27">
      <c r="A368" s="179">
        <v>8</v>
      </c>
      <c r="B368" s="70">
        <v>2</v>
      </c>
      <c r="C368" s="70">
        <v>4</v>
      </c>
      <c r="D368" s="178">
        <v>954036</v>
      </c>
      <c r="E368" s="70" t="s">
        <v>146</v>
      </c>
      <c r="F368" s="289">
        <v>17601</v>
      </c>
      <c r="G368" s="173">
        <v>2397</v>
      </c>
      <c r="H368" s="173">
        <v>2348</v>
      </c>
      <c r="I368" s="173">
        <v>3112</v>
      </c>
      <c r="J368" s="173">
        <v>3167</v>
      </c>
      <c r="K368" s="173">
        <v>3574</v>
      </c>
      <c r="L368" s="285">
        <v>3003</v>
      </c>
      <c r="M368" s="173">
        <v>4745</v>
      </c>
      <c r="N368" s="173">
        <v>7857</v>
      </c>
      <c r="O368" s="285">
        <v>9744</v>
      </c>
      <c r="P368" s="173">
        <v>9056</v>
      </c>
      <c r="Q368" s="285">
        <v>8545</v>
      </c>
      <c r="R368" s="173">
        <v>1595</v>
      </c>
      <c r="S368" s="285">
        <v>1517</v>
      </c>
      <c r="T368" s="173">
        <v>5110</v>
      </c>
      <c r="U368" s="285">
        <v>4634</v>
      </c>
      <c r="V368" s="173">
        <v>6705</v>
      </c>
      <c r="W368" s="285">
        <v>6151</v>
      </c>
      <c r="X368" s="173">
        <v>12856</v>
      </c>
      <c r="Y368" s="173">
        <v>3112</v>
      </c>
      <c r="Z368" s="285">
        <v>9744</v>
      </c>
      <c r="AA368" s="44"/>
    </row>
    <row r="369" spans="1:27">
      <c r="A369" s="180"/>
      <c r="B369" s="181"/>
      <c r="C369" s="181"/>
      <c r="D369" s="181"/>
      <c r="E369" s="169" t="s">
        <v>216</v>
      </c>
      <c r="F369" s="284">
        <v>288252</v>
      </c>
      <c r="G369" s="280">
        <v>38591</v>
      </c>
      <c r="H369" s="170">
        <v>37746</v>
      </c>
      <c r="I369" s="170">
        <v>51070</v>
      </c>
      <c r="J369" s="170">
        <v>53205</v>
      </c>
      <c r="K369" s="170">
        <v>58854</v>
      </c>
      <c r="L369" s="284">
        <v>48786</v>
      </c>
      <c r="M369" s="280">
        <v>76337</v>
      </c>
      <c r="N369" s="170">
        <v>127407</v>
      </c>
      <c r="O369" s="284">
        <v>160845</v>
      </c>
      <c r="P369" s="280">
        <v>148869</v>
      </c>
      <c r="Q369" s="284">
        <v>139383</v>
      </c>
      <c r="R369" s="280">
        <v>26252</v>
      </c>
      <c r="S369" s="284">
        <v>24818</v>
      </c>
      <c r="T369" s="280">
        <v>83529</v>
      </c>
      <c r="U369" s="284">
        <v>77316</v>
      </c>
      <c r="V369" s="280">
        <v>109781</v>
      </c>
      <c r="W369" s="284">
        <v>102134</v>
      </c>
      <c r="X369" s="280">
        <v>211915</v>
      </c>
      <c r="Y369" s="172">
        <v>51070</v>
      </c>
      <c r="Z369" s="300">
        <v>160845</v>
      </c>
      <c r="AA369" s="44"/>
    </row>
    <row r="370" spans="1:27">
      <c r="A370" s="179">
        <v>9</v>
      </c>
      <c r="B370" s="70">
        <v>3</v>
      </c>
      <c r="C370" s="70">
        <v>4</v>
      </c>
      <c r="D370" s="178">
        <v>958004</v>
      </c>
      <c r="E370" s="70" t="s">
        <v>147</v>
      </c>
      <c r="F370" s="289">
        <v>14554</v>
      </c>
      <c r="G370" s="173">
        <v>1851</v>
      </c>
      <c r="H370" s="173">
        <v>1830</v>
      </c>
      <c r="I370" s="173">
        <v>2530</v>
      </c>
      <c r="J370" s="173">
        <v>2842</v>
      </c>
      <c r="K370" s="173">
        <v>3140</v>
      </c>
      <c r="L370" s="285">
        <v>2361</v>
      </c>
      <c r="M370" s="173">
        <v>3681</v>
      </c>
      <c r="N370" s="173">
        <v>6211</v>
      </c>
      <c r="O370" s="285">
        <v>8343</v>
      </c>
      <c r="P370" s="173">
        <v>7610</v>
      </c>
      <c r="Q370" s="285">
        <v>6944</v>
      </c>
      <c r="R370" s="173">
        <v>1305</v>
      </c>
      <c r="S370" s="285">
        <v>1225</v>
      </c>
      <c r="T370" s="173">
        <v>4395</v>
      </c>
      <c r="U370" s="285">
        <v>3948</v>
      </c>
      <c r="V370" s="173">
        <v>5700</v>
      </c>
      <c r="W370" s="285">
        <v>5173</v>
      </c>
      <c r="X370" s="173">
        <v>10873</v>
      </c>
      <c r="Y370" s="173">
        <v>2530</v>
      </c>
      <c r="Z370" s="285">
        <v>8343</v>
      </c>
      <c r="AA370" s="44"/>
    </row>
    <row r="371" spans="1:27">
      <c r="A371" s="179">
        <v>9</v>
      </c>
      <c r="B371" s="70">
        <v>3</v>
      </c>
      <c r="C371" s="70">
        <v>4</v>
      </c>
      <c r="D371" s="178">
        <v>378004</v>
      </c>
      <c r="E371" s="70" t="s">
        <v>79</v>
      </c>
      <c r="F371" s="289">
        <v>22024</v>
      </c>
      <c r="G371" s="173">
        <v>2810</v>
      </c>
      <c r="H371" s="173">
        <v>2848</v>
      </c>
      <c r="I371" s="173">
        <v>3994</v>
      </c>
      <c r="J371" s="173">
        <v>4303</v>
      </c>
      <c r="K371" s="173">
        <v>4545</v>
      </c>
      <c r="L371" s="285">
        <v>3524</v>
      </c>
      <c r="M371" s="173">
        <v>5658</v>
      </c>
      <c r="N371" s="173">
        <v>9652</v>
      </c>
      <c r="O371" s="285">
        <v>12372</v>
      </c>
      <c r="P371" s="173">
        <v>11479</v>
      </c>
      <c r="Q371" s="285">
        <v>10545</v>
      </c>
      <c r="R371" s="173">
        <v>2070</v>
      </c>
      <c r="S371" s="285">
        <v>1924</v>
      </c>
      <c r="T371" s="173">
        <v>6485</v>
      </c>
      <c r="U371" s="285">
        <v>5887</v>
      </c>
      <c r="V371" s="173">
        <v>8555</v>
      </c>
      <c r="W371" s="285">
        <v>7811</v>
      </c>
      <c r="X371" s="173">
        <v>16366</v>
      </c>
      <c r="Y371" s="173">
        <v>3994</v>
      </c>
      <c r="Z371" s="285">
        <v>12372</v>
      </c>
      <c r="AA371" s="44"/>
    </row>
    <row r="372" spans="1:27">
      <c r="A372" s="179">
        <v>9</v>
      </c>
      <c r="B372" s="70">
        <v>3</v>
      </c>
      <c r="C372" s="70">
        <v>4</v>
      </c>
      <c r="D372" s="178">
        <v>554008</v>
      </c>
      <c r="E372" s="70" t="s">
        <v>99</v>
      </c>
      <c r="F372" s="289">
        <v>15051</v>
      </c>
      <c r="G372" s="173">
        <v>1881</v>
      </c>
      <c r="H372" s="173">
        <v>1906</v>
      </c>
      <c r="I372" s="173">
        <v>2659</v>
      </c>
      <c r="J372" s="173">
        <v>2828</v>
      </c>
      <c r="K372" s="173">
        <v>3201</v>
      </c>
      <c r="L372" s="285">
        <v>2576</v>
      </c>
      <c r="M372" s="173">
        <v>3787</v>
      </c>
      <c r="N372" s="173">
        <v>6446</v>
      </c>
      <c r="O372" s="285">
        <v>8605</v>
      </c>
      <c r="P372" s="173">
        <v>7820</v>
      </c>
      <c r="Q372" s="285">
        <v>7231</v>
      </c>
      <c r="R372" s="173">
        <v>1344</v>
      </c>
      <c r="S372" s="285">
        <v>1315</v>
      </c>
      <c r="T372" s="173">
        <v>4522</v>
      </c>
      <c r="U372" s="285">
        <v>4083</v>
      </c>
      <c r="V372" s="173">
        <v>5866</v>
      </c>
      <c r="W372" s="285">
        <v>5398</v>
      </c>
      <c r="X372" s="173">
        <v>11264</v>
      </c>
      <c r="Y372" s="173">
        <v>2659</v>
      </c>
      <c r="Z372" s="285">
        <v>8605</v>
      </c>
      <c r="AA372" s="44"/>
    </row>
    <row r="373" spans="1:27">
      <c r="A373" s="179">
        <v>9</v>
      </c>
      <c r="B373" s="70">
        <v>3</v>
      </c>
      <c r="C373" s="70">
        <v>4</v>
      </c>
      <c r="D373" s="178">
        <v>170008</v>
      </c>
      <c r="E373" s="70" t="s">
        <v>48</v>
      </c>
      <c r="F373" s="289">
        <v>12194</v>
      </c>
      <c r="G373" s="173">
        <v>1612</v>
      </c>
      <c r="H373" s="173">
        <v>1509</v>
      </c>
      <c r="I373" s="173">
        <v>2152</v>
      </c>
      <c r="J373" s="173">
        <v>2269</v>
      </c>
      <c r="K373" s="173">
        <v>2535</v>
      </c>
      <c r="L373" s="285">
        <v>2117</v>
      </c>
      <c r="M373" s="173">
        <v>3121</v>
      </c>
      <c r="N373" s="173">
        <v>5273</v>
      </c>
      <c r="O373" s="285">
        <v>6921</v>
      </c>
      <c r="P373" s="173">
        <v>6337</v>
      </c>
      <c r="Q373" s="285">
        <v>5857</v>
      </c>
      <c r="R373" s="173">
        <v>1098</v>
      </c>
      <c r="S373" s="285">
        <v>1054</v>
      </c>
      <c r="T373" s="173">
        <v>3636</v>
      </c>
      <c r="U373" s="285">
        <v>3285</v>
      </c>
      <c r="V373" s="173">
        <v>4734</v>
      </c>
      <c r="W373" s="285">
        <v>4339</v>
      </c>
      <c r="X373" s="173">
        <v>9073</v>
      </c>
      <c r="Y373" s="173">
        <v>2152</v>
      </c>
      <c r="Z373" s="285">
        <v>6921</v>
      </c>
      <c r="AA373" s="44"/>
    </row>
    <row r="374" spans="1:27">
      <c r="A374" s="179">
        <v>9</v>
      </c>
      <c r="B374" s="70">
        <v>3</v>
      </c>
      <c r="C374" s="70">
        <v>4</v>
      </c>
      <c r="D374" s="178">
        <v>162004</v>
      </c>
      <c r="E374" s="70" t="s">
        <v>40</v>
      </c>
      <c r="F374" s="289">
        <v>12636</v>
      </c>
      <c r="G374" s="173">
        <v>1630</v>
      </c>
      <c r="H374" s="173">
        <v>1615</v>
      </c>
      <c r="I374" s="173">
        <v>2244</v>
      </c>
      <c r="J374" s="173">
        <v>2383</v>
      </c>
      <c r="K374" s="173">
        <v>2625</v>
      </c>
      <c r="L374" s="285">
        <v>2139</v>
      </c>
      <c r="M374" s="173">
        <v>3245</v>
      </c>
      <c r="N374" s="173">
        <v>5489</v>
      </c>
      <c r="O374" s="285">
        <v>7147</v>
      </c>
      <c r="P374" s="173">
        <v>6547</v>
      </c>
      <c r="Q374" s="285">
        <v>6089</v>
      </c>
      <c r="R374" s="173">
        <v>1133</v>
      </c>
      <c r="S374" s="285">
        <v>1111</v>
      </c>
      <c r="T374" s="173">
        <v>3709</v>
      </c>
      <c r="U374" s="285">
        <v>3438</v>
      </c>
      <c r="V374" s="173">
        <v>4842</v>
      </c>
      <c r="W374" s="285">
        <v>4549</v>
      </c>
      <c r="X374" s="173">
        <v>9391</v>
      </c>
      <c r="Y374" s="173">
        <v>2244</v>
      </c>
      <c r="Z374" s="285">
        <v>7147</v>
      </c>
      <c r="AA374" s="44"/>
    </row>
    <row r="375" spans="1:27">
      <c r="A375" s="179">
        <v>9</v>
      </c>
      <c r="B375" s="70">
        <v>3</v>
      </c>
      <c r="C375" s="70">
        <v>4</v>
      </c>
      <c r="D375" s="178">
        <v>362024</v>
      </c>
      <c r="E375" s="70" t="s">
        <v>66</v>
      </c>
      <c r="F375" s="289">
        <v>10084</v>
      </c>
      <c r="G375" s="173">
        <v>1466</v>
      </c>
      <c r="H375" s="173">
        <v>1403</v>
      </c>
      <c r="I375" s="173">
        <v>1866</v>
      </c>
      <c r="J375" s="173">
        <v>1877</v>
      </c>
      <c r="K375" s="173">
        <v>1953</v>
      </c>
      <c r="L375" s="285">
        <v>1519</v>
      </c>
      <c r="M375" s="173">
        <v>2869</v>
      </c>
      <c r="N375" s="173">
        <v>4735</v>
      </c>
      <c r="O375" s="285">
        <v>5349</v>
      </c>
      <c r="P375" s="173">
        <v>5259</v>
      </c>
      <c r="Q375" s="285">
        <v>4825</v>
      </c>
      <c r="R375" s="173">
        <v>917</v>
      </c>
      <c r="S375" s="285">
        <v>949</v>
      </c>
      <c r="T375" s="173">
        <v>2806</v>
      </c>
      <c r="U375" s="285">
        <v>2543</v>
      </c>
      <c r="V375" s="173">
        <v>3723</v>
      </c>
      <c r="W375" s="285">
        <v>3492</v>
      </c>
      <c r="X375" s="173">
        <v>7215</v>
      </c>
      <c r="Y375" s="173">
        <v>1866</v>
      </c>
      <c r="Z375" s="285">
        <v>5349</v>
      </c>
      <c r="AA375" s="44"/>
    </row>
    <row r="376" spans="1:27">
      <c r="A376" s="179">
        <v>9</v>
      </c>
      <c r="B376" s="70">
        <v>3</v>
      </c>
      <c r="C376" s="70">
        <v>4</v>
      </c>
      <c r="D376" s="178">
        <v>162008</v>
      </c>
      <c r="E376" s="70" t="s">
        <v>41</v>
      </c>
      <c r="F376" s="289">
        <v>12948</v>
      </c>
      <c r="G376" s="173">
        <v>1658</v>
      </c>
      <c r="H376" s="173">
        <v>1694</v>
      </c>
      <c r="I376" s="173">
        <v>2287</v>
      </c>
      <c r="J376" s="173">
        <v>2404</v>
      </c>
      <c r="K376" s="173">
        <v>2776</v>
      </c>
      <c r="L376" s="285">
        <v>2129</v>
      </c>
      <c r="M376" s="173">
        <v>3352</v>
      </c>
      <c r="N376" s="173">
        <v>5639</v>
      </c>
      <c r="O376" s="285">
        <v>7309</v>
      </c>
      <c r="P376" s="173">
        <v>6800</v>
      </c>
      <c r="Q376" s="285">
        <v>6148</v>
      </c>
      <c r="R376" s="173">
        <v>1191</v>
      </c>
      <c r="S376" s="285">
        <v>1096</v>
      </c>
      <c r="T376" s="173">
        <v>3893</v>
      </c>
      <c r="U376" s="285">
        <v>3416</v>
      </c>
      <c r="V376" s="173">
        <v>5084</v>
      </c>
      <c r="W376" s="285">
        <v>4512</v>
      </c>
      <c r="X376" s="173">
        <v>9596</v>
      </c>
      <c r="Y376" s="173">
        <v>2287</v>
      </c>
      <c r="Z376" s="285">
        <v>7309</v>
      </c>
      <c r="AA376" s="44"/>
    </row>
    <row r="377" spans="1:27">
      <c r="A377" s="179">
        <v>9</v>
      </c>
      <c r="B377" s="70">
        <v>3</v>
      </c>
      <c r="C377" s="70">
        <v>4</v>
      </c>
      <c r="D377" s="178">
        <v>754008</v>
      </c>
      <c r="E377" s="70" t="s">
        <v>122</v>
      </c>
      <c r="F377" s="289">
        <v>20388</v>
      </c>
      <c r="G377" s="173">
        <v>2929</v>
      </c>
      <c r="H377" s="173">
        <v>2743</v>
      </c>
      <c r="I377" s="173">
        <v>3552</v>
      </c>
      <c r="J377" s="173">
        <v>3789</v>
      </c>
      <c r="K377" s="173">
        <v>4053</v>
      </c>
      <c r="L377" s="285">
        <v>3322</v>
      </c>
      <c r="M377" s="173">
        <v>5672</v>
      </c>
      <c r="N377" s="173">
        <v>9224</v>
      </c>
      <c r="O377" s="285">
        <v>11164</v>
      </c>
      <c r="P377" s="173">
        <v>10534</v>
      </c>
      <c r="Q377" s="285">
        <v>9854</v>
      </c>
      <c r="R377" s="173">
        <v>1823</v>
      </c>
      <c r="S377" s="285">
        <v>1729</v>
      </c>
      <c r="T377" s="173">
        <v>5838</v>
      </c>
      <c r="U377" s="285">
        <v>5326</v>
      </c>
      <c r="V377" s="173">
        <v>7661</v>
      </c>
      <c r="W377" s="285">
        <v>7055</v>
      </c>
      <c r="X377" s="173">
        <v>14716</v>
      </c>
      <c r="Y377" s="173">
        <v>3552</v>
      </c>
      <c r="Z377" s="285">
        <v>11164</v>
      </c>
      <c r="AA377" s="44"/>
    </row>
    <row r="378" spans="1:27">
      <c r="A378" s="179">
        <v>9</v>
      </c>
      <c r="B378" s="70">
        <v>3</v>
      </c>
      <c r="C378" s="70">
        <v>4</v>
      </c>
      <c r="D378" s="178">
        <v>954016</v>
      </c>
      <c r="E378" s="70" t="s">
        <v>141</v>
      </c>
      <c r="F378" s="289">
        <v>9698</v>
      </c>
      <c r="G378" s="173">
        <v>1381</v>
      </c>
      <c r="H378" s="173">
        <v>1286</v>
      </c>
      <c r="I378" s="173">
        <v>1711</v>
      </c>
      <c r="J378" s="173">
        <v>1726</v>
      </c>
      <c r="K378" s="173">
        <v>1940</v>
      </c>
      <c r="L378" s="285">
        <v>1654</v>
      </c>
      <c r="M378" s="173">
        <v>2667</v>
      </c>
      <c r="N378" s="173">
        <v>4378</v>
      </c>
      <c r="O378" s="285">
        <v>5320</v>
      </c>
      <c r="P378" s="173">
        <v>5091</v>
      </c>
      <c r="Q378" s="285">
        <v>4607</v>
      </c>
      <c r="R378" s="173">
        <v>837</v>
      </c>
      <c r="S378" s="285">
        <v>874</v>
      </c>
      <c r="T378" s="173">
        <v>2831</v>
      </c>
      <c r="U378" s="285">
        <v>2489</v>
      </c>
      <c r="V378" s="173">
        <v>3668</v>
      </c>
      <c r="W378" s="285">
        <v>3363</v>
      </c>
      <c r="X378" s="173">
        <v>7031</v>
      </c>
      <c r="Y378" s="173">
        <v>1711</v>
      </c>
      <c r="Z378" s="285">
        <v>5320</v>
      </c>
      <c r="AA378" s="44"/>
    </row>
    <row r="379" spans="1:27">
      <c r="A379" s="179">
        <v>9</v>
      </c>
      <c r="B379" s="70">
        <v>3</v>
      </c>
      <c r="C379" s="70">
        <v>4</v>
      </c>
      <c r="D379" s="178">
        <v>158016</v>
      </c>
      <c r="E379" s="70" t="s">
        <v>33</v>
      </c>
      <c r="F379" s="289">
        <v>9651</v>
      </c>
      <c r="G379" s="173">
        <v>1362</v>
      </c>
      <c r="H379" s="173">
        <v>1333</v>
      </c>
      <c r="I379" s="173">
        <v>1689</v>
      </c>
      <c r="J379" s="173">
        <v>1775</v>
      </c>
      <c r="K379" s="173">
        <v>1990</v>
      </c>
      <c r="L379" s="285">
        <v>1502</v>
      </c>
      <c r="M379" s="173">
        <v>2695</v>
      </c>
      <c r="N379" s="173">
        <v>4384</v>
      </c>
      <c r="O379" s="285">
        <v>5267</v>
      </c>
      <c r="P379" s="173">
        <v>5132</v>
      </c>
      <c r="Q379" s="285">
        <v>4519</v>
      </c>
      <c r="R379" s="173">
        <v>897</v>
      </c>
      <c r="S379" s="285">
        <v>792</v>
      </c>
      <c r="T379" s="173">
        <v>2858</v>
      </c>
      <c r="U379" s="285">
        <v>2409</v>
      </c>
      <c r="V379" s="173">
        <v>3755</v>
      </c>
      <c r="W379" s="285">
        <v>3201</v>
      </c>
      <c r="X379" s="173">
        <v>6956</v>
      </c>
      <c r="Y379" s="173">
        <v>1689</v>
      </c>
      <c r="Z379" s="285">
        <v>5267</v>
      </c>
      <c r="AA379" s="44"/>
    </row>
    <row r="380" spans="1:27">
      <c r="A380" s="179">
        <v>9</v>
      </c>
      <c r="B380" s="70">
        <v>3</v>
      </c>
      <c r="C380" s="70">
        <v>4</v>
      </c>
      <c r="D380" s="178">
        <v>362028</v>
      </c>
      <c r="E380" s="70" t="s">
        <v>67</v>
      </c>
      <c r="F380" s="289">
        <v>11996</v>
      </c>
      <c r="G380" s="173">
        <v>1807</v>
      </c>
      <c r="H380" s="173">
        <v>1680</v>
      </c>
      <c r="I380" s="173">
        <v>2201</v>
      </c>
      <c r="J380" s="173">
        <v>2141</v>
      </c>
      <c r="K380" s="173">
        <v>2194</v>
      </c>
      <c r="L380" s="285">
        <v>1973</v>
      </c>
      <c r="M380" s="173">
        <v>3487</v>
      </c>
      <c r="N380" s="173">
        <v>5688</v>
      </c>
      <c r="O380" s="285">
        <v>6308</v>
      </c>
      <c r="P380" s="173">
        <v>6166</v>
      </c>
      <c r="Q380" s="285">
        <v>5830</v>
      </c>
      <c r="R380" s="173">
        <v>1116</v>
      </c>
      <c r="S380" s="285">
        <v>1085</v>
      </c>
      <c r="T380" s="173">
        <v>3309</v>
      </c>
      <c r="U380" s="285">
        <v>2999</v>
      </c>
      <c r="V380" s="173">
        <v>4425</v>
      </c>
      <c r="W380" s="285">
        <v>4084</v>
      </c>
      <c r="X380" s="173">
        <v>8509</v>
      </c>
      <c r="Y380" s="173">
        <v>2201</v>
      </c>
      <c r="Z380" s="285">
        <v>6308</v>
      </c>
      <c r="AA380" s="44"/>
    </row>
    <row r="381" spans="1:27">
      <c r="A381" s="179">
        <v>9</v>
      </c>
      <c r="B381" s="70">
        <v>3</v>
      </c>
      <c r="C381" s="70">
        <v>4</v>
      </c>
      <c r="D381" s="178">
        <v>974028</v>
      </c>
      <c r="E381" s="70" t="s">
        <v>158</v>
      </c>
      <c r="F381" s="289">
        <v>13622</v>
      </c>
      <c r="G381" s="173">
        <v>1878</v>
      </c>
      <c r="H381" s="173">
        <v>1811</v>
      </c>
      <c r="I381" s="173">
        <v>2376</v>
      </c>
      <c r="J381" s="173">
        <v>2597</v>
      </c>
      <c r="K381" s="173">
        <v>2810</v>
      </c>
      <c r="L381" s="285">
        <v>2150</v>
      </c>
      <c r="M381" s="173">
        <v>3689</v>
      </c>
      <c r="N381" s="173">
        <v>6065</v>
      </c>
      <c r="O381" s="285">
        <v>7557</v>
      </c>
      <c r="P381" s="173">
        <v>7262</v>
      </c>
      <c r="Q381" s="285">
        <v>6360</v>
      </c>
      <c r="R381" s="173">
        <v>1276</v>
      </c>
      <c r="S381" s="285">
        <v>1100</v>
      </c>
      <c r="T381" s="173">
        <v>4064</v>
      </c>
      <c r="U381" s="285">
        <v>3493</v>
      </c>
      <c r="V381" s="173">
        <v>5340</v>
      </c>
      <c r="W381" s="285">
        <v>4593</v>
      </c>
      <c r="X381" s="173">
        <v>9933</v>
      </c>
      <c r="Y381" s="173">
        <v>2376</v>
      </c>
      <c r="Z381" s="285">
        <v>7557</v>
      </c>
      <c r="AA381" s="44"/>
    </row>
    <row r="382" spans="1:27">
      <c r="A382" s="179">
        <v>9</v>
      </c>
      <c r="B382" s="70">
        <v>3</v>
      </c>
      <c r="C382" s="70">
        <v>4</v>
      </c>
      <c r="D382" s="178">
        <v>962040</v>
      </c>
      <c r="E382" s="70" t="s">
        <v>154</v>
      </c>
      <c r="F382" s="289">
        <v>10373</v>
      </c>
      <c r="G382" s="173">
        <v>1183</v>
      </c>
      <c r="H382" s="173">
        <v>1236</v>
      </c>
      <c r="I382" s="173">
        <v>1804</v>
      </c>
      <c r="J382" s="173">
        <v>1963</v>
      </c>
      <c r="K382" s="173">
        <v>2346</v>
      </c>
      <c r="L382" s="285">
        <v>1841</v>
      </c>
      <c r="M382" s="173">
        <v>2419</v>
      </c>
      <c r="N382" s="173">
        <v>4223</v>
      </c>
      <c r="O382" s="285">
        <v>6150</v>
      </c>
      <c r="P382" s="173">
        <v>5291</v>
      </c>
      <c r="Q382" s="285">
        <v>5082</v>
      </c>
      <c r="R382" s="173">
        <v>887</v>
      </c>
      <c r="S382" s="285">
        <v>917</v>
      </c>
      <c r="T382" s="173">
        <v>3165</v>
      </c>
      <c r="U382" s="285">
        <v>2985</v>
      </c>
      <c r="V382" s="173">
        <v>4052</v>
      </c>
      <c r="W382" s="285">
        <v>3902</v>
      </c>
      <c r="X382" s="173">
        <v>7954</v>
      </c>
      <c r="Y382" s="173">
        <v>1804</v>
      </c>
      <c r="Z382" s="285">
        <v>6150</v>
      </c>
      <c r="AA382" s="44"/>
    </row>
    <row r="383" spans="1:27">
      <c r="A383" s="179">
        <v>9</v>
      </c>
      <c r="B383" s="70">
        <v>3</v>
      </c>
      <c r="C383" s="70">
        <v>4</v>
      </c>
      <c r="D383" s="178">
        <v>158028</v>
      </c>
      <c r="E383" s="70" t="s">
        <v>37</v>
      </c>
      <c r="F383" s="289">
        <v>16949</v>
      </c>
      <c r="G383" s="173">
        <v>2245</v>
      </c>
      <c r="H383" s="173">
        <v>2236</v>
      </c>
      <c r="I383" s="173">
        <v>3084</v>
      </c>
      <c r="J383" s="173">
        <v>3240</v>
      </c>
      <c r="K383" s="173">
        <v>3556</v>
      </c>
      <c r="L383" s="285">
        <v>2588</v>
      </c>
      <c r="M383" s="173">
        <v>4481</v>
      </c>
      <c r="N383" s="173">
        <v>7565</v>
      </c>
      <c r="O383" s="285">
        <v>9384</v>
      </c>
      <c r="P383" s="173">
        <v>8632</v>
      </c>
      <c r="Q383" s="285">
        <v>8317</v>
      </c>
      <c r="R383" s="173">
        <v>1576</v>
      </c>
      <c r="S383" s="285">
        <v>1508</v>
      </c>
      <c r="T383" s="173">
        <v>4826</v>
      </c>
      <c r="U383" s="285">
        <v>4558</v>
      </c>
      <c r="V383" s="173">
        <v>6402</v>
      </c>
      <c r="W383" s="285">
        <v>6066</v>
      </c>
      <c r="X383" s="173">
        <v>12468</v>
      </c>
      <c r="Y383" s="173">
        <v>3084</v>
      </c>
      <c r="Z383" s="285">
        <v>9384</v>
      </c>
      <c r="AA383" s="44"/>
    </row>
    <row r="384" spans="1:27">
      <c r="A384" s="179">
        <v>9</v>
      </c>
      <c r="B384" s="70">
        <v>3</v>
      </c>
      <c r="C384" s="70">
        <v>4</v>
      </c>
      <c r="D384" s="178">
        <v>566076</v>
      </c>
      <c r="E384" s="70" t="s">
        <v>117</v>
      </c>
      <c r="F384" s="289">
        <v>15828</v>
      </c>
      <c r="G384" s="173">
        <v>2095</v>
      </c>
      <c r="H384" s="173">
        <v>2121</v>
      </c>
      <c r="I384" s="173">
        <v>2749</v>
      </c>
      <c r="J384" s="173">
        <v>2797</v>
      </c>
      <c r="K384" s="173">
        <v>3384</v>
      </c>
      <c r="L384" s="285">
        <v>2682</v>
      </c>
      <c r="M384" s="173">
        <v>4216</v>
      </c>
      <c r="N384" s="173">
        <v>6965</v>
      </c>
      <c r="O384" s="285">
        <v>8863</v>
      </c>
      <c r="P384" s="173">
        <v>8273</v>
      </c>
      <c r="Q384" s="285">
        <v>7555</v>
      </c>
      <c r="R384" s="173">
        <v>1450</v>
      </c>
      <c r="S384" s="285">
        <v>1299</v>
      </c>
      <c r="T384" s="173">
        <v>4653</v>
      </c>
      <c r="U384" s="285">
        <v>4210</v>
      </c>
      <c r="V384" s="173">
        <v>6103</v>
      </c>
      <c r="W384" s="285">
        <v>5509</v>
      </c>
      <c r="X384" s="173">
        <v>11612</v>
      </c>
      <c r="Y384" s="173">
        <v>2749</v>
      </c>
      <c r="Z384" s="285">
        <v>8863</v>
      </c>
      <c r="AA384" s="44"/>
    </row>
    <row r="385" spans="1:27">
      <c r="A385" s="179">
        <v>9</v>
      </c>
      <c r="B385" s="70">
        <v>3</v>
      </c>
      <c r="C385" s="70">
        <v>4</v>
      </c>
      <c r="D385" s="178">
        <v>382056</v>
      </c>
      <c r="E385" s="70" t="s">
        <v>92</v>
      </c>
      <c r="F385" s="289">
        <v>11617</v>
      </c>
      <c r="G385" s="173">
        <v>1622</v>
      </c>
      <c r="H385" s="173">
        <v>1559</v>
      </c>
      <c r="I385" s="173">
        <v>2118</v>
      </c>
      <c r="J385" s="173">
        <v>2057</v>
      </c>
      <c r="K385" s="173">
        <v>2391</v>
      </c>
      <c r="L385" s="285">
        <v>1870</v>
      </c>
      <c r="M385" s="173">
        <v>3181</v>
      </c>
      <c r="N385" s="173">
        <v>5299</v>
      </c>
      <c r="O385" s="285">
        <v>6318</v>
      </c>
      <c r="P385" s="173">
        <v>6138</v>
      </c>
      <c r="Q385" s="285">
        <v>5479</v>
      </c>
      <c r="R385" s="173">
        <v>1126</v>
      </c>
      <c r="S385" s="285">
        <v>992</v>
      </c>
      <c r="T385" s="173">
        <v>3346</v>
      </c>
      <c r="U385" s="285">
        <v>2972</v>
      </c>
      <c r="V385" s="173">
        <v>4472</v>
      </c>
      <c r="W385" s="285">
        <v>3964</v>
      </c>
      <c r="X385" s="173">
        <v>8436</v>
      </c>
      <c r="Y385" s="173">
        <v>2118</v>
      </c>
      <c r="Z385" s="285">
        <v>6318</v>
      </c>
      <c r="AA385" s="44"/>
    </row>
    <row r="386" spans="1:27">
      <c r="A386" s="179">
        <v>9</v>
      </c>
      <c r="B386" s="70">
        <v>3</v>
      </c>
      <c r="C386" s="70">
        <v>4</v>
      </c>
      <c r="D386" s="178">
        <v>158032</v>
      </c>
      <c r="E386" s="70" t="s">
        <v>38</v>
      </c>
      <c r="F386" s="289">
        <v>16500</v>
      </c>
      <c r="G386" s="173">
        <v>2086</v>
      </c>
      <c r="H386" s="173">
        <v>2095</v>
      </c>
      <c r="I386" s="173">
        <v>3013</v>
      </c>
      <c r="J386" s="173">
        <v>3078</v>
      </c>
      <c r="K386" s="173">
        <v>3426</v>
      </c>
      <c r="L386" s="285">
        <v>2802</v>
      </c>
      <c r="M386" s="173">
        <v>4181</v>
      </c>
      <c r="N386" s="173">
        <v>7194</v>
      </c>
      <c r="O386" s="285">
        <v>9306</v>
      </c>
      <c r="P386" s="173">
        <v>8620</v>
      </c>
      <c r="Q386" s="285">
        <v>7880</v>
      </c>
      <c r="R386" s="173">
        <v>1526</v>
      </c>
      <c r="S386" s="285">
        <v>1487</v>
      </c>
      <c r="T386" s="173">
        <v>4990</v>
      </c>
      <c r="U386" s="285">
        <v>4316</v>
      </c>
      <c r="V386" s="173">
        <v>6516</v>
      </c>
      <c r="W386" s="285">
        <v>5803</v>
      </c>
      <c r="X386" s="173">
        <v>12319</v>
      </c>
      <c r="Y386" s="173">
        <v>3013</v>
      </c>
      <c r="Z386" s="285">
        <v>9306</v>
      </c>
    </row>
    <row r="387" spans="1:27">
      <c r="A387" s="183"/>
      <c r="B387" s="184"/>
      <c r="C387" s="184"/>
      <c r="D387" s="184"/>
      <c r="E387" s="169" t="s">
        <v>219</v>
      </c>
      <c r="F387" s="284">
        <v>236113</v>
      </c>
      <c r="G387" s="280">
        <v>31496</v>
      </c>
      <c r="H387" s="170">
        <v>30905</v>
      </c>
      <c r="I387" s="170">
        <v>42029</v>
      </c>
      <c r="J387" s="170">
        <v>44069</v>
      </c>
      <c r="K387" s="170">
        <v>48865</v>
      </c>
      <c r="L387" s="284">
        <v>38749</v>
      </c>
      <c r="M387" s="280">
        <v>62401</v>
      </c>
      <c r="N387" s="170">
        <v>104430</v>
      </c>
      <c r="O387" s="284">
        <v>131683</v>
      </c>
      <c r="P387" s="280">
        <v>122991</v>
      </c>
      <c r="Q387" s="284">
        <v>113122</v>
      </c>
      <c r="R387" s="280">
        <v>21572</v>
      </c>
      <c r="S387" s="284">
        <v>20457</v>
      </c>
      <c r="T387" s="280">
        <v>69326</v>
      </c>
      <c r="U387" s="284">
        <v>62357</v>
      </c>
      <c r="V387" s="280">
        <v>90898</v>
      </c>
      <c r="W387" s="284">
        <v>82814</v>
      </c>
      <c r="X387" s="280">
        <v>173712</v>
      </c>
      <c r="Y387" s="172">
        <v>42029</v>
      </c>
      <c r="Z387" s="300">
        <v>131683</v>
      </c>
    </row>
    <row r="388" spans="1:27">
      <c r="A388" s="179">
        <v>10</v>
      </c>
      <c r="B388" s="70">
        <v>4</v>
      </c>
      <c r="C388" s="70">
        <v>4</v>
      </c>
      <c r="D388" s="178">
        <v>566028</v>
      </c>
      <c r="E388" s="70" t="s">
        <v>116</v>
      </c>
      <c r="F388" s="289">
        <v>11056</v>
      </c>
      <c r="G388" s="173">
        <v>1371</v>
      </c>
      <c r="H388" s="173">
        <v>1377</v>
      </c>
      <c r="I388" s="173">
        <v>1917</v>
      </c>
      <c r="J388" s="173">
        <v>2136</v>
      </c>
      <c r="K388" s="173">
        <v>2416</v>
      </c>
      <c r="L388" s="285">
        <v>1839</v>
      </c>
      <c r="M388" s="173">
        <v>2748</v>
      </c>
      <c r="N388" s="173">
        <v>4665</v>
      </c>
      <c r="O388" s="285">
        <v>6391</v>
      </c>
      <c r="P388" s="173">
        <v>5753</v>
      </c>
      <c r="Q388" s="285">
        <v>5303</v>
      </c>
      <c r="R388" s="173">
        <v>992</v>
      </c>
      <c r="S388" s="285">
        <v>925</v>
      </c>
      <c r="T388" s="173">
        <v>3301</v>
      </c>
      <c r="U388" s="285">
        <v>3090</v>
      </c>
      <c r="V388" s="173">
        <v>4293</v>
      </c>
      <c r="W388" s="285">
        <v>4015</v>
      </c>
      <c r="X388" s="173">
        <v>8308</v>
      </c>
      <c r="Y388" s="173">
        <v>1917</v>
      </c>
      <c r="Z388" s="285">
        <v>6391</v>
      </c>
    </row>
    <row r="389" spans="1:27">
      <c r="A389" s="179">
        <v>10</v>
      </c>
      <c r="B389" s="70">
        <v>4</v>
      </c>
      <c r="C389" s="70">
        <v>4</v>
      </c>
      <c r="D389" s="178">
        <v>158020</v>
      </c>
      <c r="E389" s="70" t="s">
        <v>34</v>
      </c>
      <c r="F389" s="289">
        <v>11305</v>
      </c>
      <c r="G389" s="173">
        <v>1471</v>
      </c>
      <c r="H389" s="173">
        <v>1528</v>
      </c>
      <c r="I389" s="173">
        <v>1982</v>
      </c>
      <c r="J389" s="173">
        <v>2097</v>
      </c>
      <c r="K389" s="173">
        <v>2346</v>
      </c>
      <c r="L389" s="285">
        <v>1881</v>
      </c>
      <c r="M389" s="173">
        <v>2999</v>
      </c>
      <c r="N389" s="173">
        <v>4981</v>
      </c>
      <c r="O389" s="285">
        <v>6324</v>
      </c>
      <c r="P389" s="173">
        <v>5777</v>
      </c>
      <c r="Q389" s="285">
        <v>5528</v>
      </c>
      <c r="R389" s="173">
        <v>974</v>
      </c>
      <c r="S389" s="285">
        <v>1008</v>
      </c>
      <c r="T389" s="173">
        <v>3261</v>
      </c>
      <c r="U389" s="285">
        <v>3063</v>
      </c>
      <c r="V389" s="173">
        <v>4235</v>
      </c>
      <c r="W389" s="285">
        <v>4071</v>
      </c>
      <c r="X389" s="173">
        <v>8306</v>
      </c>
      <c r="Y389" s="173">
        <v>1982</v>
      </c>
      <c r="Z389" s="285">
        <v>6324</v>
      </c>
    </row>
    <row r="390" spans="1:27">
      <c r="A390" s="179">
        <v>10</v>
      </c>
      <c r="B390" s="70">
        <v>4</v>
      </c>
      <c r="C390" s="70">
        <v>4</v>
      </c>
      <c r="D390" s="178">
        <v>162022</v>
      </c>
      <c r="E390" s="70" t="s">
        <v>43</v>
      </c>
      <c r="F390" s="289">
        <v>10742</v>
      </c>
      <c r="G390" s="173">
        <v>1371</v>
      </c>
      <c r="H390" s="173">
        <v>1464</v>
      </c>
      <c r="I390" s="173">
        <v>2043</v>
      </c>
      <c r="J390" s="173">
        <v>2107</v>
      </c>
      <c r="K390" s="173">
        <v>2203</v>
      </c>
      <c r="L390" s="285">
        <v>1554</v>
      </c>
      <c r="M390" s="173">
        <v>2835</v>
      </c>
      <c r="N390" s="173">
        <v>4878</v>
      </c>
      <c r="O390" s="285">
        <v>5864</v>
      </c>
      <c r="P390" s="173">
        <v>5417</v>
      </c>
      <c r="Q390" s="285">
        <v>5325</v>
      </c>
      <c r="R390" s="173">
        <v>1002</v>
      </c>
      <c r="S390" s="285">
        <v>1041</v>
      </c>
      <c r="T390" s="173">
        <v>2989</v>
      </c>
      <c r="U390" s="285">
        <v>2875</v>
      </c>
      <c r="V390" s="173">
        <v>3991</v>
      </c>
      <c r="W390" s="285">
        <v>3916</v>
      </c>
      <c r="X390" s="173">
        <v>7907</v>
      </c>
      <c r="Y390" s="173">
        <v>2043</v>
      </c>
      <c r="Z390" s="285">
        <v>5864</v>
      </c>
    </row>
    <row r="391" spans="1:27">
      <c r="A391" s="179">
        <v>10</v>
      </c>
      <c r="B391" s="70">
        <v>4</v>
      </c>
      <c r="C391" s="70">
        <v>4</v>
      </c>
      <c r="D391" s="178">
        <v>362036</v>
      </c>
      <c r="E391" s="70" t="s">
        <v>69</v>
      </c>
      <c r="F391" s="289">
        <v>10924</v>
      </c>
      <c r="G391" s="173">
        <v>1343</v>
      </c>
      <c r="H391" s="173">
        <v>1450</v>
      </c>
      <c r="I391" s="173">
        <v>1948</v>
      </c>
      <c r="J391" s="173">
        <v>2110</v>
      </c>
      <c r="K391" s="173">
        <v>2308</v>
      </c>
      <c r="L391" s="285">
        <v>1765</v>
      </c>
      <c r="M391" s="173">
        <v>2793</v>
      </c>
      <c r="N391" s="173">
        <v>4741</v>
      </c>
      <c r="O391" s="285">
        <v>6183</v>
      </c>
      <c r="P391" s="173">
        <v>5662</v>
      </c>
      <c r="Q391" s="285">
        <v>5262</v>
      </c>
      <c r="R391" s="173">
        <v>1043</v>
      </c>
      <c r="S391" s="285">
        <v>905</v>
      </c>
      <c r="T391" s="173">
        <v>3175</v>
      </c>
      <c r="U391" s="285">
        <v>3008</v>
      </c>
      <c r="V391" s="173">
        <v>4218</v>
      </c>
      <c r="W391" s="285">
        <v>3913</v>
      </c>
      <c r="X391" s="173">
        <v>8131</v>
      </c>
      <c r="Y391" s="173">
        <v>1948</v>
      </c>
      <c r="Z391" s="285">
        <v>6183</v>
      </c>
    </row>
    <row r="392" spans="1:27">
      <c r="A392" s="179">
        <v>10</v>
      </c>
      <c r="B392" s="70">
        <v>4</v>
      </c>
      <c r="C392" s="70">
        <v>4</v>
      </c>
      <c r="D392" s="178">
        <v>166036</v>
      </c>
      <c r="E392" s="70" t="s">
        <v>47</v>
      </c>
      <c r="F392" s="289">
        <v>10285</v>
      </c>
      <c r="G392" s="173">
        <v>1187</v>
      </c>
      <c r="H392" s="173">
        <v>1261</v>
      </c>
      <c r="I392" s="173">
        <v>1758</v>
      </c>
      <c r="J392" s="173">
        <v>2039</v>
      </c>
      <c r="K392" s="173">
        <v>2283</v>
      </c>
      <c r="L392" s="285">
        <v>1757</v>
      </c>
      <c r="M392" s="173">
        <v>2448</v>
      </c>
      <c r="N392" s="173">
        <v>4206</v>
      </c>
      <c r="O392" s="285">
        <v>6079</v>
      </c>
      <c r="P392" s="173">
        <v>5228</v>
      </c>
      <c r="Q392" s="285">
        <v>5057</v>
      </c>
      <c r="R392" s="173">
        <v>897</v>
      </c>
      <c r="S392" s="285">
        <v>861</v>
      </c>
      <c r="T392" s="173">
        <v>3065</v>
      </c>
      <c r="U392" s="285">
        <v>3014</v>
      </c>
      <c r="V392" s="173">
        <v>3962</v>
      </c>
      <c r="W392" s="285">
        <v>3875</v>
      </c>
      <c r="X392" s="173">
        <v>7837</v>
      </c>
      <c r="Y392" s="173">
        <v>1758</v>
      </c>
      <c r="Z392" s="285">
        <v>6079</v>
      </c>
    </row>
    <row r="393" spans="1:27">
      <c r="A393" s="183"/>
      <c r="B393" s="184"/>
      <c r="C393" s="184"/>
      <c r="D393" s="184"/>
      <c r="E393" s="169" t="s">
        <v>299</v>
      </c>
      <c r="F393" s="284">
        <v>54312</v>
      </c>
      <c r="G393" s="280">
        <v>6743</v>
      </c>
      <c r="H393" s="170">
        <v>7080</v>
      </c>
      <c r="I393" s="170">
        <v>9648</v>
      </c>
      <c r="J393" s="170">
        <v>10489</v>
      </c>
      <c r="K393" s="170">
        <v>11556</v>
      </c>
      <c r="L393" s="284">
        <v>8796</v>
      </c>
      <c r="M393" s="280">
        <v>13823</v>
      </c>
      <c r="N393" s="170">
        <v>23471</v>
      </c>
      <c r="O393" s="284">
        <v>30841</v>
      </c>
      <c r="P393" s="280">
        <v>27837</v>
      </c>
      <c r="Q393" s="284">
        <v>26475</v>
      </c>
      <c r="R393" s="280">
        <v>4908</v>
      </c>
      <c r="S393" s="284">
        <v>4740</v>
      </c>
      <c r="T393" s="280">
        <v>15791</v>
      </c>
      <c r="U393" s="284">
        <v>15050</v>
      </c>
      <c r="V393" s="280">
        <v>20699</v>
      </c>
      <c r="W393" s="284">
        <v>19790</v>
      </c>
      <c r="X393" s="280">
        <v>40489</v>
      </c>
      <c r="Y393" s="172">
        <v>9648</v>
      </c>
      <c r="Z393" s="300">
        <v>30841</v>
      </c>
      <c r="AA393" s="44"/>
    </row>
    <row r="394" spans="1:27">
      <c r="A394" s="70"/>
      <c r="B394" s="70"/>
      <c r="C394" s="70"/>
      <c r="D394" s="70"/>
      <c r="E394" s="51" t="s">
        <v>180</v>
      </c>
      <c r="F394" s="166">
        <v>3574199</v>
      </c>
      <c r="G394" s="77">
        <v>478141</v>
      </c>
      <c r="H394" s="77">
        <v>462582</v>
      </c>
      <c r="I394" s="77">
        <v>628873</v>
      </c>
      <c r="J394" s="77">
        <v>660101</v>
      </c>
      <c r="K394" s="77">
        <v>733772</v>
      </c>
      <c r="L394" s="78">
        <v>610730</v>
      </c>
      <c r="M394" s="77">
        <v>940723</v>
      </c>
      <c r="N394" s="77">
        <v>1569596</v>
      </c>
      <c r="O394" s="78">
        <v>2004603</v>
      </c>
      <c r="P394" s="77">
        <v>1850426</v>
      </c>
      <c r="Q394" s="78">
        <v>1723773</v>
      </c>
      <c r="R394" s="77">
        <v>323847</v>
      </c>
      <c r="S394" s="78">
        <v>305026</v>
      </c>
      <c r="T394" s="77">
        <v>1042283</v>
      </c>
      <c r="U394" s="78">
        <v>962320</v>
      </c>
      <c r="V394" s="77">
        <v>1366130</v>
      </c>
      <c r="W394" s="78">
        <v>1267346</v>
      </c>
      <c r="X394" s="77">
        <v>2633476</v>
      </c>
      <c r="Y394" s="77">
        <v>628873</v>
      </c>
      <c r="Z394" s="78">
        <v>2004603</v>
      </c>
      <c r="AA394" s="44"/>
    </row>
    <row r="395" spans="1:27">
      <c r="A395" s="70"/>
      <c r="B395" s="70"/>
      <c r="C395" s="70"/>
      <c r="D395" s="70"/>
      <c r="E395" s="16" t="s">
        <v>201</v>
      </c>
      <c r="F395" s="166">
        <v>1891176</v>
      </c>
      <c r="G395" s="77">
        <v>259963</v>
      </c>
      <c r="H395" s="77">
        <v>250466</v>
      </c>
      <c r="I395" s="77">
        <v>337006</v>
      </c>
      <c r="J395" s="77">
        <v>347355</v>
      </c>
      <c r="K395" s="77">
        <v>379373</v>
      </c>
      <c r="L395" s="78">
        <v>317013</v>
      </c>
      <c r="M395" s="77">
        <v>510429</v>
      </c>
      <c r="N395" s="77">
        <v>847435</v>
      </c>
      <c r="O395" s="78">
        <v>1043741</v>
      </c>
      <c r="P395" s="77">
        <v>977578</v>
      </c>
      <c r="Q395" s="78">
        <v>913598</v>
      </c>
      <c r="R395" s="77">
        <v>173319</v>
      </c>
      <c r="S395" s="78">
        <v>163687</v>
      </c>
      <c r="T395" s="77">
        <v>541458</v>
      </c>
      <c r="U395" s="78">
        <v>502283</v>
      </c>
      <c r="V395" s="77">
        <v>714777</v>
      </c>
      <c r="W395" s="78">
        <v>665970</v>
      </c>
      <c r="X395" s="77">
        <v>1380747</v>
      </c>
      <c r="Y395" s="77">
        <v>337006</v>
      </c>
      <c r="Z395" s="78">
        <v>1043741</v>
      </c>
      <c r="AA395" s="44"/>
    </row>
    <row r="396" spans="1:27">
      <c r="A396" s="70"/>
      <c r="B396" s="70"/>
      <c r="C396" s="70"/>
      <c r="D396" s="70"/>
      <c r="E396" s="17" t="s">
        <v>202</v>
      </c>
      <c r="F396" s="166">
        <v>1683023</v>
      </c>
      <c r="G396" s="77">
        <v>218178</v>
      </c>
      <c r="H396" s="77">
        <v>212116</v>
      </c>
      <c r="I396" s="77">
        <v>291867</v>
      </c>
      <c r="J396" s="77">
        <v>312746</v>
      </c>
      <c r="K396" s="77">
        <v>354399</v>
      </c>
      <c r="L396" s="78">
        <v>293717</v>
      </c>
      <c r="M396" s="77">
        <v>430294</v>
      </c>
      <c r="N396" s="77">
        <v>722161</v>
      </c>
      <c r="O396" s="78">
        <v>960862</v>
      </c>
      <c r="P396" s="77">
        <v>872848</v>
      </c>
      <c r="Q396" s="78">
        <v>810175</v>
      </c>
      <c r="R396" s="77">
        <v>150528</v>
      </c>
      <c r="S396" s="78">
        <v>141339</v>
      </c>
      <c r="T396" s="77">
        <v>500825</v>
      </c>
      <c r="U396" s="78">
        <v>460037</v>
      </c>
      <c r="V396" s="77">
        <v>651353</v>
      </c>
      <c r="W396" s="78">
        <v>601376</v>
      </c>
      <c r="X396" s="77">
        <v>1252729</v>
      </c>
      <c r="Y396" s="77">
        <v>291867</v>
      </c>
      <c r="Z396" s="78">
        <v>960862</v>
      </c>
      <c r="AA396" s="44"/>
    </row>
    <row r="398" spans="1:27">
      <c r="A398" s="239" t="s">
        <v>310</v>
      </c>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row>
    <row r="399" spans="1:27">
      <c r="D399" s="41">
        <v>5111000</v>
      </c>
      <c r="E399" s="41" t="s">
        <v>15</v>
      </c>
      <c r="F399" s="290">
        <v>112027</v>
      </c>
      <c r="G399" s="28">
        <v>18652</v>
      </c>
      <c r="H399" s="28">
        <v>16723</v>
      </c>
      <c r="I399" s="28">
        <v>21212</v>
      </c>
      <c r="J399" s="28">
        <v>19551</v>
      </c>
      <c r="K399" s="28">
        <v>19391</v>
      </c>
      <c r="L399" s="293">
        <v>16498</v>
      </c>
      <c r="M399" s="28">
        <v>35375</v>
      </c>
      <c r="N399" s="28">
        <v>56587</v>
      </c>
      <c r="O399" s="293">
        <v>55440</v>
      </c>
      <c r="P399" s="28">
        <v>57416</v>
      </c>
      <c r="Q399" s="293">
        <v>54611</v>
      </c>
      <c r="R399" s="28">
        <v>10917</v>
      </c>
      <c r="S399" s="293">
        <v>10295</v>
      </c>
      <c r="T399" s="28">
        <v>28333</v>
      </c>
      <c r="U399" s="293">
        <v>27107</v>
      </c>
      <c r="V399" s="28">
        <v>39250</v>
      </c>
      <c r="W399" s="293">
        <v>37402</v>
      </c>
      <c r="X399" s="28">
        <v>76652</v>
      </c>
      <c r="Y399" s="28">
        <v>21212</v>
      </c>
      <c r="Z399" s="293">
        <v>55440</v>
      </c>
    </row>
    <row r="400" spans="1:27">
      <c r="D400" s="41">
        <v>5112000</v>
      </c>
      <c r="E400" s="41" t="s">
        <v>16</v>
      </c>
      <c r="F400" s="291">
        <v>97444</v>
      </c>
      <c r="G400" s="28">
        <v>13470</v>
      </c>
      <c r="H400" s="28">
        <v>12801</v>
      </c>
      <c r="I400" s="28">
        <v>17373</v>
      </c>
      <c r="J400" s="28">
        <v>17979</v>
      </c>
      <c r="K400" s="28">
        <v>19586</v>
      </c>
      <c r="L400" s="294">
        <v>16235</v>
      </c>
      <c r="M400" s="28">
        <v>26271</v>
      </c>
      <c r="N400" s="28">
        <v>43644</v>
      </c>
      <c r="O400" s="294">
        <v>53800</v>
      </c>
      <c r="P400" s="28">
        <v>50380</v>
      </c>
      <c r="Q400" s="294">
        <v>47064</v>
      </c>
      <c r="R400" s="28">
        <v>8937</v>
      </c>
      <c r="S400" s="294">
        <v>8436</v>
      </c>
      <c r="T400" s="28">
        <v>27916</v>
      </c>
      <c r="U400" s="294">
        <v>25884</v>
      </c>
      <c r="V400" s="28">
        <v>36853</v>
      </c>
      <c r="W400" s="294">
        <v>34320</v>
      </c>
      <c r="X400" s="28">
        <v>71173</v>
      </c>
      <c r="Y400" s="28">
        <v>17373</v>
      </c>
      <c r="Z400" s="294">
        <v>53800</v>
      </c>
    </row>
    <row r="401" spans="4:26">
      <c r="D401" s="41">
        <v>5113000</v>
      </c>
      <c r="E401" s="41" t="s">
        <v>17</v>
      </c>
      <c r="F401" s="291">
        <v>108181</v>
      </c>
      <c r="G401" s="28">
        <v>16037</v>
      </c>
      <c r="H401" s="28">
        <v>14538</v>
      </c>
      <c r="I401" s="28">
        <v>19572</v>
      </c>
      <c r="J401" s="28">
        <v>19434</v>
      </c>
      <c r="K401" s="28">
        <v>20591</v>
      </c>
      <c r="L401" s="294">
        <v>18009</v>
      </c>
      <c r="M401" s="28">
        <v>30575</v>
      </c>
      <c r="N401" s="28">
        <v>50147</v>
      </c>
      <c r="O401" s="294">
        <v>58034</v>
      </c>
      <c r="P401" s="28">
        <v>55810</v>
      </c>
      <c r="Q401" s="294">
        <v>52371</v>
      </c>
      <c r="R401" s="28">
        <v>10089</v>
      </c>
      <c r="S401" s="294">
        <v>9483</v>
      </c>
      <c r="T401" s="28">
        <v>30039</v>
      </c>
      <c r="U401" s="294">
        <v>27995</v>
      </c>
      <c r="V401" s="28">
        <v>40128</v>
      </c>
      <c r="W401" s="294">
        <v>37478</v>
      </c>
      <c r="X401" s="28">
        <v>77606</v>
      </c>
      <c r="Y401" s="28">
        <v>19572</v>
      </c>
      <c r="Z401" s="294">
        <v>58034</v>
      </c>
    </row>
    <row r="402" spans="4:26">
      <c r="D402" s="41">
        <v>5114000</v>
      </c>
      <c r="E402" s="41" t="s">
        <v>18</v>
      </c>
      <c r="F402" s="291">
        <v>43827</v>
      </c>
      <c r="G402" s="28">
        <v>5768</v>
      </c>
      <c r="H402" s="28">
        <v>5743</v>
      </c>
      <c r="I402" s="28">
        <v>7828</v>
      </c>
      <c r="J402" s="28">
        <v>8154</v>
      </c>
      <c r="K402" s="28">
        <v>8962</v>
      </c>
      <c r="L402" s="294">
        <v>7372</v>
      </c>
      <c r="M402" s="28">
        <v>11511</v>
      </c>
      <c r="N402" s="28">
        <v>19339</v>
      </c>
      <c r="O402" s="294">
        <v>24488</v>
      </c>
      <c r="P402" s="28">
        <v>22731</v>
      </c>
      <c r="Q402" s="294">
        <v>21096</v>
      </c>
      <c r="R402" s="28">
        <v>4054</v>
      </c>
      <c r="S402" s="294">
        <v>3774</v>
      </c>
      <c r="T402" s="28">
        <v>12693</v>
      </c>
      <c r="U402" s="294">
        <v>11795</v>
      </c>
      <c r="V402" s="28">
        <v>16747</v>
      </c>
      <c r="W402" s="294">
        <v>15569</v>
      </c>
      <c r="X402" s="28">
        <v>32316</v>
      </c>
      <c r="Y402" s="28">
        <v>7828</v>
      </c>
      <c r="Z402" s="294">
        <v>24488</v>
      </c>
    </row>
    <row r="403" spans="4:26">
      <c r="D403" s="41">
        <v>5116000</v>
      </c>
      <c r="E403" s="41" t="s">
        <v>19</v>
      </c>
      <c r="F403" s="291">
        <v>50814</v>
      </c>
      <c r="G403" s="28">
        <v>6893</v>
      </c>
      <c r="H403" s="28">
        <v>6557</v>
      </c>
      <c r="I403" s="28">
        <v>8896</v>
      </c>
      <c r="J403" s="28">
        <v>9354</v>
      </c>
      <c r="K403" s="28">
        <v>10334</v>
      </c>
      <c r="L403" s="294">
        <v>8780</v>
      </c>
      <c r="M403" s="28">
        <v>13450</v>
      </c>
      <c r="N403" s="28">
        <v>22346</v>
      </c>
      <c r="O403" s="294">
        <v>28468</v>
      </c>
      <c r="P403" s="28">
        <v>26081</v>
      </c>
      <c r="Q403" s="294">
        <v>24733</v>
      </c>
      <c r="R403" s="28">
        <v>4604</v>
      </c>
      <c r="S403" s="294">
        <v>4292</v>
      </c>
      <c r="T403" s="28">
        <v>14550</v>
      </c>
      <c r="U403" s="294">
        <v>13918</v>
      </c>
      <c r="V403" s="28">
        <v>19154</v>
      </c>
      <c r="W403" s="294">
        <v>18210</v>
      </c>
      <c r="X403" s="28">
        <v>37364</v>
      </c>
      <c r="Y403" s="28">
        <v>8896</v>
      </c>
      <c r="Z403" s="294">
        <v>28468</v>
      </c>
    </row>
    <row r="404" spans="4:26">
      <c r="D404" s="41">
        <v>5117000</v>
      </c>
      <c r="E404" s="41" t="s">
        <v>20</v>
      </c>
      <c r="F404" s="291">
        <v>30981</v>
      </c>
      <c r="G404" s="28">
        <v>4298</v>
      </c>
      <c r="H404" s="28">
        <v>4261</v>
      </c>
      <c r="I404" s="28">
        <v>5568</v>
      </c>
      <c r="J404" s="28">
        <v>5719</v>
      </c>
      <c r="K404" s="28">
        <v>6100</v>
      </c>
      <c r="L404" s="294">
        <v>5035</v>
      </c>
      <c r="M404" s="28">
        <v>8559</v>
      </c>
      <c r="N404" s="28">
        <v>14127</v>
      </c>
      <c r="O404" s="294">
        <v>16854</v>
      </c>
      <c r="P404" s="28">
        <v>16035</v>
      </c>
      <c r="Q404" s="294">
        <v>14946</v>
      </c>
      <c r="R404" s="28">
        <v>2819</v>
      </c>
      <c r="S404" s="294">
        <v>2749</v>
      </c>
      <c r="T404" s="28">
        <v>8765</v>
      </c>
      <c r="U404" s="294">
        <v>8089</v>
      </c>
      <c r="V404" s="28">
        <v>11584</v>
      </c>
      <c r="W404" s="294">
        <v>10838</v>
      </c>
      <c r="X404" s="28">
        <v>22422</v>
      </c>
      <c r="Y404" s="28">
        <v>5568</v>
      </c>
      <c r="Z404" s="294">
        <v>16854</v>
      </c>
    </row>
    <row r="405" spans="4:26">
      <c r="D405" s="41">
        <v>5119000</v>
      </c>
      <c r="E405" s="41" t="s">
        <v>21</v>
      </c>
      <c r="F405" s="291">
        <v>39603</v>
      </c>
      <c r="G405" s="28">
        <v>5291</v>
      </c>
      <c r="H405" s="28">
        <v>5297</v>
      </c>
      <c r="I405" s="28">
        <v>6951</v>
      </c>
      <c r="J405" s="28">
        <v>7237</v>
      </c>
      <c r="K405" s="28">
        <v>8041</v>
      </c>
      <c r="L405" s="294">
        <v>6786</v>
      </c>
      <c r="M405" s="28">
        <v>10588</v>
      </c>
      <c r="N405" s="28">
        <v>17539</v>
      </c>
      <c r="O405" s="294">
        <v>22064</v>
      </c>
      <c r="P405" s="28">
        <v>20378</v>
      </c>
      <c r="Q405" s="294">
        <v>19225</v>
      </c>
      <c r="R405" s="28">
        <v>3553</v>
      </c>
      <c r="S405" s="294">
        <v>3398</v>
      </c>
      <c r="T405" s="28">
        <v>11359</v>
      </c>
      <c r="U405" s="294">
        <v>10705</v>
      </c>
      <c r="V405" s="28">
        <v>14912</v>
      </c>
      <c r="W405" s="294">
        <v>14103</v>
      </c>
      <c r="X405" s="28">
        <v>29015</v>
      </c>
      <c r="Y405" s="28">
        <v>6951</v>
      </c>
      <c r="Z405" s="294">
        <v>22064</v>
      </c>
    </row>
    <row r="406" spans="4:26">
      <c r="D406" s="41">
        <v>5120000</v>
      </c>
      <c r="E406" s="41" t="s">
        <v>22</v>
      </c>
      <c r="F406" s="291">
        <v>21384</v>
      </c>
      <c r="G406" s="28">
        <v>2845</v>
      </c>
      <c r="H406" s="28">
        <v>2705</v>
      </c>
      <c r="I406" s="28">
        <v>3772</v>
      </c>
      <c r="J406" s="28">
        <v>4073</v>
      </c>
      <c r="K406" s="28">
        <v>4458</v>
      </c>
      <c r="L406" s="294">
        <v>3531</v>
      </c>
      <c r="M406" s="28">
        <v>5550</v>
      </c>
      <c r="N406" s="28">
        <v>9322</v>
      </c>
      <c r="O406" s="294">
        <v>12062</v>
      </c>
      <c r="P406" s="28">
        <v>10906</v>
      </c>
      <c r="Q406" s="294">
        <v>10478</v>
      </c>
      <c r="R406" s="28">
        <v>1876</v>
      </c>
      <c r="S406" s="294">
        <v>1896</v>
      </c>
      <c r="T406" s="28">
        <v>6164</v>
      </c>
      <c r="U406" s="294">
        <v>5898</v>
      </c>
      <c r="V406" s="28">
        <v>8040</v>
      </c>
      <c r="W406" s="294">
        <v>7794</v>
      </c>
      <c r="X406" s="28">
        <v>15834</v>
      </c>
      <c r="Y406" s="28">
        <v>3772</v>
      </c>
      <c r="Z406" s="294">
        <v>12062</v>
      </c>
    </row>
    <row r="407" spans="4:26">
      <c r="D407" s="41">
        <v>5122000</v>
      </c>
      <c r="E407" s="41" t="s">
        <v>23</v>
      </c>
      <c r="F407" s="291">
        <v>32057</v>
      </c>
      <c r="G407" s="28">
        <v>4305</v>
      </c>
      <c r="H407" s="28">
        <v>4128</v>
      </c>
      <c r="I407" s="28">
        <v>5690</v>
      </c>
      <c r="J407" s="28">
        <v>5967</v>
      </c>
      <c r="K407" s="28">
        <v>6619</v>
      </c>
      <c r="L407" s="294">
        <v>5348</v>
      </c>
      <c r="M407" s="28">
        <v>8433</v>
      </c>
      <c r="N407" s="28">
        <v>14123</v>
      </c>
      <c r="O407" s="294">
        <v>17934</v>
      </c>
      <c r="P407" s="28">
        <v>16608</v>
      </c>
      <c r="Q407" s="294">
        <v>15449</v>
      </c>
      <c r="R407" s="28">
        <v>2886</v>
      </c>
      <c r="S407" s="294">
        <v>2804</v>
      </c>
      <c r="T407" s="28">
        <v>9377</v>
      </c>
      <c r="U407" s="294">
        <v>8557</v>
      </c>
      <c r="V407" s="28">
        <v>12263</v>
      </c>
      <c r="W407" s="294">
        <v>11361</v>
      </c>
      <c r="X407" s="28">
        <v>23624</v>
      </c>
      <c r="Y407" s="28">
        <v>5690</v>
      </c>
      <c r="Z407" s="294">
        <v>17934</v>
      </c>
    </row>
    <row r="408" spans="4:26">
      <c r="D408" s="41">
        <v>5124000</v>
      </c>
      <c r="E408" s="41" t="s">
        <v>24</v>
      </c>
      <c r="F408" s="291">
        <v>69210</v>
      </c>
      <c r="G408" s="28">
        <v>9554</v>
      </c>
      <c r="H408" s="28">
        <v>9276</v>
      </c>
      <c r="I408" s="28">
        <v>12419</v>
      </c>
      <c r="J408" s="28">
        <v>12709</v>
      </c>
      <c r="K408" s="28">
        <v>13769</v>
      </c>
      <c r="L408" s="294">
        <v>11483</v>
      </c>
      <c r="M408" s="28">
        <v>18830</v>
      </c>
      <c r="N408" s="28">
        <v>31249</v>
      </c>
      <c r="O408" s="294">
        <v>37961</v>
      </c>
      <c r="P408" s="28">
        <v>35404</v>
      </c>
      <c r="Q408" s="294">
        <v>33806</v>
      </c>
      <c r="R408" s="28">
        <v>6247</v>
      </c>
      <c r="S408" s="294">
        <v>6172</v>
      </c>
      <c r="T408" s="28">
        <v>19461</v>
      </c>
      <c r="U408" s="294">
        <v>18500</v>
      </c>
      <c r="V408" s="28">
        <v>25708</v>
      </c>
      <c r="W408" s="294">
        <v>24672</v>
      </c>
      <c r="X408" s="28">
        <v>50380</v>
      </c>
      <c r="Y408" s="28">
        <v>12419</v>
      </c>
      <c r="Z408" s="294">
        <v>37961</v>
      </c>
    </row>
    <row r="409" spans="4:26">
      <c r="D409" s="41">
        <v>5154000</v>
      </c>
      <c r="E409" s="41" t="s">
        <v>253</v>
      </c>
      <c r="F409" s="291">
        <v>63625</v>
      </c>
      <c r="G409" s="28">
        <v>7939</v>
      </c>
      <c r="H409" s="28">
        <v>7978</v>
      </c>
      <c r="I409" s="28">
        <v>11095</v>
      </c>
      <c r="J409" s="28">
        <v>12020</v>
      </c>
      <c r="K409" s="28">
        <v>13481</v>
      </c>
      <c r="L409" s="294">
        <v>11112</v>
      </c>
      <c r="M409" s="28">
        <v>15917</v>
      </c>
      <c r="N409" s="28">
        <v>27012</v>
      </c>
      <c r="O409" s="294">
        <v>36613</v>
      </c>
      <c r="P409" s="28">
        <v>33052</v>
      </c>
      <c r="Q409" s="294">
        <v>30573</v>
      </c>
      <c r="R409" s="28">
        <v>5774</v>
      </c>
      <c r="S409" s="294">
        <v>5321</v>
      </c>
      <c r="T409" s="28">
        <v>19039</v>
      </c>
      <c r="U409" s="294">
        <v>17574</v>
      </c>
      <c r="V409" s="28">
        <v>24813</v>
      </c>
      <c r="W409" s="294">
        <v>22895</v>
      </c>
      <c r="X409" s="28">
        <v>47708</v>
      </c>
      <c r="Y409" s="28">
        <v>11095</v>
      </c>
      <c r="Z409" s="294">
        <v>36613</v>
      </c>
    </row>
    <row r="410" spans="4:26">
      <c r="D410" s="41">
        <v>5158000</v>
      </c>
      <c r="E410" s="41" t="s">
        <v>355</v>
      </c>
      <c r="F410" s="291">
        <v>94022</v>
      </c>
      <c r="G410" s="28">
        <v>12393</v>
      </c>
      <c r="H410" s="28">
        <v>12385</v>
      </c>
      <c r="I410" s="28">
        <v>17104</v>
      </c>
      <c r="J410" s="28">
        <v>17767</v>
      </c>
      <c r="K410" s="28">
        <v>19315</v>
      </c>
      <c r="L410" s="294">
        <v>15058</v>
      </c>
      <c r="M410" s="28">
        <v>24778</v>
      </c>
      <c r="N410" s="28">
        <v>41882</v>
      </c>
      <c r="O410" s="294">
        <v>52140</v>
      </c>
      <c r="P410" s="28">
        <v>48397</v>
      </c>
      <c r="Q410" s="294">
        <v>45625</v>
      </c>
      <c r="R410" s="28">
        <v>8656</v>
      </c>
      <c r="S410" s="294">
        <v>8448</v>
      </c>
      <c r="T410" s="28">
        <v>27112</v>
      </c>
      <c r="U410" s="294">
        <v>25028</v>
      </c>
      <c r="V410" s="28">
        <v>35768</v>
      </c>
      <c r="W410" s="294">
        <v>33476</v>
      </c>
      <c r="X410" s="28">
        <v>69244</v>
      </c>
      <c r="Y410" s="28">
        <v>17104</v>
      </c>
      <c r="Z410" s="294">
        <v>52140</v>
      </c>
    </row>
    <row r="411" spans="4:26">
      <c r="D411" s="41">
        <v>5162000</v>
      </c>
      <c r="E411" s="41" t="s">
        <v>254</v>
      </c>
      <c r="F411" s="291">
        <v>91414</v>
      </c>
      <c r="G411" s="28">
        <v>12216</v>
      </c>
      <c r="H411" s="28">
        <v>12225</v>
      </c>
      <c r="I411" s="28">
        <v>16615</v>
      </c>
      <c r="J411" s="28">
        <v>17237</v>
      </c>
      <c r="K411" s="28">
        <v>18795</v>
      </c>
      <c r="L411" s="294">
        <v>14326</v>
      </c>
      <c r="M411" s="28">
        <v>24441</v>
      </c>
      <c r="N411" s="28">
        <v>41056</v>
      </c>
      <c r="O411" s="294">
        <v>50358</v>
      </c>
      <c r="P411" s="28">
        <v>47583</v>
      </c>
      <c r="Q411" s="294">
        <v>43831</v>
      </c>
      <c r="R411" s="28">
        <v>8523</v>
      </c>
      <c r="S411" s="294">
        <v>8092</v>
      </c>
      <c r="T411" s="28">
        <v>26453</v>
      </c>
      <c r="U411" s="294">
        <v>23905</v>
      </c>
      <c r="V411" s="28">
        <v>34976</v>
      </c>
      <c r="W411" s="294">
        <v>31997</v>
      </c>
      <c r="X411" s="28">
        <v>66973</v>
      </c>
      <c r="Y411" s="28">
        <v>16615</v>
      </c>
      <c r="Z411" s="294">
        <v>50358</v>
      </c>
    </row>
    <row r="412" spans="4:26">
      <c r="D412" s="41">
        <v>5166000</v>
      </c>
      <c r="E412" s="41" t="s">
        <v>255</v>
      </c>
      <c r="F412" s="291">
        <v>58784</v>
      </c>
      <c r="G412" s="28">
        <v>7041</v>
      </c>
      <c r="H412" s="28">
        <v>7166</v>
      </c>
      <c r="I412" s="28">
        <v>10229</v>
      </c>
      <c r="J412" s="28">
        <v>11221</v>
      </c>
      <c r="K412" s="28">
        <v>12997</v>
      </c>
      <c r="L412" s="294">
        <v>10130</v>
      </c>
      <c r="M412" s="28">
        <v>14207</v>
      </c>
      <c r="N412" s="28">
        <v>24436</v>
      </c>
      <c r="O412" s="294">
        <v>34348</v>
      </c>
      <c r="P412" s="28">
        <v>30052</v>
      </c>
      <c r="Q412" s="294">
        <v>28732</v>
      </c>
      <c r="R412" s="28">
        <v>5173</v>
      </c>
      <c r="S412" s="294">
        <v>5056</v>
      </c>
      <c r="T412" s="28">
        <v>17642</v>
      </c>
      <c r="U412" s="294">
        <v>16706</v>
      </c>
      <c r="V412" s="28">
        <v>22815</v>
      </c>
      <c r="W412" s="294">
        <v>21762</v>
      </c>
      <c r="X412" s="28">
        <v>44577</v>
      </c>
      <c r="Y412" s="28">
        <v>10229</v>
      </c>
      <c r="Z412" s="294">
        <v>34348</v>
      </c>
    </row>
    <row r="413" spans="4:26">
      <c r="D413" s="41">
        <v>5170000</v>
      </c>
      <c r="E413" s="41" t="s">
        <v>257</v>
      </c>
      <c r="F413" s="291">
        <v>87485</v>
      </c>
      <c r="G413" s="28">
        <v>11010</v>
      </c>
      <c r="H413" s="28">
        <v>10979</v>
      </c>
      <c r="I413" s="28">
        <v>15182</v>
      </c>
      <c r="J413" s="28">
        <v>16615</v>
      </c>
      <c r="K413" s="28">
        <v>18718</v>
      </c>
      <c r="L413" s="294">
        <v>14981</v>
      </c>
      <c r="M413" s="28">
        <v>21989</v>
      </c>
      <c r="N413" s="28">
        <v>37171</v>
      </c>
      <c r="O413" s="294">
        <v>50314</v>
      </c>
      <c r="P413" s="28">
        <v>45416</v>
      </c>
      <c r="Q413" s="294">
        <v>42069</v>
      </c>
      <c r="R413" s="28">
        <v>7851</v>
      </c>
      <c r="S413" s="294">
        <v>7331</v>
      </c>
      <c r="T413" s="28">
        <v>26298</v>
      </c>
      <c r="U413" s="294">
        <v>24016</v>
      </c>
      <c r="V413" s="28">
        <v>34149</v>
      </c>
      <c r="W413" s="294">
        <v>31347</v>
      </c>
      <c r="X413" s="28">
        <v>65496</v>
      </c>
      <c r="Y413" s="28">
        <v>15182</v>
      </c>
      <c r="Z413" s="294">
        <v>50314</v>
      </c>
    </row>
    <row r="414" spans="4:26">
      <c r="D414" s="41">
        <v>5314000</v>
      </c>
      <c r="E414" s="41" t="s">
        <v>54</v>
      </c>
      <c r="F414" s="291">
        <v>66412</v>
      </c>
      <c r="G414" s="28">
        <v>9775</v>
      </c>
      <c r="H414" s="28">
        <v>9288</v>
      </c>
      <c r="I414" s="28">
        <v>12095</v>
      </c>
      <c r="J414" s="28">
        <v>11799</v>
      </c>
      <c r="K414" s="28">
        <v>12081</v>
      </c>
      <c r="L414" s="294">
        <v>11374</v>
      </c>
      <c r="M414" s="28">
        <v>19063</v>
      </c>
      <c r="N414" s="28">
        <v>31158</v>
      </c>
      <c r="O414" s="294">
        <v>35254</v>
      </c>
      <c r="P414" s="28">
        <v>34145</v>
      </c>
      <c r="Q414" s="294">
        <v>32267</v>
      </c>
      <c r="R414" s="28">
        <v>6327</v>
      </c>
      <c r="S414" s="294">
        <v>5768</v>
      </c>
      <c r="T414" s="28">
        <v>18023</v>
      </c>
      <c r="U414" s="294">
        <v>17231</v>
      </c>
      <c r="V414" s="28">
        <v>24350</v>
      </c>
      <c r="W414" s="294">
        <v>22999</v>
      </c>
      <c r="X414" s="28">
        <v>47349</v>
      </c>
      <c r="Y414" s="28">
        <v>12095</v>
      </c>
      <c r="Z414" s="294">
        <v>35254</v>
      </c>
    </row>
    <row r="415" spans="4:26">
      <c r="D415" s="41">
        <v>5315000</v>
      </c>
      <c r="E415" s="41" t="s">
        <v>55</v>
      </c>
      <c r="F415" s="291">
        <v>200314</v>
      </c>
      <c r="G415" s="28">
        <v>32292</v>
      </c>
      <c r="H415" s="28">
        <v>28787</v>
      </c>
      <c r="I415" s="28">
        <v>36821</v>
      </c>
      <c r="J415" s="28">
        <v>34611</v>
      </c>
      <c r="K415" s="28">
        <v>35974</v>
      </c>
      <c r="L415" s="294">
        <v>31829</v>
      </c>
      <c r="M415" s="28">
        <v>61079</v>
      </c>
      <c r="N415" s="28">
        <v>97900</v>
      </c>
      <c r="O415" s="294">
        <v>102414</v>
      </c>
      <c r="P415" s="28">
        <v>102488</v>
      </c>
      <c r="Q415" s="294">
        <v>97826</v>
      </c>
      <c r="R415" s="28">
        <v>19065</v>
      </c>
      <c r="S415" s="294">
        <v>17756</v>
      </c>
      <c r="T415" s="28">
        <v>52143</v>
      </c>
      <c r="U415" s="294">
        <v>50271</v>
      </c>
      <c r="V415" s="28">
        <v>71208</v>
      </c>
      <c r="W415" s="294">
        <v>68027</v>
      </c>
      <c r="X415" s="28">
        <v>139235</v>
      </c>
      <c r="Y415" s="28">
        <v>36821</v>
      </c>
      <c r="Z415" s="294">
        <v>102414</v>
      </c>
    </row>
    <row r="416" spans="4:26">
      <c r="D416" s="41">
        <v>5316000</v>
      </c>
      <c r="E416" s="41" t="s">
        <v>56</v>
      </c>
      <c r="F416" s="291">
        <v>32652</v>
      </c>
      <c r="G416" s="28">
        <v>4640</v>
      </c>
      <c r="H416" s="28">
        <v>4428</v>
      </c>
      <c r="I416" s="28">
        <v>5986</v>
      </c>
      <c r="J416" s="28">
        <v>6124</v>
      </c>
      <c r="K416" s="28">
        <v>6444</v>
      </c>
      <c r="L416" s="294">
        <v>5030</v>
      </c>
      <c r="M416" s="28">
        <v>9068</v>
      </c>
      <c r="N416" s="28">
        <v>15054</v>
      </c>
      <c r="O416" s="294">
        <v>17598</v>
      </c>
      <c r="P416" s="28">
        <v>17044</v>
      </c>
      <c r="Q416" s="294">
        <v>15608</v>
      </c>
      <c r="R416" s="28">
        <v>3113</v>
      </c>
      <c r="S416" s="294">
        <v>2873</v>
      </c>
      <c r="T416" s="28">
        <v>9251</v>
      </c>
      <c r="U416" s="294">
        <v>8347</v>
      </c>
      <c r="V416" s="28">
        <v>12364</v>
      </c>
      <c r="W416" s="294">
        <v>11220</v>
      </c>
      <c r="X416" s="28">
        <v>23584</v>
      </c>
      <c r="Y416" s="28">
        <v>5986</v>
      </c>
      <c r="Z416" s="294">
        <v>17598</v>
      </c>
    </row>
    <row r="417" spans="4:26">
      <c r="D417" s="41">
        <v>5334000</v>
      </c>
      <c r="E417" s="41" t="s">
        <v>258</v>
      </c>
      <c r="F417" s="291">
        <v>63010</v>
      </c>
      <c r="G417" s="28">
        <v>8011</v>
      </c>
      <c r="H417" s="28">
        <v>7912</v>
      </c>
      <c r="I417" s="28">
        <v>10879</v>
      </c>
      <c r="J417" s="28">
        <v>11793</v>
      </c>
      <c r="K417" s="28">
        <v>13655</v>
      </c>
      <c r="L417" s="294">
        <v>10760</v>
      </c>
      <c r="M417" s="28">
        <v>15923</v>
      </c>
      <c r="N417" s="28">
        <v>26802</v>
      </c>
      <c r="O417" s="294">
        <v>36208</v>
      </c>
      <c r="P417" s="28">
        <v>32807</v>
      </c>
      <c r="Q417" s="294">
        <v>30203</v>
      </c>
      <c r="R417" s="28">
        <v>5672</v>
      </c>
      <c r="S417" s="294">
        <v>5207</v>
      </c>
      <c r="T417" s="28">
        <v>18819</v>
      </c>
      <c r="U417" s="294">
        <v>17389</v>
      </c>
      <c r="V417" s="28">
        <v>24491</v>
      </c>
      <c r="W417" s="294">
        <v>22596</v>
      </c>
      <c r="X417" s="28">
        <v>47087</v>
      </c>
      <c r="Y417" s="28">
        <v>10879</v>
      </c>
      <c r="Z417" s="294">
        <v>36208</v>
      </c>
    </row>
    <row r="418" spans="4:26">
      <c r="D418" s="41">
        <v>5334002</v>
      </c>
      <c r="E418" s="41" t="s">
        <v>282</v>
      </c>
      <c r="F418" s="291">
        <v>46610</v>
      </c>
      <c r="G418" s="28">
        <v>6183</v>
      </c>
      <c r="H418" s="28">
        <v>5474</v>
      </c>
      <c r="I418" s="28">
        <v>7253</v>
      </c>
      <c r="J418" s="28">
        <v>7384</v>
      </c>
      <c r="K418" s="28">
        <v>7898</v>
      </c>
      <c r="L418" s="294">
        <v>12418</v>
      </c>
      <c r="M418" s="28">
        <v>11657</v>
      </c>
      <c r="N418" s="28">
        <v>18910</v>
      </c>
      <c r="O418" s="294">
        <v>27700</v>
      </c>
      <c r="P418" s="28">
        <v>24981</v>
      </c>
      <c r="Q418" s="294">
        <v>21629</v>
      </c>
      <c r="R418" s="28">
        <v>3691</v>
      </c>
      <c r="S418" s="294">
        <v>3562</v>
      </c>
      <c r="T418" s="28">
        <v>15358</v>
      </c>
      <c r="U418" s="294">
        <v>12342</v>
      </c>
      <c r="V418" s="28">
        <v>19049</v>
      </c>
      <c r="W418" s="294">
        <v>15904</v>
      </c>
      <c r="X418" s="28">
        <v>34953</v>
      </c>
      <c r="Y418" s="28">
        <v>7253</v>
      </c>
      <c r="Z418" s="294">
        <v>27700</v>
      </c>
    </row>
    <row r="419" spans="4:26">
      <c r="D419" s="41">
        <v>5358000</v>
      </c>
      <c r="E419" s="41" t="s">
        <v>259</v>
      </c>
      <c r="F419" s="291">
        <v>53569</v>
      </c>
      <c r="G419" s="28">
        <v>6665</v>
      </c>
      <c r="H419" s="28">
        <v>6691</v>
      </c>
      <c r="I419" s="28">
        <v>9297</v>
      </c>
      <c r="J419" s="28">
        <v>9866</v>
      </c>
      <c r="K419" s="28">
        <v>11501</v>
      </c>
      <c r="L419" s="294">
        <v>9549</v>
      </c>
      <c r="M419" s="28">
        <v>13356</v>
      </c>
      <c r="N419" s="28">
        <v>22653</v>
      </c>
      <c r="O419" s="294">
        <v>30916</v>
      </c>
      <c r="P419" s="28">
        <v>27972</v>
      </c>
      <c r="Q419" s="294">
        <v>25597</v>
      </c>
      <c r="R419" s="28">
        <v>4872</v>
      </c>
      <c r="S419" s="294">
        <v>4425</v>
      </c>
      <c r="T419" s="28">
        <v>16188</v>
      </c>
      <c r="U419" s="294">
        <v>14728</v>
      </c>
      <c r="V419" s="28">
        <v>21060</v>
      </c>
      <c r="W419" s="294">
        <v>19153</v>
      </c>
      <c r="X419" s="28">
        <v>40213</v>
      </c>
      <c r="Y419" s="28">
        <v>9297</v>
      </c>
      <c r="Z419" s="294">
        <v>30916</v>
      </c>
    </row>
    <row r="420" spans="4:26">
      <c r="D420" s="41">
        <v>5362000</v>
      </c>
      <c r="E420" s="41" t="s">
        <v>356</v>
      </c>
      <c r="F420" s="291">
        <v>95342</v>
      </c>
      <c r="G420" s="28">
        <v>12880</v>
      </c>
      <c r="H420" s="28">
        <v>12640</v>
      </c>
      <c r="I420" s="28">
        <v>16960</v>
      </c>
      <c r="J420" s="28">
        <v>17744</v>
      </c>
      <c r="K420" s="28">
        <v>19539</v>
      </c>
      <c r="L420" s="294">
        <v>15579</v>
      </c>
      <c r="M420" s="28">
        <v>25520</v>
      </c>
      <c r="N420" s="28">
        <v>42480</v>
      </c>
      <c r="O420" s="294">
        <v>52862</v>
      </c>
      <c r="P420" s="28">
        <v>49308</v>
      </c>
      <c r="Q420" s="294">
        <v>46034</v>
      </c>
      <c r="R420" s="28">
        <v>8704</v>
      </c>
      <c r="S420" s="294">
        <v>8256</v>
      </c>
      <c r="T420" s="28">
        <v>27433</v>
      </c>
      <c r="U420" s="294">
        <v>25429</v>
      </c>
      <c r="V420" s="28">
        <v>36137</v>
      </c>
      <c r="W420" s="294">
        <v>33685</v>
      </c>
      <c r="X420" s="28">
        <v>69822</v>
      </c>
      <c r="Y420" s="28">
        <v>16960</v>
      </c>
      <c r="Z420" s="294">
        <v>52862</v>
      </c>
    </row>
    <row r="421" spans="4:26">
      <c r="D421" s="41">
        <v>5366000</v>
      </c>
      <c r="E421" s="41" t="s">
        <v>260</v>
      </c>
      <c r="F421" s="291">
        <v>38948</v>
      </c>
      <c r="G421" s="28">
        <v>4808</v>
      </c>
      <c r="H421" s="28">
        <v>4847</v>
      </c>
      <c r="I421" s="28">
        <v>6725</v>
      </c>
      <c r="J421" s="28">
        <v>7408</v>
      </c>
      <c r="K421" s="28">
        <v>8488</v>
      </c>
      <c r="L421" s="294">
        <v>6672</v>
      </c>
      <c r="M421" s="28">
        <v>9655</v>
      </c>
      <c r="N421" s="28">
        <v>16380</v>
      </c>
      <c r="O421" s="294">
        <v>22568</v>
      </c>
      <c r="P421" s="28">
        <v>20180</v>
      </c>
      <c r="Q421" s="294">
        <v>18768</v>
      </c>
      <c r="R421" s="28">
        <v>3438</v>
      </c>
      <c r="S421" s="294">
        <v>3287</v>
      </c>
      <c r="T421" s="28">
        <v>11749</v>
      </c>
      <c r="U421" s="294">
        <v>10819</v>
      </c>
      <c r="V421" s="28">
        <v>15187</v>
      </c>
      <c r="W421" s="294">
        <v>14106</v>
      </c>
      <c r="X421" s="28">
        <v>29293</v>
      </c>
      <c r="Y421" s="28">
        <v>6725</v>
      </c>
      <c r="Z421" s="294">
        <v>22568</v>
      </c>
    </row>
    <row r="422" spans="4:26">
      <c r="D422" s="41">
        <v>5370000</v>
      </c>
      <c r="E422" s="41" t="s">
        <v>261</v>
      </c>
      <c r="F422" s="291">
        <v>52172</v>
      </c>
      <c r="G422" s="28">
        <v>6419</v>
      </c>
      <c r="H422" s="28">
        <v>6541</v>
      </c>
      <c r="I422" s="28">
        <v>8893</v>
      </c>
      <c r="J422" s="28">
        <v>9792</v>
      </c>
      <c r="K422" s="28">
        <v>11210</v>
      </c>
      <c r="L422" s="294">
        <v>9317</v>
      </c>
      <c r="M422" s="28">
        <v>12960</v>
      </c>
      <c r="N422" s="28">
        <v>21853</v>
      </c>
      <c r="O422" s="294">
        <v>30319</v>
      </c>
      <c r="P422" s="28">
        <v>27131</v>
      </c>
      <c r="Q422" s="294">
        <v>25041</v>
      </c>
      <c r="R422" s="28">
        <v>4643</v>
      </c>
      <c r="S422" s="294">
        <v>4250</v>
      </c>
      <c r="T422" s="28">
        <v>15923</v>
      </c>
      <c r="U422" s="294">
        <v>14396</v>
      </c>
      <c r="V422" s="28">
        <v>20566</v>
      </c>
      <c r="W422" s="294">
        <v>18646</v>
      </c>
      <c r="X422" s="28">
        <v>39212</v>
      </c>
      <c r="Y422" s="28">
        <v>8893</v>
      </c>
      <c r="Z422" s="294">
        <v>30319</v>
      </c>
    </row>
    <row r="423" spans="4:26">
      <c r="D423" s="41">
        <v>5374000</v>
      </c>
      <c r="E423" s="41" t="s">
        <v>262</v>
      </c>
      <c r="F423" s="291">
        <v>57966</v>
      </c>
      <c r="G423" s="28">
        <v>7227</v>
      </c>
      <c r="H423" s="28">
        <v>7433</v>
      </c>
      <c r="I423" s="28">
        <v>9908</v>
      </c>
      <c r="J423" s="28">
        <v>10977</v>
      </c>
      <c r="K423" s="28">
        <v>12558</v>
      </c>
      <c r="L423" s="294">
        <v>9863</v>
      </c>
      <c r="M423" s="28">
        <v>14660</v>
      </c>
      <c r="N423" s="28">
        <v>24568</v>
      </c>
      <c r="O423" s="294">
        <v>33398</v>
      </c>
      <c r="P423" s="28">
        <v>29830</v>
      </c>
      <c r="Q423" s="294">
        <v>28136</v>
      </c>
      <c r="R423" s="28">
        <v>4978</v>
      </c>
      <c r="S423" s="294">
        <v>4930</v>
      </c>
      <c r="T423" s="28">
        <v>17276</v>
      </c>
      <c r="U423" s="294">
        <v>16122</v>
      </c>
      <c r="V423" s="28">
        <v>22254</v>
      </c>
      <c r="W423" s="294">
        <v>21052</v>
      </c>
      <c r="X423" s="28">
        <v>43306</v>
      </c>
      <c r="Y423" s="28">
        <v>9908</v>
      </c>
      <c r="Z423" s="294">
        <v>33398</v>
      </c>
    </row>
    <row r="424" spans="4:26">
      <c r="D424" s="41">
        <v>5378000</v>
      </c>
      <c r="E424" s="41" t="s">
        <v>263</v>
      </c>
      <c r="F424" s="291">
        <v>57081</v>
      </c>
      <c r="G424" s="28">
        <v>7097</v>
      </c>
      <c r="H424" s="28">
        <v>7257</v>
      </c>
      <c r="I424" s="28">
        <v>10133</v>
      </c>
      <c r="J424" s="28">
        <v>10998</v>
      </c>
      <c r="K424" s="28">
        <v>12270</v>
      </c>
      <c r="L424" s="294">
        <v>9326</v>
      </c>
      <c r="M424" s="28">
        <v>14354</v>
      </c>
      <c r="N424" s="28">
        <v>24487</v>
      </c>
      <c r="O424" s="294">
        <v>32594</v>
      </c>
      <c r="P424" s="28">
        <v>29667</v>
      </c>
      <c r="Q424" s="294">
        <v>27414</v>
      </c>
      <c r="R424" s="28">
        <v>5217</v>
      </c>
      <c r="S424" s="294">
        <v>4916</v>
      </c>
      <c r="T424" s="28">
        <v>16993</v>
      </c>
      <c r="U424" s="294">
        <v>15601</v>
      </c>
      <c r="V424" s="28">
        <v>22210</v>
      </c>
      <c r="W424" s="294">
        <v>20517</v>
      </c>
      <c r="X424" s="28">
        <v>42727</v>
      </c>
      <c r="Y424" s="28">
        <v>10133</v>
      </c>
      <c r="Z424" s="294">
        <v>32594</v>
      </c>
    </row>
    <row r="425" spans="4:26">
      <c r="D425" s="41">
        <v>5382000</v>
      </c>
      <c r="E425" s="41" t="s">
        <v>264</v>
      </c>
      <c r="F425" s="291">
        <v>126242</v>
      </c>
      <c r="G425" s="28">
        <v>16254</v>
      </c>
      <c r="H425" s="28">
        <v>16406</v>
      </c>
      <c r="I425" s="28">
        <v>22550</v>
      </c>
      <c r="J425" s="28">
        <v>23822</v>
      </c>
      <c r="K425" s="28">
        <v>26598</v>
      </c>
      <c r="L425" s="294">
        <v>20612</v>
      </c>
      <c r="M425" s="28">
        <v>32660</v>
      </c>
      <c r="N425" s="28">
        <v>55210</v>
      </c>
      <c r="O425" s="294">
        <v>71032</v>
      </c>
      <c r="P425" s="28">
        <v>65776</v>
      </c>
      <c r="Q425" s="294">
        <v>60466</v>
      </c>
      <c r="R425" s="28">
        <v>11640</v>
      </c>
      <c r="S425" s="294">
        <v>10910</v>
      </c>
      <c r="T425" s="28">
        <v>37101</v>
      </c>
      <c r="U425" s="294">
        <v>33931</v>
      </c>
      <c r="V425" s="28">
        <v>48741</v>
      </c>
      <c r="W425" s="294">
        <v>44841</v>
      </c>
      <c r="X425" s="28">
        <v>93582</v>
      </c>
      <c r="Y425" s="28">
        <v>22550</v>
      </c>
      <c r="Z425" s="294">
        <v>71032</v>
      </c>
    </row>
    <row r="426" spans="4:26">
      <c r="D426" s="41">
        <v>5512000</v>
      </c>
      <c r="E426" s="41" t="s">
        <v>95</v>
      </c>
      <c r="F426" s="291">
        <v>22002</v>
      </c>
      <c r="G426" s="28">
        <v>2784</v>
      </c>
      <c r="H426" s="28">
        <v>2686</v>
      </c>
      <c r="I426" s="28">
        <v>3777</v>
      </c>
      <c r="J426" s="28">
        <v>4111</v>
      </c>
      <c r="K426" s="28">
        <v>4752</v>
      </c>
      <c r="L426" s="294">
        <v>3892</v>
      </c>
      <c r="M426" s="28">
        <v>5470</v>
      </c>
      <c r="N426" s="28">
        <v>9247</v>
      </c>
      <c r="O426" s="294">
        <v>12755</v>
      </c>
      <c r="P426" s="28">
        <v>11402</v>
      </c>
      <c r="Q426" s="294">
        <v>10600</v>
      </c>
      <c r="R426" s="28">
        <v>1897</v>
      </c>
      <c r="S426" s="294">
        <v>1880</v>
      </c>
      <c r="T426" s="28">
        <v>6666</v>
      </c>
      <c r="U426" s="294">
        <v>6089</v>
      </c>
      <c r="V426" s="28">
        <v>8563</v>
      </c>
      <c r="W426" s="294">
        <v>7969</v>
      </c>
      <c r="X426" s="28">
        <v>16532</v>
      </c>
      <c r="Y426" s="28">
        <v>3777</v>
      </c>
      <c r="Z426" s="294">
        <v>12755</v>
      </c>
    </row>
    <row r="427" spans="4:26">
      <c r="D427" s="41">
        <v>5513000</v>
      </c>
      <c r="E427" s="41" t="s">
        <v>96</v>
      </c>
      <c r="F427" s="291">
        <v>52388</v>
      </c>
      <c r="G427" s="28">
        <v>7037</v>
      </c>
      <c r="H427" s="28">
        <v>6873</v>
      </c>
      <c r="I427" s="28">
        <v>9465</v>
      </c>
      <c r="J427" s="28">
        <v>9648</v>
      </c>
      <c r="K427" s="28">
        <v>10670</v>
      </c>
      <c r="L427" s="294">
        <v>8695</v>
      </c>
      <c r="M427" s="28">
        <v>13910</v>
      </c>
      <c r="N427" s="28">
        <v>23375</v>
      </c>
      <c r="O427" s="294">
        <v>29013</v>
      </c>
      <c r="P427" s="28">
        <v>27434</v>
      </c>
      <c r="Q427" s="294">
        <v>24954</v>
      </c>
      <c r="R427" s="28">
        <v>4951</v>
      </c>
      <c r="S427" s="294">
        <v>4514</v>
      </c>
      <c r="T427" s="28">
        <v>15317</v>
      </c>
      <c r="U427" s="294">
        <v>13696</v>
      </c>
      <c r="V427" s="28">
        <v>20268</v>
      </c>
      <c r="W427" s="294">
        <v>18210</v>
      </c>
      <c r="X427" s="28">
        <v>38478</v>
      </c>
      <c r="Y427" s="28">
        <v>9465</v>
      </c>
      <c r="Z427" s="294">
        <v>29013</v>
      </c>
    </row>
    <row r="428" spans="4:26">
      <c r="D428" s="41">
        <v>5515000</v>
      </c>
      <c r="E428" s="41" t="s">
        <v>97</v>
      </c>
      <c r="F428" s="291">
        <v>59460</v>
      </c>
      <c r="G428" s="28">
        <v>8684</v>
      </c>
      <c r="H428" s="28">
        <v>7700</v>
      </c>
      <c r="I428" s="28">
        <v>9953</v>
      </c>
      <c r="J428" s="28">
        <v>9604</v>
      </c>
      <c r="K428" s="28">
        <v>10420</v>
      </c>
      <c r="L428" s="294">
        <v>13099</v>
      </c>
      <c r="M428" s="28">
        <v>16384</v>
      </c>
      <c r="N428" s="28">
        <v>26337</v>
      </c>
      <c r="O428" s="294">
        <v>33123</v>
      </c>
      <c r="P428" s="28">
        <v>29801</v>
      </c>
      <c r="Q428" s="294">
        <v>29659</v>
      </c>
      <c r="R428" s="28">
        <v>5186</v>
      </c>
      <c r="S428" s="294">
        <v>4767</v>
      </c>
      <c r="T428" s="28">
        <v>16203</v>
      </c>
      <c r="U428" s="294">
        <v>16920</v>
      </c>
      <c r="V428" s="28">
        <v>21389</v>
      </c>
      <c r="W428" s="294">
        <v>21687</v>
      </c>
      <c r="X428" s="28">
        <v>43076</v>
      </c>
      <c r="Y428" s="28">
        <v>9953</v>
      </c>
      <c r="Z428" s="294">
        <v>33123</v>
      </c>
    </row>
    <row r="429" spans="4:26">
      <c r="D429" s="41">
        <v>5554000</v>
      </c>
      <c r="E429" s="41" t="s">
        <v>265</v>
      </c>
      <c r="F429" s="291">
        <v>83849</v>
      </c>
      <c r="G429" s="28">
        <v>10425</v>
      </c>
      <c r="H429" s="28">
        <v>10423</v>
      </c>
      <c r="I429" s="28">
        <v>14533</v>
      </c>
      <c r="J429" s="28">
        <v>15967</v>
      </c>
      <c r="K429" s="28">
        <v>18340</v>
      </c>
      <c r="L429" s="294">
        <v>14161</v>
      </c>
      <c r="M429" s="28">
        <v>20848</v>
      </c>
      <c r="N429" s="28">
        <v>35381</v>
      </c>
      <c r="O429" s="294">
        <v>48468</v>
      </c>
      <c r="P429" s="28">
        <v>43382</v>
      </c>
      <c r="Q429" s="294">
        <v>40467</v>
      </c>
      <c r="R429" s="28">
        <v>7437</v>
      </c>
      <c r="S429" s="294">
        <v>7096</v>
      </c>
      <c r="T429" s="28">
        <v>25360</v>
      </c>
      <c r="U429" s="294">
        <v>23108</v>
      </c>
      <c r="V429" s="28">
        <v>32797</v>
      </c>
      <c r="W429" s="294">
        <v>30204</v>
      </c>
      <c r="X429" s="28">
        <v>63001</v>
      </c>
      <c r="Y429" s="28">
        <v>14533</v>
      </c>
      <c r="Z429" s="294">
        <v>48468</v>
      </c>
    </row>
    <row r="430" spans="4:26">
      <c r="D430" s="41">
        <v>5558000</v>
      </c>
      <c r="E430" s="41" t="s">
        <v>266</v>
      </c>
      <c r="F430" s="291">
        <v>47136</v>
      </c>
      <c r="G430" s="28">
        <v>5755</v>
      </c>
      <c r="H430" s="28">
        <v>5639</v>
      </c>
      <c r="I430" s="28">
        <v>7961</v>
      </c>
      <c r="J430" s="28">
        <v>8851</v>
      </c>
      <c r="K430" s="28">
        <v>10691</v>
      </c>
      <c r="L430" s="294">
        <v>8239</v>
      </c>
      <c r="M430" s="28">
        <v>11394</v>
      </c>
      <c r="N430" s="28">
        <v>19355</v>
      </c>
      <c r="O430" s="294">
        <v>27781</v>
      </c>
      <c r="P430" s="28">
        <v>24435</v>
      </c>
      <c r="Q430" s="294">
        <v>22701</v>
      </c>
      <c r="R430" s="28">
        <v>4088</v>
      </c>
      <c r="S430" s="294">
        <v>3873</v>
      </c>
      <c r="T430" s="28">
        <v>14440</v>
      </c>
      <c r="U430" s="294">
        <v>13341</v>
      </c>
      <c r="V430" s="28">
        <v>18528</v>
      </c>
      <c r="W430" s="294">
        <v>17214</v>
      </c>
      <c r="X430" s="28">
        <v>35742</v>
      </c>
      <c r="Y430" s="28">
        <v>7961</v>
      </c>
      <c r="Z430" s="294">
        <v>27781</v>
      </c>
    </row>
    <row r="431" spans="4:26">
      <c r="D431" s="41">
        <v>5562000</v>
      </c>
      <c r="E431" s="41" t="s">
        <v>357</v>
      </c>
      <c r="F431" s="291">
        <v>117569</v>
      </c>
      <c r="G431" s="28">
        <v>15067</v>
      </c>
      <c r="H431" s="28">
        <v>14805</v>
      </c>
      <c r="I431" s="28">
        <v>20338</v>
      </c>
      <c r="J431" s="28">
        <v>22092</v>
      </c>
      <c r="K431" s="28">
        <v>25216</v>
      </c>
      <c r="L431" s="294">
        <v>20051</v>
      </c>
      <c r="M431" s="28">
        <v>29872</v>
      </c>
      <c r="N431" s="28">
        <v>50210</v>
      </c>
      <c r="O431" s="294">
        <v>67359</v>
      </c>
      <c r="P431" s="28">
        <v>61114</v>
      </c>
      <c r="Q431" s="294">
        <v>56455</v>
      </c>
      <c r="R431" s="28">
        <v>10465</v>
      </c>
      <c r="S431" s="294">
        <v>9873</v>
      </c>
      <c r="T431" s="28">
        <v>35168</v>
      </c>
      <c r="U431" s="294">
        <v>32191</v>
      </c>
      <c r="V431" s="28">
        <v>45633</v>
      </c>
      <c r="W431" s="294">
        <v>42064</v>
      </c>
      <c r="X431" s="28">
        <v>87697</v>
      </c>
      <c r="Y431" s="28">
        <v>20338</v>
      </c>
      <c r="Z431" s="294">
        <v>67359</v>
      </c>
    </row>
    <row r="432" spans="4:26">
      <c r="D432" s="41">
        <v>5566000</v>
      </c>
      <c r="E432" s="41" t="s">
        <v>267</v>
      </c>
      <c r="F432" s="291">
        <v>98468</v>
      </c>
      <c r="G432" s="28">
        <v>12064</v>
      </c>
      <c r="H432" s="28">
        <v>12204</v>
      </c>
      <c r="I432" s="28">
        <v>16958</v>
      </c>
      <c r="J432" s="28">
        <v>18553</v>
      </c>
      <c r="K432" s="28">
        <v>21698</v>
      </c>
      <c r="L432" s="294">
        <v>16991</v>
      </c>
      <c r="M432" s="28">
        <v>24268</v>
      </c>
      <c r="N432" s="28">
        <v>41226</v>
      </c>
      <c r="O432" s="294">
        <v>57242</v>
      </c>
      <c r="P432" s="28">
        <v>51245</v>
      </c>
      <c r="Q432" s="294">
        <v>47223</v>
      </c>
      <c r="R432" s="28">
        <v>8765</v>
      </c>
      <c r="S432" s="294">
        <v>8193</v>
      </c>
      <c r="T432" s="28">
        <v>29943</v>
      </c>
      <c r="U432" s="294">
        <v>27299</v>
      </c>
      <c r="V432" s="28">
        <v>38708</v>
      </c>
      <c r="W432" s="294">
        <v>35492</v>
      </c>
      <c r="X432" s="28">
        <v>74200</v>
      </c>
      <c r="Y432" s="28">
        <v>16958</v>
      </c>
      <c r="Z432" s="294">
        <v>57242</v>
      </c>
    </row>
    <row r="433" spans="4:26">
      <c r="D433" s="41">
        <v>5570000</v>
      </c>
      <c r="E433" s="41" t="s">
        <v>268</v>
      </c>
      <c r="F433" s="291">
        <v>60295</v>
      </c>
      <c r="G433" s="28">
        <v>7376</v>
      </c>
      <c r="H433" s="28">
        <v>7356</v>
      </c>
      <c r="I433" s="28">
        <v>10389</v>
      </c>
      <c r="J433" s="28">
        <v>11690</v>
      </c>
      <c r="K433" s="28">
        <v>13423</v>
      </c>
      <c r="L433" s="294">
        <v>10061</v>
      </c>
      <c r="M433" s="28">
        <v>14732</v>
      </c>
      <c r="N433" s="28">
        <v>25121</v>
      </c>
      <c r="O433" s="294">
        <v>35174</v>
      </c>
      <c r="P433" s="28">
        <v>31201</v>
      </c>
      <c r="Q433" s="294">
        <v>29094</v>
      </c>
      <c r="R433" s="28">
        <v>5334</v>
      </c>
      <c r="S433" s="294">
        <v>5055</v>
      </c>
      <c r="T433" s="28">
        <v>18213</v>
      </c>
      <c r="U433" s="294">
        <v>16961</v>
      </c>
      <c r="V433" s="28">
        <v>23547</v>
      </c>
      <c r="W433" s="294">
        <v>22016</v>
      </c>
      <c r="X433" s="28">
        <v>45563</v>
      </c>
      <c r="Y433" s="28">
        <v>10389</v>
      </c>
      <c r="Z433" s="294">
        <v>35174</v>
      </c>
    </row>
    <row r="434" spans="4:26">
      <c r="D434" s="41">
        <v>5711000</v>
      </c>
      <c r="E434" s="41" t="s">
        <v>121</v>
      </c>
      <c r="F434" s="291">
        <v>68283</v>
      </c>
      <c r="G434" s="28">
        <v>9410</v>
      </c>
      <c r="H434" s="28">
        <v>9047</v>
      </c>
      <c r="I434" s="28">
        <v>12041</v>
      </c>
      <c r="J434" s="28">
        <v>12369</v>
      </c>
      <c r="K434" s="28">
        <v>13390</v>
      </c>
      <c r="L434" s="294">
        <v>12026</v>
      </c>
      <c r="M434" s="28">
        <v>18457</v>
      </c>
      <c r="N434" s="28">
        <v>30498</v>
      </c>
      <c r="O434" s="294">
        <v>37785</v>
      </c>
      <c r="P434" s="28">
        <v>34911</v>
      </c>
      <c r="Q434" s="294">
        <v>33372</v>
      </c>
      <c r="R434" s="28">
        <v>6184</v>
      </c>
      <c r="S434" s="294">
        <v>5857</v>
      </c>
      <c r="T434" s="28">
        <v>19209</v>
      </c>
      <c r="U434" s="294">
        <v>18576</v>
      </c>
      <c r="V434" s="28">
        <v>25393</v>
      </c>
      <c r="W434" s="294">
        <v>24433</v>
      </c>
      <c r="X434" s="28">
        <v>49826</v>
      </c>
      <c r="Y434" s="28">
        <v>12041</v>
      </c>
      <c r="Z434" s="294">
        <v>37785</v>
      </c>
    </row>
    <row r="435" spans="4:26">
      <c r="D435" s="41">
        <v>5754000</v>
      </c>
      <c r="E435" s="41" t="s">
        <v>269</v>
      </c>
      <c r="F435" s="291">
        <v>78887</v>
      </c>
      <c r="G435" s="28">
        <v>10099</v>
      </c>
      <c r="H435" s="28">
        <v>9970</v>
      </c>
      <c r="I435" s="28">
        <v>13695</v>
      </c>
      <c r="J435" s="28">
        <v>14923</v>
      </c>
      <c r="K435" s="28">
        <v>16793</v>
      </c>
      <c r="L435" s="294">
        <v>13407</v>
      </c>
      <c r="M435" s="28">
        <v>20069</v>
      </c>
      <c r="N435" s="28">
        <v>33764</v>
      </c>
      <c r="O435" s="294">
        <v>45123</v>
      </c>
      <c r="P435" s="28">
        <v>40957</v>
      </c>
      <c r="Q435" s="294">
        <v>37930</v>
      </c>
      <c r="R435" s="28">
        <v>7084</v>
      </c>
      <c r="S435" s="294">
        <v>6611</v>
      </c>
      <c r="T435" s="28">
        <v>23622</v>
      </c>
      <c r="U435" s="294">
        <v>21501</v>
      </c>
      <c r="V435" s="28">
        <v>30706</v>
      </c>
      <c r="W435" s="294">
        <v>28112</v>
      </c>
      <c r="X435" s="28">
        <v>58818</v>
      </c>
      <c r="Y435" s="28">
        <v>13695</v>
      </c>
      <c r="Z435" s="294">
        <v>45123</v>
      </c>
    </row>
    <row r="436" spans="4:26">
      <c r="D436" s="41">
        <v>5758000</v>
      </c>
      <c r="E436" s="41" t="s">
        <v>271</v>
      </c>
      <c r="F436" s="291">
        <v>51598</v>
      </c>
      <c r="G436" s="28">
        <v>6628</v>
      </c>
      <c r="H436" s="28">
        <v>6465</v>
      </c>
      <c r="I436" s="28">
        <v>9071</v>
      </c>
      <c r="J436" s="28">
        <v>9625</v>
      </c>
      <c r="K436" s="28">
        <v>11022</v>
      </c>
      <c r="L436" s="294">
        <v>8787</v>
      </c>
      <c r="M436" s="28">
        <v>13093</v>
      </c>
      <c r="N436" s="28">
        <v>22164</v>
      </c>
      <c r="O436" s="294">
        <v>29434</v>
      </c>
      <c r="P436" s="28">
        <v>26833</v>
      </c>
      <c r="Q436" s="294">
        <v>24765</v>
      </c>
      <c r="R436" s="28">
        <v>4683</v>
      </c>
      <c r="S436" s="294">
        <v>4388</v>
      </c>
      <c r="T436" s="28">
        <v>15371</v>
      </c>
      <c r="U436" s="294">
        <v>14063</v>
      </c>
      <c r="V436" s="28">
        <v>20054</v>
      </c>
      <c r="W436" s="294">
        <v>18451</v>
      </c>
      <c r="X436" s="28">
        <v>38505</v>
      </c>
      <c r="Y436" s="28">
        <v>9071</v>
      </c>
      <c r="Z436" s="294">
        <v>29434</v>
      </c>
    </row>
    <row r="437" spans="4:26">
      <c r="D437" s="41">
        <v>5762000</v>
      </c>
      <c r="E437" s="41" t="s">
        <v>272</v>
      </c>
      <c r="F437" s="291">
        <v>30086</v>
      </c>
      <c r="G437" s="28">
        <v>3516</v>
      </c>
      <c r="H437" s="28">
        <v>3539</v>
      </c>
      <c r="I437" s="28">
        <v>5129</v>
      </c>
      <c r="J437" s="28">
        <v>5760</v>
      </c>
      <c r="K437" s="28">
        <v>6749</v>
      </c>
      <c r="L437" s="294">
        <v>5393</v>
      </c>
      <c r="M437" s="28">
        <v>7055</v>
      </c>
      <c r="N437" s="28">
        <v>12184</v>
      </c>
      <c r="O437" s="294">
        <v>17902</v>
      </c>
      <c r="P437" s="28">
        <v>15721</v>
      </c>
      <c r="Q437" s="294">
        <v>14365</v>
      </c>
      <c r="R437" s="28">
        <v>2630</v>
      </c>
      <c r="S437" s="294">
        <v>2499</v>
      </c>
      <c r="T437" s="28">
        <v>9429</v>
      </c>
      <c r="U437" s="294">
        <v>8473</v>
      </c>
      <c r="V437" s="28">
        <v>12059</v>
      </c>
      <c r="W437" s="294">
        <v>10972</v>
      </c>
      <c r="X437" s="28">
        <v>23031</v>
      </c>
      <c r="Y437" s="28">
        <v>5129</v>
      </c>
      <c r="Z437" s="294">
        <v>17902</v>
      </c>
    </row>
    <row r="438" spans="4:26">
      <c r="D438" s="41">
        <v>5766000</v>
      </c>
      <c r="E438" s="41" t="s">
        <v>273</v>
      </c>
      <c r="F438" s="291">
        <v>75215</v>
      </c>
      <c r="G438" s="28">
        <v>9614</v>
      </c>
      <c r="H438" s="28">
        <v>9619</v>
      </c>
      <c r="I438" s="28">
        <v>13423</v>
      </c>
      <c r="J438" s="28">
        <v>14062</v>
      </c>
      <c r="K438" s="28">
        <v>15771</v>
      </c>
      <c r="L438" s="294">
        <v>12726</v>
      </c>
      <c r="M438" s="28">
        <v>19233</v>
      </c>
      <c r="N438" s="28">
        <v>32656</v>
      </c>
      <c r="O438" s="294">
        <v>42559</v>
      </c>
      <c r="P438" s="28">
        <v>39042</v>
      </c>
      <c r="Q438" s="294">
        <v>36173</v>
      </c>
      <c r="R438" s="28">
        <v>6872</v>
      </c>
      <c r="S438" s="294">
        <v>6551</v>
      </c>
      <c r="T438" s="28">
        <v>22172</v>
      </c>
      <c r="U438" s="294">
        <v>20387</v>
      </c>
      <c r="V438" s="28">
        <v>29044</v>
      </c>
      <c r="W438" s="294">
        <v>26938</v>
      </c>
      <c r="X438" s="28">
        <v>55982</v>
      </c>
      <c r="Y438" s="28">
        <v>13423</v>
      </c>
      <c r="Z438" s="294">
        <v>42559</v>
      </c>
    </row>
    <row r="439" spans="4:26">
      <c r="D439" s="41">
        <v>5770000</v>
      </c>
      <c r="E439" s="41" t="s">
        <v>274</v>
      </c>
      <c r="F439" s="291">
        <v>65958</v>
      </c>
      <c r="G439" s="28">
        <v>8272</v>
      </c>
      <c r="H439" s="28">
        <v>8241</v>
      </c>
      <c r="I439" s="28">
        <v>11546</v>
      </c>
      <c r="J439" s="28">
        <v>12555</v>
      </c>
      <c r="K439" s="28">
        <v>14125</v>
      </c>
      <c r="L439" s="294">
        <v>11219</v>
      </c>
      <c r="M439" s="28">
        <v>16513</v>
      </c>
      <c r="N439" s="28">
        <v>28059</v>
      </c>
      <c r="O439" s="294">
        <v>37899</v>
      </c>
      <c r="P439" s="28">
        <v>34247</v>
      </c>
      <c r="Q439" s="294">
        <v>31711</v>
      </c>
      <c r="R439" s="28">
        <v>5926</v>
      </c>
      <c r="S439" s="294">
        <v>5620</v>
      </c>
      <c r="T439" s="28">
        <v>19837</v>
      </c>
      <c r="U439" s="294">
        <v>18062</v>
      </c>
      <c r="V439" s="28">
        <v>25763</v>
      </c>
      <c r="W439" s="294">
        <v>23682</v>
      </c>
      <c r="X439" s="28">
        <v>49445</v>
      </c>
      <c r="Y439" s="28">
        <v>11546</v>
      </c>
      <c r="Z439" s="294">
        <v>37899</v>
      </c>
    </row>
    <row r="440" spans="4:26">
      <c r="D440" s="41">
        <v>5774000</v>
      </c>
      <c r="E440" s="41" t="s">
        <v>275</v>
      </c>
      <c r="F440" s="291">
        <v>66576</v>
      </c>
      <c r="G440" s="28">
        <v>9050</v>
      </c>
      <c r="H440" s="28">
        <v>8620</v>
      </c>
      <c r="I440" s="28">
        <v>11518</v>
      </c>
      <c r="J440" s="28">
        <v>12118</v>
      </c>
      <c r="K440" s="28">
        <v>13678</v>
      </c>
      <c r="L440" s="294">
        <v>11592</v>
      </c>
      <c r="M440" s="28">
        <v>17670</v>
      </c>
      <c r="N440" s="28">
        <v>29188</v>
      </c>
      <c r="O440" s="294">
        <v>37388</v>
      </c>
      <c r="P440" s="28">
        <v>34681</v>
      </c>
      <c r="Q440" s="294">
        <v>31895</v>
      </c>
      <c r="R440" s="28">
        <v>5962</v>
      </c>
      <c r="S440" s="294">
        <v>5556</v>
      </c>
      <c r="T440" s="28">
        <v>19725</v>
      </c>
      <c r="U440" s="294">
        <v>17663</v>
      </c>
      <c r="V440" s="28">
        <v>25687</v>
      </c>
      <c r="W440" s="294">
        <v>23219</v>
      </c>
      <c r="X440" s="28">
        <v>48906</v>
      </c>
      <c r="Y440" s="28">
        <v>11518</v>
      </c>
      <c r="Z440" s="294">
        <v>37388</v>
      </c>
    </row>
    <row r="441" spans="4:26">
      <c r="D441" s="41">
        <v>5954000</v>
      </c>
      <c r="E441" s="41" t="s">
        <v>358</v>
      </c>
      <c r="F441" s="291">
        <v>59685</v>
      </c>
      <c r="G441" s="28">
        <v>7891</v>
      </c>
      <c r="H441" s="28">
        <v>7618</v>
      </c>
      <c r="I441" s="28">
        <v>10403</v>
      </c>
      <c r="J441" s="28">
        <v>10997</v>
      </c>
      <c r="K441" s="28">
        <v>12483</v>
      </c>
      <c r="L441" s="294">
        <v>10293</v>
      </c>
      <c r="M441" s="28">
        <v>15509</v>
      </c>
      <c r="N441" s="28">
        <v>25912</v>
      </c>
      <c r="O441" s="294">
        <v>33773</v>
      </c>
      <c r="P441" s="28">
        <v>30952</v>
      </c>
      <c r="Q441" s="294">
        <v>28733</v>
      </c>
      <c r="R441" s="28">
        <v>5325</v>
      </c>
      <c r="S441" s="294">
        <v>5078</v>
      </c>
      <c r="T441" s="28">
        <v>17750</v>
      </c>
      <c r="U441" s="294">
        <v>16023</v>
      </c>
      <c r="V441" s="28">
        <v>23075</v>
      </c>
      <c r="W441" s="294">
        <v>21101</v>
      </c>
      <c r="X441" s="28">
        <v>44176</v>
      </c>
      <c r="Y441" s="28">
        <v>10403</v>
      </c>
      <c r="Z441" s="294">
        <v>33773</v>
      </c>
    </row>
    <row r="442" spans="4:26">
      <c r="D442" s="41">
        <v>5911000</v>
      </c>
      <c r="E442" s="41" t="s">
        <v>134</v>
      </c>
      <c r="F442" s="291">
        <v>64009</v>
      </c>
      <c r="G442" s="28">
        <v>8846</v>
      </c>
      <c r="H442" s="28">
        <v>8274</v>
      </c>
      <c r="I442" s="28">
        <v>11037</v>
      </c>
      <c r="J442" s="28">
        <v>11343</v>
      </c>
      <c r="K442" s="28">
        <v>12709</v>
      </c>
      <c r="L442" s="294">
        <v>11800</v>
      </c>
      <c r="M442" s="28">
        <v>17120</v>
      </c>
      <c r="N442" s="28">
        <v>28157</v>
      </c>
      <c r="O442" s="294">
        <v>35852</v>
      </c>
      <c r="P442" s="28">
        <v>33288</v>
      </c>
      <c r="Q442" s="294">
        <v>30721</v>
      </c>
      <c r="R442" s="28">
        <v>5821</v>
      </c>
      <c r="S442" s="294">
        <v>5216</v>
      </c>
      <c r="T442" s="28">
        <v>18713</v>
      </c>
      <c r="U442" s="294">
        <v>17139</v>
      </c>
      <c r="V442" s="28">
        <v>24534</v>
      </c>
      <c r="W442" s="294">
        <v>22355</v>
      </c>
      <c r="X442" s="28">
        <v>46889</v>
      </c>
      <c r="Y442" s="28">
        <v>11037</v>
      </c>
      <c r="Z442" s="294">
        <v>35852</v>
      </c>
    </row>
    <row r="443" spans="4:26">
      <c r="D443" s="41">
        <v>5913000</v>
      </c>
      <c r="E443" s="41" t="s">
        <v>135</v>
      </c>
      <c r="F443" s="291">
        <v>112740</v>
      </c>
      <c r="G443" s="28">
        <v>16164</v>
      </c>
      <c r="H443" s="28">
        <v>14889</v>
      </c>
      <c r="I443" s="28">
        <v>19881</v>
      </c>
      <c r="J443" s="28">
        <v>20327</v>
      </c>
      <c r="K443" s="28">
        <v>21734</v>
      </c>
      <c r="L443" s="294">
        <v>19745</v>
      </c>
      <c r="M443" s="28">
        <v>31053</v>
      </c>
      <c r="N443" s="28">
        <v>50934</v>
      </c>
      <c r="O443" s="294">
        <v>61806</v>
      </c>
      <c r="P443" s="28">
        <v>58012</v>
      </c>
      <c r="Q443" s="294">
        <v>54728</v>
      </c>
      <c r="R443" s="28">
        <v>10146</v>
      </c>
      <c r="S443" s="294">
        <v>9735</v>
      </c>
      <c r="T443" s="28">
        <v>32158</v>
      </c>
      <c r="U443" s="294">
        <v>29648</v>
      </c>
      <c r="V443" s="28">
        <v>42304</v>
      </c>
      <c r="W443" s="294">
        <v>39383</v>
      </c>
      <c r="X443" s="28">
        <v>81687</v>
      </c>
      <c r="Y443" s="28">
        <v>19881</v>
      </c>
      <c r="Z443" s="294">
        <v>61806</v>
      </c>
    </row>
    <row r="444" spans="4:26">
      <c r="D444" s="41">
        <v>5914000</v>
      </c>
      <c r="E444" s="41" t="s">
        <v>136</v>
      </c>
      <c r="F444" s="291">
        <v>37770</v>
      </c>
      <c r="G444" s="28">
        <v>5130</v>
      </c>
      <c r="H444" s="28">
        <v>4864</v>
      </c>
      <c r="I444" s="28">
        <v>6632</v>
      </c>
      <c r="J444" s="28">
        <v>7131</v>
      </c>
      <c r="K444" s="28">
        <v>7708</v>
      </c>
      <c r="L444" s="294">
        <v>6305</v>
      </c>
      <c r="M444" s="28">
        <v>9994</v>
      </c>
      <c r="N444" s="28">
        <v>16626</v>
      </c>
      <c r="O444" s="294">
        <v>21144</v>
      </c>
      <c r="P444" s="28">
        <v>19414</v>
      </c>
      <c r="Q444" s="294">
        <v>18356</v>
      </c>
      <c r="R444" s="28">
        <v>3375</v>
      </c>
      <c r="S444" s="294">
        <v>3257</v>
      </c>
      <c r="T444" s="28">
        <v>10839</v>
      </c>
      <c r="U444" s="294">
        <v>10305</v>
      </c>
      <c r="V444" s="28">
        <v>14214</v>
      </c>
      <c r="W444" s="294">
        <v>13562</v>
      </c>
      <c r="X444" s="28">
        <v>27776</v>
      </c>
      <c r="Y444" s="28">
        <v>6632</v>
      </c>
      <c r="Z444" s="294">
        <v>21144</v>
      </c>
    </row>
    <row r="445" spans="4:26">
      <c r="D445" s="41">
        <v>5915000</v>
      </c>
      <c r="E445" s="41" t="s">
        <v>137</v>
      </c>
      <c r="F445" s="291">
        <v>38132</v>
      </c>
      <c r="G445" s="28">
        <v>5009</v>
      </c>
      <c r="H445" s="28">
        <v>4792</v>
      </c>
      <c r="I445" s="28">
        <v>6681</v>
      </c>
      <c r="J445" s="28">
        <v>7042</v>
      </c>
      <c r="K445" s="28">
        <v>8049</v>
      </c>
      <c r="L445" s="294">
        <v>6559</v>
      </c>
      <c r="M445" s="28">
        <v>9801</v>
      </c>
      <c r="N445" s="28">
        <v>16482</v>
      </c>
      <c r="O445" s="294">
        <v>21650</v>
      </c>
      <c r="P445" s="28">
        <v>19701</v>
      </c>
      <c r="Q445" s="294">
        <v>18431</v>
      </c>
      <c r="R445" s="28">
        <v>3502</v>
      </c>
      <c r="S445" s="294">
        <v>3179</v>
      </c>
      <c r="T445" s="28">
        <v>11203</v>
      </c>
      <c r="U445" s="294">
        <v>10447</v>
      </c>
      <c r="V445" s="28">
        <v>14705</v>
      </c>
      <c r="W445" s="294">
        <v>13626</v>
      </c>
      <c r="X445" s="28">
        <v>28331</v>
      </c>
      <c r="Y445" s="28">
        <v>6681</v>
      </c>
      <c r="Z445" s="294">
        <v>21650</v>
      </c>
    </row>
    <row r="446" spans="4:26">
      <c r="D446" s="41">
        <v>5916000</v>
      </c>
      <c r="E446" s="41" t="s">
        <v>138</v>
      </c>
      <c r="F446" s="291">
        <v>29949</v>
      </c>
      <c r="G446" s="28">
        <v>3946</v>
      </c>
      <c r="H446" s="28">
        <v>3805</v>
      </c>
      <c r="I446" s="28">
        <v>5112</v>
      </c>
      <c r="J446" s="28">
        <v>5490</v>
      </c>
      <c r="K446" s="28">
        <v>6364</v>
      </c>
      <c r="L446" s="294">
        <v>5232</v>
      </c>
      <c r="M446" s="28">
        <v>7751</v>
      </c>
      <c r="N446" s="28">
        <v>12863</v>
      </c>
      <c r="O446" s="294">
        <v>17086</v>
      </c>
      <c r="P446" s="28">
        <v>15352</v>
      </c>
      <c r="Q446" s="294">
        <v>14597</v>
      </c>
      <c r="R446" s="28">
        <v>2597</v>
      </c>
      <c r="S446" s="294">
        <v>2515</v>
      </c>
      <c r="T446" s="28">
        <v>8761</v>
      </c>
      <c r="U446" s="294">
        <v>8325</v>
      </c>
      <c r="V446" s="28">
        <v>11358</v>
      </c>
      <c r="W446" s="294">
        <v>10840</v>
      </c>
      <c r="X446" s="28">
        <v>22198</v>
      </c>
      <c r="Y446" s="28">
        <v>5112</v>
      </c>
      <c r="Z446" s="294">
        <v>17086</v>
      </c>
    </row>
    <row r="447" spans="4:26">
      <c r="D447" s="41">
        <v>5958000</v>
      </c>
      <c r="E447" s="41" t="s">
        <v>276</v>
      </c>
      <c r="F447" s="291">
        <v>53718</v>
      </c>
      <c r="G447" s="28">
        <v>6352</v>
      </c>
      <c r="H447" s="28">
        <v>6271</v>
      </c>
      <c r="I447" s="28">
        <v>9188</v>
      </c>
      <c r="J447" s="28">
        <v>10537</v>
      </c>
      <c r="K447" s="28">
        <v>12051</v>
      </c>
      <c r="L447" s="294">
        <v>9319</v>
      </c>
      <c r="M447" s="28">
        <v>12623</v>
      </c>
      <c r="N447" s="28">
        <v>21811</v>
      </c>
      <c r="O447" s="294">
        <v>31907</v>
      </c>
      <c r="P447" s="28">
        <v>28293</v>
      </c>
      <c r="Q447" s="294">
        <v>25425</v>
      </c>
      <c r="R447" s="28">
        <v>4771</v>
      </c>
      <c r="S447" s="294">
        <v>4417</v>
      </c>
      <c r="T447" s="28">
        <v>16998</v>
      </c>
      <c r="U447" s="294">
        <v>14909</v>
      </c>
      <c r="V447" s="28">
        <v>21769</v>
      </c>
      <c r="W447" s="294">
        <v>19326</v>
      </c>
      <c r="X447" s="28">
        <v>41095</v>
      </c>
      <c r="Y447" s="28">
        <v>9188</v>
      </c>
      <c r="Z447" s="294">
        <v>31907</v>
      </c>
    </row>
    <row r="448" spans="4:26">
      <c r="D448" s="41">
        <v>5962000</v>
      </c>
      <c r="E448" s="41" t="s">
        <v>277</v>
      </c>
      <c r="F448" s="291">
        <v>83574</v>
      </c>
      <c r="G448" s="28">
        <v>10341</v>
      </c>
      <c r="H448" s="28">
        <v>10484</v>
      </c>
      <c r="I448" s="28">
        <v>14567</v>
      </c>
      <c r="J448" s="28">
        <v>15887</v>
      </c>
      <c r="K448" s="28">
        <v>18028</v>
      </c>
      <c r="L448" s="294">
        <v>14267</v>
      </c>
      <c r="M448" s="28">
        <v>20825</v>
      </c>
      <c r="N448" s="28">
        <v>35392</v>
      </c>
      <c r="O448" s="294">
        <v>48182</v>
      </c>
      <c r="P448" s="28">
        <v>43384</v>
      </c>
      <c r="Q448" s="294">
        <v>40190</v>
      </c>
      <c r="R448" s="28">
        <v>7509</v>
      </c>
      <c r="S448" s="294">
        <v>7058</v>
      </c>
      <c r="T448" s="28">
        <v>25095</v>
      </c>
      <c r="U448" s="294">
        <v>23087</v>
      </c>
      <c r="V448" s="28">
        <v>32604</v>
      </c>
      <c r="W448" s="294">
        <v>30145</v>
      </c>
      <c r="X448" s="28">
        <v>62749</v>
      </c>
      <c r="Y448" s="28">
        <v>14567</v>
      </c>
      <c r="Z448" s="294">
        <v>48182</v>
      </c>
    </row>
    <row r="449" spans="1:26">
      <c r="D449" s="41">
        <v>5966000</v>
      </c>
      <c r="E449" s="41" t="s">
        <v>278</v>
      </c>
      <c r="F449" s="291">
        <v>28902</v>
      </c>
      <c r="G449" s="28">
        <v>3710</v>
      </c>
      <c r="H449" s="28">
        <v>3570</v>
      </c>
      <c r="I449" s="28">
        <v>4892</v>
      </c>
      <c r="J449" s="28">
        <v>5496</v>
      </c>
      <c r="K449" s="28">
        <v>6460</v>
      </c>
      <c r="L449" s="294">
        <v>4774</v>
      </c>
      <c r="M449" s="28">
        <v>7280</v>
      </c>
      <c r="N449" s="28">
        <v>12172</v>
      </c>
      <c r="O449" s="294">
        <v>16730</v>
      </c>
      <c r="P449" s="28">
        <v>15283</v>
      </c>
      <c r="Q449" s="294">
        <v>13619</v>
      </c>
      <c r="R449" s="28">
        <v>2579</v>
      </c>
      <c r="S449" s="294">
        <v>2313</v>
      </c>
      <c r="T449" s="28">
        <v>8869</v>
      </c>
      <c r="U449" s="294">
        <v>7861</v>
      </c>
      <c r="V449" s="28">
        <v>11448</v>
      </c>
      <c r="W449" s="294">
        <v>10174</v>
      </c>
      <c r="X449" s="28">
        <v>21622</v>
      </c>
      <c r="Y449" s="28">
        <v>4892</v>
      </c>
      <c r="Z449" s="294">
        <v>16730</v>
      </c>
    </row>
    <row r="450" spans="1:26">
      <c r="D450" s="41">
        <v>5970000</v>
      </c>
      <c r="E450" s="41" t="s">
        <v>279</v>
      </c>
      <c r="F450" s="291">
        <v>55887</v>
      </c>
      <c r="G450" s="28">
        <v>7282</v>
      </c>
      <c r="H450" s="28">
        <v>7061</v>
      </c>
      <c r="I450" s="28">
        <v>9380</v>
      </c>
      <c r="J450" s="28">
        <v>10064</v>
      </c>
      <c r="K450" s="28">
        <v>11566</v>
      </c>
      <c r="L450" s="294">
        <v>10534</v>
      </c>
      <c r="M450" s="28">
        <v>14343</v>
      </c>
      <c r="N450" s="28">
        <v>23723</v>
      </c>
      <c r="O450" s="294">
        <v>32164</v>
      </c>
      <c r="P450" s="28">
        <v>28942</v>
      </c>
      <c r="Q450" s="294">
        <v>26945</v>
      </c>
      <c r="R450" s="28">
        <v>4856</v>
      </c>
      <c r="S450" s="294">
        <v>4524</v>
      </c>
      <c r="T450" s="28">
        <v>16693</v>
      </c>
      <c r="U450" s="294">
        <v>15471</v>
      </c>
      <c r="V450" s="28">
        <v>21549</v>
      </c>
      <c r="W450" s="294">
        <v>19995</v>
      </c>
      <c r="X450" s="28">
        <v>41544</v>
      </c>
      <c r="Y450" s="28">
        <v>9380</v>
      </c>
      <c r="Z450" s="294">
        <v>32164</v>
      </c>
    </row>
    <row r="451" spans="1:26">
      <c r="D451" s="41">
        <v>5974000</v>
      </c>
      <c r="E451" s="41" t="s">
        <v>280</v>
      </c>
      <c r="F451" s="291">
        <v>63408</v>
      </c>
      <c r="G451" s="28">
        <v>7913</v>
      </c>
      <c r="H451" s="28">
        <v>7851</v>
      </c>
      <c r="I451" s="28">
        <v>10996</v>
      </c>
      <c r="J451" s="28">
        <v>12040</v>
      </c>
      <c r="K451" s="28">
        <v>13682</v>
      </c>
      <c r="L451" s="294">
        <v>10926</v>
      </c>
      <c r="M451" s="28">
        <v>15764</v>
      </c>
      <c r="N451" s="28">
        <v>26760</v>
      </c>
      <c r="O451" s="294">
        <v>36648</v>
      </c>
      <c r="P451" s="28">
        <v>33542</v>
      </c>
      <c r="Q451" s="294">
        <v>29866</v>
      </c>
      <c r="R451" s="28">
        <v>5705</v>
      </c>
      <c r="S451" s="294">
        <v>5291</v>
      </c>
      <c r="T451" s="28">
        <v>19585</v>
      </c>
      <c r="U451" s="294">
        <v>17063</v>
      </c>
      <c r="V451" s="28">
        <v>25290</v>
      </c>
      <c r="W451" s="294">
        <v>22354</v>
      </c>
      <c r="X451" s="28">
        <v>47644</v>
      </c>
      <c r="Y451" s="28">
        <v>10996</v>
      </c>
      <c r="Z451" s="294">
        <v>36648</v>
      </c>
    </row>
    <row r="452" spans="1:26">
      <c r="A452" s="110"/>
      <c r="B452" s="110"/>
      <c r="C452" s="110"/>
      <c r="D452" s="110">
        <v>5978000</v>
      </c>
      <c r="E452" s="110" t="s">
        <v>281</v>
      </c>
      <c r="F452" s="292">
        <v>77479</v>
      </c>
      <c r="G452" s="238">
        <v>9813</v>
      </c>
      <c r="H452" s="238">
        <v>9450</v>
      </c>
      <c r="I452" s="238">
        <v>13301</v>
      </c>
      <c r="J452" s="238">
        <v>14464</v>
      </c>
      <c r="K452" s="238">
        <v>16827</v>
      </c>
      <c r="L452" s="295">
        <v>13624</v>
      </c>
      <c r="M452" s="238">
        <v>19263</v>
      </c>
      <c r="N452" s="238">
        <v>32564</v>
      </c>
      <c r="O452" s="295">
        <v>44915</v>
      </c>
      <c r="P452" s="238">
        <v>40279</v>
      </c>
      <c r="Q452" s="295">
        <v>37200</v>
      </c>
      <c r="R452" s="238">
        <v>6878</v>
      </c>
      <c r="S452" s="295">
        <v>6423</v>
      </c>
      <c r="T452" s="238">
        <v>23486</v>
      </c>
      <c r="U452" s="295">
        <v>21429</v>
      </c>
      <c r="V452" s="238">
        <v>30364</v>
      </c>
      <c r="W452" s="295">
        <v>27852</v>
      </c>
      <c r="X452" s="238">
        <v>58216</v>
      </c>
      <c r="Y452" s="238">
        <v>13301</v>
      </c>
      <c r="Z452" s="295">
        <v>44915</v>
      </c>
    </row>
    <row r="453" spans="1:26">
      <c r="E453" s="9" t="s">
        <v>180</v>
      </c>
      <c r="F453" s="154">
        <v>3574199</v>
      </c>
      <c r="G453" s="176">
        <v>478141</v>
      </c>
      <c r="H453" s="176">
        <v>462582</v>
      </c>
      <c r="I453" s="176">
        <v>628873</v>
      </c>
      <c r="J453" s="176">
        <v>660101</v>
      </c>
      <c r="K453" s="176">
        <v>733772</v>
      </c>
      <c r="L453" s="159">
        <v>610730</v>
      </c>
      <c r="M453" s="176">
        <v>940723</v>
      </c>
      <c r="N453" s="176">
        <v>1569596</v>
      </c>
      <c r="O453" s="159">
        <v>2004603</v>
      </c>
      <c r="P453" s="176">
        <v>1850426</v>
      </c>
      <c r="Q453" s="159">
        <v>1723773</v>
      </c>
      <c r="R453" s="176">
        <v>323847</v>
      </c>
      <c r="S453" s="159">
        <v>305026</v>
      </c>
      <c r="T453" s="176">
        <v>1042283</v>
      </c>
      <c r="U453" s="159">
        <v>962320</v>
      </c>
      <c r="V453" s="176">
        <v>1366130</v>
      </c>
      <c r="W453" s="159">
        <v>1267346</v>
      </c>
      <c r="X453" s="176">
        <v>2633476</v>
      </c>
      <c r="Y453" s="176">
        <v>628873</v>
      </c>
      <c r="Z453" s="159">
        <v>2004603</v>
      </c>
    </row>
    <row r="454" spans="1:26">
      <c r="E454" s="16" t="s">
        <v>201</v>
      </c>
      <c r="F454" s="157">
        <v>1891176</v>
      </c>
      <c r="G454" s="176">
        <v>259963</v>
      </c>
      <c r="H454" s="176">
        <v>250466</v>
      </c>
      <c r="I454" s="176">
        <v>337006</v>
      </c>
      <c r="J454" s="176">
        <v>347355</v>
      </c>
      <c r="K454" s="176">
        <v>379373</v>
      </c>
      <c r="L454" s="159">
        <v>317013</v>
      </c>
      <c r="M454" s="176">
        <v>510429</v>
      </c>
      <c r="N454" s="176">
        <v>847435</v>
      </c>
      <c r="O454" s="159">
        <v>1043741</v>
      </c>
      <c r="P454" s="176">
        <v>977578</v>
      </c>
      <c r="Q454" s="159">
        <v>913598</v>
      </c>
      <c r="R454" s="176">
        <v>173319</v>
      </c>
      <c r="S454" s="159">
        <v>163687</v>
      </c>
      <c r="T454" s="176">
        <v>541458</v>
      </c>
      <c r="U454" s="159">
        <v>502283</v>
      </c>
      <c r="V454" s="176">
        <v>714777</v>
      </c>
      <c r="W454" s="159">
        <v>665970</v>
      </c>
      <c r="X454" s="176">
        <v>1380747</v>
      </c>
      <c r="Y454" s="176">
        <v>337006</v>
      </c>
      <c r="Z454" s="159">
        <v>1043741</v>
      </c>
    </row>
    <row r="455" spans="1:26">
      <c r="E455" s="17" t="s">
        <v>202</v>
      </c>
      <c r="F455" s="157">
        <v>1683023</v>
      </c>
      <c r="G455" s="176">
        <v>218178</v>
      </c>
      <c r="H455" s="176">
        <v>212116</v>
      </c>
      <c r="I455" s="176">
        <v>291867</v>
      </c>
      <c r="J455" s="176">
        <v>312746</v>
      </c>
      <c r="K455" s="176">
        <v>354399</v>
      </c>
      <c r="L455" s="159">
        <v>293717</v>
      </c>
      <c r="M455" s="176">
        <v>430294</v>
      </c>
      <c r="N455" s="176">
        <v>722161</v>
      </c>
      <c r="O455" s="159">
        <v>960862</v>
      </c>
      <c r="P455" s="176">
        <v>872848</v>
      </c>
      <c r="Q455" s="159">
        <v>810175</v>
      </c>
      <c r="R455" s="176">
        <v>150528</v>
      </c>
      <c r="S455" s="159">
        <v>141339</v>
      </c>
      <c r="T455" s="176">
        <v>500825</v>
      </c>
      <c r="U455" s="159">
        <v>460037</v>
      </c>
      <c r="V455" s="176">
        <v>651353</v>
      </c>
      <c r="W455" s="159">
        <v>601376</v>
      </c>
      <c r="X455" s="176">
        <v>1252729</v>
      </c>
      <c r="Y455" s="176">
        <v>291867</v>
      </c>
      <c r="Z455" s="159">
        <v>960862</v>
      </c>
    </row>
    <row r="456" spans="1:26">
      <c r="A456" s="62" t="s">
        <v>227</v>
      </c>
    </row>
    <row r="457" spans="1:26">
      <c r="F457" s="28"/>
    </row>
    <row r="458" spans="1:26">
      <c r="F458" s="28"/>
    </row>
    <row r="459" spans="1:26">
      <c r="F459" s="28"/>
      <c r="G459" s="28"/>
      <c r="H459" s="28"/>
      <c r="I459" s="28"/>
      <c r="J459" s="28"/>
      <c r="K459" s="28"/>
      <c r="L459" s="28"/>
      <c r="M459" s="28"/>
      <c r="N459" s="28"/>
      <c r="O459" s="28"/>
      <c r="P459" s="28"/>
      <c r="Q459" s="28"/>
      <c r="R459" s="28"/>
      <c r="S459" s="28"/>
      <c r="T459" s="28"/>
      <c r="U459" s="28"/>
      <c r="V459" s="28"/>
      <c r="W459" s="28"/>
      <c r="X459" s="28"/>
      <c r="Y459" s="28"/>
      <c r="Z459" s="28"/>
    </row>
  </sheetData>
  <sortState ref="A223:AD249">
    <sortCondition ref="E223:E249"/>
  </sortState>
  <mergeCells count="10">
    <mergeCell ref="A3:A5"/>
    <mergeCell ref="B3:B5"/>
    <mergeCell ref="C3:C5"/>
    <mergeCell ref="D3:D5"/>
    <mergeCell ref="E3:E5"/>
    <mergeCell ref="X3:Z4"/>
    <mergeCell ref="F3:F5"/>
    <mergeCell ref="G3:L4"/>
    <mergeCell ref="M3:O4"/>
    <mergeCell ref="P3:W4"/>
  </mergeCells>
  <pageMargins left="0.7" right="0.7" top="0.78740157499999996" bottom="0.78740157499999996" header="0.3" footer="0.3"/>
  <pageSetup paperSize="9" orientation="portrait" r:id="rId1"/>
  <ignoredErrors>
    <ignoredError sqref="J5" twoDigitTextYear="1"/>
  </ignoredErrors>
</worksheet>
</file>

<file path=xl/worksheets/sheet5.xml><?xml version="1.0" encoding="utf-8"?>
<worksheet xmlns="http://schemas.openxmlformats.org/spreadsheetml/2006/main" xmlns:r="http://schemas.openxmlformats.org/officeDocument/2006/relationships">
  <dimension ref="A1:W71"/>
  <sheetViews>
    <sheetView zoomScale="80" zoomScaleNormal="80" workbookViewId="0">
      <pane ySplit="4" topLeftCell="A5" activePane="bottomLeft" state="frozen"/>
      <selection activeCell="G44" sqref="G44"/>
      <selection pane="bottomLeft" activeCell="B6" sqref="B6"/>
    </sheetView>
  </sheetViews>
  <sheetFormatPr baseColWidth="10" defaultColWidth="11.44140625" defaultRowHeight="10.199999999999999"/>
  <cols>
    <col min="1" max="1" width="13" style="29" customWidth="1"/>
    <col min="2" max="2" width="29.44140625" style="29" customWidth="1"/>
    <col min="3" max="3" width="11.44140625" style="29"/>
    <col min="4" max="4" width="12" style="32" customWidth="1"/>
    <col min="5" max="5" width="11" style="42" customWidth="1"/>
    <col min="6" max="6" width="11.44140625" style="29" customWidth="1"/>
    <col min="7" max="10" width="11.44140625" style="29"/>
    <col min="11" max="12" width="11.44140625" style="42"/>
    <col min="13" max="13" width="11.44140625" style="29"/>
    <col min="14" max="14" width="12.88671875" style="29" customWidth="1"/>
    <col min="15" max="16384" width="11.44140625" style="29"/>
  </cols>
  <sheetData>
    <row r="1" spans="1:23" ht="18.75" customHeight="1">
      <c r="A1" s="63" t="s">
        <v>363</v>
      </c>
      <c r="E1" s="128"/>
      <c r="F1" s="33"/>
    </row>
    <row r="2" spans="1:23" ht="12.75" customHeight="1">
      <c r="A2" s="6"/>
      <c r="E2" s="128"/>
      <c r="F2" s="33"/>
      <c r="G2" s="6"/>
    </row>
    <row r="3" spans="1:23" ht="26.25" customHeight="1">
      <c r="A3" s="375" t="s">
        <v>220</v>
      </c>
      <c r="B3" s="374" t="s">
        <v>0</v>
      </c>
      <c r="C3" s="372" t="s">
        <v>183</v>
      </c>
      <c r="D3" s="372"/>
      <c r="E3" s="372"/>
      <c r="F3" s="373" t="s">
        <v>322</v>
      </c>
      <c r="G3" s="373"/>
      <c r="H3" s="373"/>
    </row>
    <row r="4" spans="1:23" s="31" customFormat="1" ht="141.75" customHeight="1">
      <c r="A4" s="374"/>
      <c r="B4" s="374"/>
      <c r="C4" s="89" t="s">
        <v>323</v>
      </c>
      <c r="D4" s="89" t="s">
        <v>324</v>
      </c>
      <c r="E4" s="89" t="s">
        <v>244</v>
      </c>
      <c r="F4" s="249" t="s">
        <v>323</v>
      </c>
      <c r="G4" s="249" t="s">
        <v>324</v>
      </c>
      <c r="H4" s="249" t="s">
        <v>244</v>
      </c>
      <c r="I4" s="41"/>
      <c r="J4" s="41"/>
      <c r="K4" s="41"/>
      <c r="L4" s="41"/>
      <c r="M4" s="41"/>
      <c r="N4" s="41"/>
      <c r="O4" s="41"/>
    </row>
    <row r="5" spans="1:23" s="41" customFormat="1" ht="13.2">
      <c r="A5" s="117">
        <v>5334000</v>
      </c>
      <c r="B5" s="246" t="s">
        <v>258</v>
      </c>
      <c r="C5" s="247">
        <v>4968</v>
      </c>
      <c r="D5" s="247">
        <v>5764</v>
      </c>
      <c r="E5" s="248">
        <v>2131</v>
      </c>
      <c r="F5" s="266">
        <v>788.4</v>
      </c>
      <c r="G5" s="266">
        <v>914.8</v>
      </c>
      <c r="H5" s="266">
        <v>338.2</v>
      </c>
      <c r="I5" s="252"/>
      <c r="J5" s="304"/>
      <c r="K5" s="81"/>
      <c r="L5" s="81"/>
      <c r="M5" s="81"/>
      <c r="N5" s="81"/>
      <c r="O5" s="81"/>
      <c r="P5" s="54"/>
      <c r="Q5" s="54"/>
      <c r="R5" s="54"/>
      <c r="S5" s="54"/>
      <c r="T5" s="54"/>
      <c r="U5" s="54"/>
      <c r="V5" s="54"/>
      <c r="W5" s="44"/>
    </row>
    <row r="6" spans="1:23" s="41" customFormat="1" ht="13.2">
      <c r="A6" s="117">
        <v>5334002</v>
      </c>
      <c r="B6" s="69" t="s">
        <v>250</v>
      </c>
      <c r="C6" s="247">
        <v>3688</v>
      </c>
      <c r="D6" s="247">
        <v>4110</v>
      </c>
      <c r="E6" s="248">
        <v>2106</v>
      </c>
      <c r="F6" s="266">
        <v>791.2</v>
      </c>
      <c r="G6" s="266">
        <v>881.8</v>
      </c>
      <c r="H6" s="266">
        <v>451.8</v>
      </c>
      <c r="I6" s="81"/>
      <c r="J6" s="304"/>
      <c r="K6" s="81"/>
      <c r="L6" s="81"/>
      <c r="M6" s="81"/>
      <c r="N6" s="81"/>
      <c r="O6" s="81"/>
      <c r="P6" s="54"/>
      <c r="Q6" s="54"/>
      <c r="R6" s="54"/>
      <c r="S6" s="54"/>
      <c r="T6" s="54"/>
      <c r="U6" s="54"/>
      <c r="V6" s="54"/>
      <c r="W6" s="44"/>
    </row>
    <row r="7" spans="1:23" s="41" customFormat="1" ht="13.2">
      <c r="A7" s="117">
        <v>5711000</v>
      </c>
      <c r="B7" s="246" t="s">
        <v>121</v>
      </c>
      <c r="C7" s="247">
        <v>5545</v>
      </c>
      <c r="D7" s="247">
        <v>5971</v>
      </c>
      <c r="E7" s="248">
        <v>2815</v>
      </c>
      <c r="F7" s="266">
        <v>812.1</v>
      </c>
      <c r="G7" s="266">
        <v>874.4</v>
      </c>
      <c r="H7" s="266">
        <v>412.3</v>
      </c>
      <c r="I7" s="81"/>
      <c r="J7" s="304"/>
      <c r="K7" s="81"/>
      <c r="L7" s="81"/>
      <c r="M7" s="81"/>
      <c r="N7" s="81"/>
      <c r="O7" s="81"/>
      <c r="P7" s="54"/>
      <c r="Q7" s="54"/>
      <c r="R7" s="54"/>
      <c r="S7" s="54"/>
      <c r="T7" s="54"/>
      <c r="U7" s="54"/>
      <c r="V7" s="54"/>
      <c r="W7" s="44"/>
    </row>
    <row r="8" spans="1:23" s="41" customFormat="1" ht="13.2">
      <c r="A8" s="117">
        <v>5911000</v>
      </c>
      <c r="B8" s="246" t="s">
        <v>134</v>
      </c>
      <c r="C8" s="247">
        <v>4805</v>
      </c>
      <c r="D8" s="247">
        <v>6432</v>
      </c>
      <c r="E8" s="248">
        <v>2118</v>
      </c>
      <c r="F8" s="266">
        <v>750.7</v>
      </c>
      <c r="G8" s="266">
        <v>1004.9</v>
      </c>
      <c r="H8" s="266">
        <v>330.9</v>
      </c>
      <c r="I8" s="81"/>
      <c r="J8" s="304"/>
      <c r="K8" s="81"/>
      <c r="L8" s="81"/>
      <c r="M8" s="81"/>
      <c r="N8" s="81"/>
      <c r="O8" s="81"/>
      <c r="P8" s="54"/>
      <c r="Q8" s="54"/>
      <c r="R8" s="54"/>
      <c r="S8" s="54"/>
      <c r="T8" s="54"/>
      <c r="U8" s="54"/>
      <c r="V8" s="54"/>
      <c r="W8" s="44"/>
    </row>
    <row r="9" spans="1:23" s="41" customFormat="1" ht="13.2">
      <c r="A9" s="117">
        <v>5314000</v>
      </c>
      <c r="B9" s="246" t="s">
        <v>54</v>
      </c>
      <c r="C9" s="247">
        <v>3817</v>
      </c>
      <c r="D9" s="247">
        <v>4275</v>
      </c>
      <c r="E9" s="248">
        <v>1947</v>
      </c>
      <c r="F9" s="266">
        <v>574.70000000000005</v>
      </c>
      <c r="G9" s="266">
        <v>643.70000000000005</v>
      </c>
      <c r="H9" s="266">
        <v>293.2</v>
      </c>
      <c r="I9" s="81"/>
      <c r="J9" s="304"/>
      <c r="K9" s="81"/>
      <c r="L9" s="81"/>
      <c r="M9" s="81"/>
      <c r="N9" s="81"/>
      <c r="O9" s="81"/>
      <c r="P9" s="54"/>
      <c r="Q9" s="54"/>
      <c r="R9" s="54"/>
      <c r="S9" s="54"/>
      <c r="T9" s="54"/>
      <c r="U9" s="54"/>
      <c r="V9" s="54"/>
      <c r="W9" s="44"/>
    </row>
    <row r="10" spans="1:23" s="41" customFormat="1" ht="13.2">
      <c r="A10" s="117">
        <v>5554000</v>
      </c>
      <c r="B10" s="246" t="s">
        <v>265</v>
      </c>
      <c r="C10" s="247">
        <v>5498</v>
      </c>
      <c r="D10" s="247">
        <v>6170</v>
      </c>
      <c r="E10" s="248">
        <v>3480</v>
      </c>
      <c r="F10" s="266">
        <v>655.7</v>
      </c>
      <c r="G10" s="266">
        <v>735.8</v>
      </c>
      <c r="H10" s="266">
        <v>415</v>
      </c>
      <c r="I10" s="81"/>
      <c r="J10" s="304"/>
      <c r="K10" s="81"/>
      <c r="L10" s="81"/>
      <c r="M10" s="81"/>
      <c r="N10" s="81"/>
      <c r="O10" s="81"/>
      <c r="P10" s="54"/>
      <c r="Q10" s="54"/>
      <c r="R10" s="54"/>
      <c r="S10" s="54"/>
      <c r="T10" s="54"/>
      <c r="U10" s="54"/>
      <c r="V10" s="54"/>
      <c r="W10" s="44"/>
    </row>
    <row r="11" spans="1:23" s="41" customFormat="1" ht="13.2">
      <c r="A11" s="117">
        <v>5512000</v>
      </c>
      <c r="B11" s="246" t="s">
        <v>95</v>
      </c>
      <c r="C11" s="247">
        <v>1532</v>
      </c>
      <c r="D11" s="247">
        <v>1553</v>
      </c>
      <c r="E11" s="117">
        <v>705</v>
      </c>
      <c r="F11" s="266">
        <v>696.3</v>
      </c>
      <c r="G11" s="266">
        <v>705.8</v>
      </c>
      <c r="H11" s="266">
        <v>320.39999999999998</v>
      </c>
      <c r="I11" s="81"/>
      <c r="J11" s="304"/>
      <c r="K11" s="81"/>
      <c r="L11" s="81"/>
      <c r="M11" s="81"/>
      <c r="N11" s="81"/>
      <c r="O11" s="81"/>
      <c r="P11" s="54"/>
      <c r="Q11" s="54"/>
      <c r="R11" s="54"/>
      <c r="S11" s="54"/>
      <c r="T11" s="54"/>
      <c r="U11" s="54"/>
      <c r="V11" s="54"/>
      <c r="W11" s="44"/>
    </row>
    <row r="12" spans="1:23" s="41" customFormat="1" ht="13.2">
      <c r="A12" s="117">
        <v>5558000</v>
      </c>
      <c r="B12" s="246" t="s">
        <v>266</v>
      </c>
      <c r="C12" s="247">
        <v>2199</v>
      </c>
      <c r="D12" s="247">
        <v>2570</v>
      </c>
      <c r="E12" s="248">
        <v>988</v>
      </c>
      <c r="F12" s="266">
        <v>466.5</v>
      </c>
      <c r="G12" s="266">
        <v>545.20000000000005</v>
      </c>
      <c r="H12" s="266">
        <v>209.6</v>
      </c>
      <c r="I12" s="81"/>
      <c r="J12" s="304"/>
      <c r="K12" s="81"/>
      <c r="L12" s="81"/>
      <c r="M12" s="81"/>
      <c r="N12" s="81"/>
      <c r="O12" s="81"/>
      <c r="P12" s="54"/>
      <c r="Q12" s="54"/>
      <c r="R12" s="54"/>
      <c r="S12" s="54"/>
      <c r="T12" s="54"/>
      <c r="U12" s="54"/>
      <c r="V12" s="54"/>
      <c r="W12" s="44"/>
    </row>
    <row r="13" spans="1:23" s="41" customFormat="1" ht="13.2">
      <c r="A13" s="117">
        <v>5913000</v>
      </c>
      <c r="B13" s="246" t="s">
        <v>135</v>
      </c>
      <c r="C13" s="247">
        <v>9294</v>
      </c>
      <c r="D13" s="247">
        <v>10250</v>
      </c>
      <c r="E13" s="248">
        <v>4366</v>
      </c>
      <c r="F13" s="266">
        <v>824.4</v>
      </c>
      <c r="G13" s="266">
        <v>909.2</v>
      </c>
      <c r="H13" s="266">
        <v>387.3</v>
      </c>
      <c r="I13" s="81"/>
      <c r="J13" s="304"/>
      <c r="K13" s="81"/>
      <c r="L13" s="81"/>
      <c r="M13" s="81"/>
      <c r="N13" s="81"/>
      <c r="O13" s="81"/>
      <c r="P13" s="54"/>
      <c r="Q13" s="54"/>
      <c r="R13" s="54"/>
      <c r="S13" s="54"/>
      <c r="T13" s="54"/>
      <c r="U13" s="54"/>
      <c r="V13" s="54"/>
      <c r="W13" s="44"/>
    </row>
    <row r="14" spans="1:23" s="41" customFormat="1" ht="13.2">
      <c r="A14" s="117">
        <v>5112000</v>
      </c>
      <c r="B14" s="246" t="s">
        <v>16</v>
      </c>
      <c r="C14" s="247">
        <v>7615</v>
      </c>
      <c r="D14" s="247">
        <v>9095</v>
      </c>
      <c r="E14" s="248">
        <v>2091</v>
      </c>
      <c r="F14" s="266">
        <v>781.5</v>
      </c>
      <c r="G14" s="266">
        <v>933.4</v>
      </c>
      <c r="H14" s="266">
        <v>214.6</v>
      </c>
      <c r="I14" s="81"/>
      <c r="J14" s="304"/>
      <c r="K14" s="81"/>
      <c r="L14" s="81"/>
      <c r="M14" s="81"/>
      <c r="N14" s="81"/>
      <c r="O14" s="81"/>
      <c r="P14" s="54"/>
      <c r="Q14" s="54"/>
      <c r="R14" s="54"/>
      <c r="S14" s="54"/>
      <c r="T14" s="54"/>
      <c r="U14" s="54"/>
      <c r="V14" s="54"/>
      <c r="W14" s="44"/>
    </row>
    <row r="15" spans="1:23" s="41" customFormat="1" ht="13.2">
      <c r="A15" s="117">
        <v>5358000</v>
      </c>
      <c r="B15" s="246" t="s">
        <v>259</v>
      </c>
      <c r="C15" s="247">
        <v>3989</v>
      </c>
      <c r="D15" s="247">
        <v>4563</v>
      </c>
      <c r="E15" s="248">
        <v>2191</v>
      </c>
      <c r="F15" s="266">
        <v>744.6</v>
      </c>
      <c r="G15" s="266">
        <v>851.8</v>
      </c>
      <c r="H15" s="266">
        <v>409</v>
      </c>
      <c r="I15" s="81"/>
      <c r="J15" s="304"/>
      <c r="K15" s="81"/>
      <c r="L15" s="81"/>
      <c r="M15" s="81"/>
      <c r="N15" s="81"/>
      <c r="O15" s="81"/>
      <c r="P15" s="54"/>
      <c r="Q15" s="54"/>
      <c r="R15" s="54"/>
      <c r="S15" s="54"/>
      <c r="T15" s="54"/>
      <c r="U15" s="54"/>
      <c r="V15" s="54"/>
      <c r="W15" s="44"/>
    </row>
    <row r="16" spans="1:23" s="41" customFormat="1" ht="13.2">
      <c r="A16" s="117">
        <v>5111000</v>
      </c>
      <c r="B16" s="246" t="s">
        <v>15</v>
      </c>
      <c r="C16" s="247">
        <v>8932</v>
      </c>
      <c r="D16" s="247">
        <v>10161</v>
      </c>
      <c r="E16" s="248">
        <v>6157</v>
      </c>
      <c r="F16" s="266">
        <v>797.3</v>
      </c>
      <c r="G16" s="266">
        <v>907</v>
      </c>
      <c r="H16" s="266">
        <v>549.6</v>
      </c>
      <c r="I16" s="81"/>
      <c r="J16" s="304"/>
      <c r="K16" s="81"/>
      <c r="L16" s="81"/>
      <c r="M16" s="81"/>
      <c r="N16" s="81"/>
      <c r="O16" s="81"/>
      <c r="P16" s="54"/>
      <c r="Q16" s="54"/>
      <c r="R16" s="54"/>
      <c r="S16" s="54"/>
      <c r="T16" s="54"/>
      <c r="U16" s="54"/>
      <c r="V16" s="54"/>
      <c r="W16" s="44"/>
    </row>
    <row r="17" spans="1:23" s="41" customFormat="1" ht="13.2">
      <c r="A17" s="117">
        <v>5954000</v>
      </c>
      <c r="B17" s="246" t="s">
        <v>358</v>
      </c>
      <c r="C17" s="247">
        <v>4297</v>
      </c>
      <c r="D17" s="247">
        <v>4931</v>
      </c>
      <c r="E17" s="248">
        <v>1802</v>
      </c>
      <c r="F17" s="266">
        <v>719.9</v>
      </c>
      <c r="G17" s="266">
        <v>826.2</v>
      </c>
      <c r="H17" s="266">
        <v>301.89999999999998</v>
      </c>
      <c r="I17" s="81"/>
      <c r="J17" s="304"/>
      <c r="K17" s="81"/>
      <c r="L17" s="81"/>
      <c r="M17" s="81"/>
      <c r="N17" s="81"/>
      <c r="O17" s="81"/>
      <c r="P17" s="54"/>
      <c r="Q17" s="54"/>
      <c r="R17" s="54"/>
      <c r="S17" s="54"/>
      <c r="T17" s="54"/>
      <c r="U17" s="54"/>
      <c r="V17" s="54"/>
      <c r="W17" s="44"/>
    </row>
    <row r="18" spans="1:23" s="41" customFormat="1" ht="13.2">
      <c r="A18" s="117">
        <v>5113000</v>
      </c>
      <c r="B18" s="246" t="s">
        <v>17</v>
      </c>
      <c r="C18" s="247">
        <v>6859</v>
      </c>
      <c r="D18" s="247">
        <v>8309</v>
      </c>
      <c r="E18" s="248">
        <v>3339</v>
      </c>
      <c r="F18" s="266">
        <v>634</v>
      </c>
      <c r="G18" s="266">
        <v>768.1</v>
      </c>
      <c r="H18" s="266">
        <v>308.60000000000002</v>
      </c>
      <c r="I18" s="81"/>
      <c r="J18" s="304"/>
      <c r="K18" s="81"/>
      <c r="L18" s="81"/>
      <c r="M18" s="81"/>
      <c r="N18" s="81"/>
      <c r="O18" s="81"/>
      <c r="P18" s="54"/>
      <c r="Q18" s="54"/>
      <c r="R18" s="54"/>
      <c r="S18" s="54"/>
      <c r="T18" s="54"/>
      <c r="U18" s="54"/>
      <c r="V18" s="54"/>
      <c r="W18" s="44"/>
    </row>
    <row r="19" spans="1:23" s="41" customFormat="1" ht="13.2">
      <c r="A19" s="117">
        <v>5366000</v>
      </c>
      <c r="B19" s="246" t="s">
        <v>260</v>
      </c>
      <c r="C19" s="247">
        <v>2186</v>
      </c>
      <c r="D19" s="247">
        <v>2568</v>
      </c>
      <c r="E19" s="248">
        <v>1037</v>
      </c>
      <c r="F19" s="266">
        <v>561.29999999999995</v>
      </c>
      <c r="G19" s="266">
        <v>659.3</v>
      </c>
      <c r="H19" s="266">
        <v>266.3</v>
      </c>
      <c r="I19" s="81"/>
      <c r="J19" s="304"/>
      <c r="K19" s="81"/>
      <c r="L19" s="81"/>
      <c r="M19" s="81"/>
      <c r="N19" s="81"/>
      <c r="O19" s="81"/>
      <c r="P19" s="54"/>
      <c r="Q19" s="54"/>
      <c r="R19" s="54"/>
      <c r="S19" s="54"/>
      <c r="T19" s="54"/>
      <c r="U19" s="54"/>
      <c r="V19" s="54"/>
      <c r="W19" s="44"/>
    </row>
    <row r="20" spans="1:23" s="41" customFormat="1" ht="13.2">
      <c r="A20" s="117">
        <v>5513000</v>
      </c>
      <c r="B20" s="246" t="s">
        <v>96</v>
      </c>
      <c r="C20" s="247">
        <v>2663</v>
      </c>
      <c r="D20" s="247">
        <v>3029</v>
      </c>
      <c r="E20" s="248">
        <v>1503</v>
      </c>
      <c r="F20" s="266">
        <v>508.3</v>
      </c>
      <c r="G20" s="266">
        <v>578.20000000000005</v>
      </c>
      <c r="H20" s="266">
        <v>286.89999999999998</v>
      </c>
      <c r="I20" s="81"/>
      <c r="J20" s="304"/>
      <c r="K20" s="81"/>
      <c r="L20" s="81"/>
      <c r="M20" s="81"/>
      <c r="N20" s="81"/>
      <c r="O20" s="81"/>
      <c r="P20" s="54"/>
      <c r="Q20" s="54"/>
      <c r="R20" s="54"/>
      <c r="S20" s="54"/>
      <c r="T20" s="54"/>
      <c r="U20" s="54"/>
      <c r="V20" s="54"/>
      <c r="W20" s="44"/>
    </row>
    <row r="21" spans="1:23" s="41" customFormat="1" ht="13.2">
      <c r="A21" s="117">
        <v>5754000</v>
      </c>
      <c r="B21" s="246" t="s">
        <v>269</v>
      </c>
      <c r="C21" s="247">
        <v>5066</v>
      </c>
      <c r="D21" s="247">
        <v>5954</v>
      </c>
      <c r="E21" s="248">
        <v>2527</v>
      </c>
      <c r="F21" s="266">
        <v>642.20000000000005</v>
      </c>
      <c r="G21" s="266">
        <v>754.8</v>
      </c>
      <c r="H21" s="266">
        <v>320.3</v>
      </c>
      <c r="I21" s="81"/>
      <c r="J21" s="304"/>
      <c r="K21" s="81"/>
      <c r="L21" s="81"/>
      <c r="M21" s="81"/>
      <c r="N21" s="81"/>
      <c r="O21" s="81"/>
      <c r="P21" s="54"/>
      <c r="Q21" s="54"/>
      <c r="R21" s="54"/>
      <c r="S21" s="54"/>
      <c r="T21" s="54"/>
      <c r="U21" s="54"/>
      <c r="V21" s="54"/>
      <c r="W21" s="44"/>
    </row>
    <row r="22" spans="1:23" s="41" customFormat="1" ht="13.2">
      <c r="A22" s="117">
        <v>5914000</v>
      </c>
      <c r="B22" s="246" t="s">
        <v>136</v>
      </c>
      <c r="C22" s="247">
        <v>2546</v>
      </c>
      <c r="D22" s="247">
        <v>2564</v>
      </c>
      <c r="E22" s="248">
        <v>1083</v>
      </c>
      <c r="F22" s="266">
        <v>674.1</v>
      </c>
      <c r="G22" s="266">
        <v>678.8</v>
      </c>
      <c r="H22" s="266">
        <v>286.7</v>
      </c>
      <c r="I22" s="81"/>
      <c r="J22" s="304"/>
      <c r="K22" s="81"/>
      <c r="L22" s="81"/>
      <c r="M22" s="81"/>
      <c r="N22" s="81"/>
      <c r="O22" s="81"/>
      <c r="P22" s="54"/>
      <c r="Q22" s="54"/>
      <c r="R22" s="54"/>
      <c r="S22" s="54"/>
      <c r="T22" s="54"/>
      <c r="U22" s="54"/>
      <c r="V22" s="54"/>
      <c r="W22" s="44"/>
    </row>
    <row r="23" spans="1:23" s="41" customFormat="1" ht="13.2">
      <c r="A23" s="117">
        <v>5915000</v>
      </c>
      <c r="B23" s="246" t="s">
        <v>137</v>
      </c>
      <c r="C23" s="247">
        <v>3239</v>
      </c>
      <c r="D23" s="247">
        <v>3820</v>
      </c>
      <c r="E23" s="248">
        <v>1582</v>
      </c>
      <c r="F23" s="266">
        <v>849.4</v>
      </c>
      <c r="G23" s="266">
        <v>1001.8</v>
      </c>
      <c r="H23" s="266">
        <v>414.9</v>
      </c>
      <c r="I23" s="81"/>
      <c r="J23" s="304"/>
      <c r="K23" s="81"/>
      <c r="L23" s="81"/>
      <c r="M23" s="81"/>
      <c r="N23" s="81"/>
      <c r="O23" s="81"/>
      <c r="P23" s="54"/>
      <c r="Q23" s="54"/>
      <c r="R23" s="54"/>
      <c r="S23" s="54"/>
      <c r="T23" s="54"/>
      <c r="U23" s="54"/>
      <c r="V23" s="54"/>
      <c r="W23" s="44"/>
    </row>
    <row r="24" spans="1:23" s="41" customFormat="1" ht="13.2">
      <c r="A24" s="117">
        <v>5370000</v>
      </c>
      <c r="B24" s="246" t="s">
        <v>261</v>
      </c>
      <c r="C24" s="247">
        <v>3092</v>
      </c>
      <c r="D24" s="247">
        <v>3885</v>
      </c>
      <c r="E24" s="248">
        <v>1252</v>
      </c>
      <c r="F24" s="266">
        <v>592.70000000000005</v>
      </c>
      <c r="G24" s="266">
        <v>744.7</v>
      </c>
      <c r="H24" s="266">
        <v>240</v>
      </c>
      <c r="I24" s="81"/>
      <c r="J24" s="304"/>
      <c r="K24" s="81"/>
      <c r="L24" s="81"/>
      <c r="M24" s="81"/>
      <c r="N24" s="81"/>
      <c r="O24" s="81"/>
      <c r="P24" s="54"/>
      <c r="Q24" s="54"/>
      <c r="R24" s="54"/>
      <c r="S24" s="54"/>
      <c r="T24" s="54"/>
      <c r="U24" s="54"/>
      <c r="V24" s="54"/>
      <c r="W24" s="44"/>
    </row>
    <row r="25" spans="1:23" s="41" customFormat="1" ht="13.2">
      <c r="A25" s="117">
        <v>5758000</v>
      </c>
      <c r="B25" s="246" t="s">
        <v>271</v>
      </c>
      <c r="C25" s="247">
        <v>2079</v>
      </c>
      <c r="D25" s="247">
        <v>2432</v>
      </c>
      <c r="E25" s="117">
        <v>897</v>
      </c>
      <c r="F25" s="266">
        <v>402.9</v>
      </c>
      <c r="G25" s="266">
        <v>471.3</v>
      </c>
      <c r="H25" s="266">
        <v>173.8</v>
      </c>
      <c r="I25" s="81"/>
      <c r="J25" s="304"/>
      <c r="K25" s="81"/>
      <c r="L25" s="81"/>
      <c r="M25" s="81"/>
      <c r="N25" s="81"/>
      <c r="O25" s="81"/>
      <c r="P25" s="54"/>
      <c r="Q25" s="54"/>
      <c r="R25" s="54"/>
      <c r="S25" s="54"/>
      <c r="T25" s="54"/>
      <c r="U25" s="54"/>
      <c r="V25" s="54"/>
      <c r="W25" s="44"/>
    </row>
    <row r="26" spans="1:23" s="41" customFormat="1" ht="13.2">
      <c r="A26" s="117">
        <v>5916000</v>
      </c>
      <c r="B26" s="246" t="s">
        <v>138</v>
      </c>
      <c r="C26" s="247">
        <v>1957</v>
      </c>
      <c r="D26" s="247">
        <v>2222</v>
      </c>
      <c r="E26" s="117">
        <v>930</v>
      </c>
      <c r="F26" s="266">
        <v>653.4</v>
      </c>
      <c r="G26" s="266">
        <v>741.9</v>
      </c>
      <c r="H26" s="266">
        <v>310.5</v>
      </c>
      <c r="I26" s="81"/>
      <c r="J26" s="304"/>
      <c r="K26" s="81"/>
      <c r="L26" s="81"/>
      <c r="M26" s="81"/>
      <c r="N26" s="81"/>
      <c r="O26" s="81"/>
      <c r="P26" s="54"/>
      <c r="Q26" s="54"/>
      <c r="R26" s="54"/>
      <c r="S26" s="54"/>
      <c r="T26" s="54"/>
      <c r="U26" s="54"/>
      <c r="V26" s="54"/>
      <c r="W26" s="44"/>
    </row>
    <row r="27" spans="1:23" s="41" customFormat="1" ht="13.2">
      <c r="A27" s="117">
        <v>5958000</v>
      </c>
      <c r="B27" s="246" t="s">
        <v>276</v>
      </c>
      <c r="C27" s="247">
        <v>2701</v>
      </c>
      <c r="D27" s="247">
        <v>2959</v>
      </c>
      <c r="E27" s="248">
        <v>1668</v>
      </c>
      <c r="F27" s="266">
        <v>502.8</v>
      </c>
      <c r="G27" s="266">
        <v>550.79999999999995</v>
      </c>
      <c r="H27" s="266">
        <v>310.5</v>
      </c>
      <c r="I27" s="81"/>
      <c r="J27" s="304"/>
      <c r="K27" s="81"/>
      <c r="L27" s="81"/>
      <c r="M27" s="81"/>
      <c r="N27" s="81"/>
      <c r="O27" s="81"/>
      <c r="P27" s="54"/>
      <c r="Q27" s="54"/>
      <c r="R27" s="54"/>
      <c r="S27" s="54"/>
      <c r="T27" s="54"/>
      <c r="U27" s="54"/>
      <c r="V27" s="54"/>
      <c r="W27" s="44"/>
    </row>
    <row r="28" spans="1:23" s="41" customFormat="1" ht="13.2">
      <c r="A28" s="117">
        <v>5762000</v>
      </c>
      <c r="B28" s="246" t="s">
        <v>272</v>
      </c>
      <c r="C28" s="246">
        <v>983</v>
      </c>
      <c r="D28" s="247">
        <v>1102</v>
      </c>
      <c r="E28" s="117">
        <v>429</v>
      </c>
      <c r="F28" s="266">
        <v>326.7</v>
      </c>
      <c r="G28" s="266">
        <v>366.3</v>
      </c>
      <c r="H28" s="266">
        <v>142.6</v>
      </c>
      <c r="I28" s="81"/>
      <c r="J28" s="304"/>
      <c r="K28" s="81"/>
      <c r="L28" s="81"/>
      <c r="M28" s="81"/>
      <c r="N28" s="81"/>
      <c r="O28" s="81"/>
      <c r="P28" s="54"/>
      <c r="Q28" s="54"/>
      <c r="R28" s="54"/>
      <c r="S28" s="54"/>
      <c r="T28" s="54"/>
      <c r="U28" s="54"/>
      <c r="V28" s="54"/>
      <c r="W28" s="44"/>
    </row>
    <row r="29" spans="1:23" s="41" customFormat="1" ht="13.2">
      <c r="A29" s="117">
        <v>5154000</v>
      </c>
      <c r="B29" s="246" t="s">
        <v>253</v>
      </c>
      <c r="C29" s="247">
        <v>4177</v>
      </c>
      <c r="D29" s="247">
        <v>4336</v>
      </c>
      <c r="E29" s="248">
        <v>1847</v>
      </c>
      <c r="F29" s="266">
        <v>656.5</v>
      </c>
      <c r="G29" s="266">
        <v>681.5</v>
      </c>
      <c r="H29" s="266">
        <v>290.3</v>
      </c>
      <c r="I29" s="81"/>
      <c r="J29" s="304"/>
      <c r="K29" s="81"/>
      <c r="L29" s="81"/>
      <c r="M29" s="81"/>
      <c r="N29" s="81"/>
      <c r="O29" s="81"/>
      <c r="P29" s="54"/>
      <c r="Q29" s="54"/>
      <c r="R29" s="54"/>
      <c r="S29" s="54"/>
      <c r="T29" s="54"/>
      <c r="U29" s="54"/>
      <c r="V29" s="54"/>
      <c r="W29" s="44"/>
    </row>
    <row r="30" spans="1:23" s="41" customFormat="1" ht="13.2">
      <c r="A30" s="117">
        <v>5315000</v>
      </c>
      <c r="B30" s="246" t="s">
        <v>55</v>
      </c>
      <c r="C30" s="247">
        <v>14588</v>
      </c>
      <c r="D30" s="247">
        <v>17061</v>
      </c>
      <c r="E30" s="248">
        <v>6340</v>
      </c>
      <c r="F30" s="266">
        <v>728.3</v>
      </c>
      <c r="G30" s="266">
        <v>851.7</v>
      </c>
      <c r="H30" s="266">
        <v>316.5</v>
      </c>
      <c r="I30" s="81"/>
      <c r="J30" s="304"/>
      <c r="K30" s="81"/>
      <c r="L30" s="81"/>
      <c r="M30" s="81"/>
      <c r="N30" s="81"/>
      <c r="O30" s="81"/>
      <c r="P30" s="54"/>
      <c r="Q30" s="54"/>
      <c r="R30" s="54"/>
      <c r="S30" s="54"/>
      <c r="T30" s="54"/>
      <c r="U30" s="54"/>
      <c r="V30" s="54"/>
      <c r="W30" s="44"/>
    </row>
    <row r="31" spans="1:23" s="41" customFormat="1" ht="13.2">
      <c r="A31" s="117">
        <v>5114000</v>
      </c>
      <c r="B31" s="246" t="s">
        <v>18</v>
      </c>
      <c r="C31" s="247">
        <v>3651</v>
      </c>
      <c r="D31" s="247">
        <v>4065</v>
      </c>
      <c r="E31" s="248">
        <v>2194</v>
      </c>
      <c r="F31" s="266">
        <v>833</v>
      </c>
      <c r="G31" s="266">
        <v>927.5</v>
      </c>
      <c r="H31" s="266">
        <v>500.6</v>
      </c>
      <c r="I31" s="81"/>
      <c r="J31" s="304"/>
      <c r="K31" s="81"/>
      <c r="L31" s="81"/>
      <c r="M31" s="81"/>
      <c r="N31" s="81"/>
      <c r="O31" s="81"/>
      <c r="P31" s="54"/>
      <c r="Q31" s="54"/>
      <c r="R31" s="54"/>
      <c r="S31" s="54"/>
      <c r="T31" s="54"/>
      <c r="U31" s="54"/>
      <c r="V31" s="54"/>
      <c r="W31" s="44"/>
    </row>
    <row r="32" spans="1:23" s="41" customFormat="1" ht="13.2">
      <c r="A32" s="117">
        <v>5316000</v>
      </c>
      <c r="B32" s="246" t="s">
        <v>56</v>
      </c>
      <c r="C32" s="247">
        <v>1899</v>
      </c>
      <c r="D32" s="247">
        <v>1911</v>
      </c>
      <c r="E32" s="117">
        <v>986</v>
      </c>
      <c r="F32" s="266">
        <v>581.6</v>
      </c>
      <c r="G32" s="266">
        <v>585.29999999999995</v>
      </c>
      <c r="H32" s="266">
        <v>302</v>
      </c>
      <c r="I32" s="81"/>
      <c r="J32" s="304"/>
      <c r="K32" s="81"/>
      <c r="L32" s="81"/>
      <c r="M32" s="81"/>
      <c r="N32" s="81"/>
      <c r="O32" s="81"/>
      <c r="P32" s="54"/>
      <c r="Q32" s="54"/>
      <c r="R32" s="54"/>
      <c r="S32" s="54"/>
      <c r="T32" s="54"/>
      <c r="U32" s="54"/>
      <c r="V32" s="54"/>
      <c r="W32" s="44"/>
    </row>
    <row r="33" spans="1:23" s="41" customFormat="1" ht="13.2">
      <c r="A33" s="117">
        <v>5766000</v>
      </c>
      <c r="B33" s="246" t="s">
        <v>273</v>
      </c>
      <c r="C33" s="247">
        <v>3878</v>
      </c>
      <c r="D33" s="247">
        <v>4761</v>
      </c>
      <c r="E33" s="248">
        <v>1500</v>
      </c>
      <c r="F33" s="266">
        <v>515.6</v>
      </c>
      <c r="G33" s="266">
        <v>633</v>
      </c>
      <c r="H33" s="266">
        <v>199.4</v>
      </c>
      <c r="I33" s="81"/>
      <c r="J33" s="304"/>
      <c r="K33" s="81"/>
      <c r="L33" s="81"/>
      <c r="M33" s="81"/>
      <c r="N33" s="81"/>
      <c r="O33" s="81"/>
      <c r="P33" s="54"/>
      <c r="Q33" s="54"/>
      <c r="R33" s="54"/>
      <c r="S33" s="54"/>
      <c r="T33" s="54"/>
      <c r="U33" s="54"/>
      <c r="V33" s="54"/>
      <c r="W33" s="44"/>
    </row>
    <row r="34" spans="1:23" s="41" customFormat="1" ht="13.2">
      <c r="A34" s="117">
        <v>5962000</v>
      </c>
      <c r="B34" s="246" t="s">
        <v>277</v>
      </c>
      <c r="C34" s="247">
        <v>5808</v>
      </c>
      <c r="D34" s="247">
        <v>6436</v>
      </c>
      <c r="E34" s="248">
        <v>3653</v>
      </c>
      <c r="F34" s="266">
        <v>695</v>
      </c>
      <c r="G34" s="266">
        <v>770.1</v>
      </c>
      <c r="H34" s="266">
        <v>437.1</v>
      </c>
      <c r="I34" s="81"/>
      <c r="J34" s="304"/>
      <c r="K34" s="81"/>
      <c r="L34" s="81"/>
      <c r="M34" s="81"/>
      <c r="N34" s="81"/>
      <c r="O34" s="81"/>
      <c r="P34" s="54"/>
      <c r="Q34" s="54"/>
      <c r="R34" s="54"/>
      <c r="S34" s="54"/>
      <c r="T34" s="54"/>
      <c r="U34" s="54"/>
      <c r="V34" s="54"/>
      <c r="W34" s="44"/>
    </row>
    <row r="35" spans="1:23" s="41" customFormat="1" ht="13.2">
      <c r="A35" s="117">
        <v>5158000</v>
      </c>
      <c r="B35" s="246" t="s">
        <v>355</v>
      </c>
      <c r="C35" s="247">
        <v>6943</v>
      </c>
      <c r="D35" s="247">
        <v>7534</v>
      </c>
      <c r="E35" s="248">
        <v>4017</v>
      </c>
      <c r="F35" s="266">
        <v>738.4</v>
      </c>
      <c r="G35" s="266">
        <v>801.3</v>
      </c>
      <c r="H35" s="266">
        <v>427.2</v>
      </c>
      <c r="I35" s="81"/>
      <c r="J35" s="304"/>
      <c r="K35" s="81"/>
      <c r="L35" s="81"/>
      <c r="M35" s="81"/>
      <c r="N35" s="81"/>
      <c r="O35" s="81"/>
      <c r="P35" s="54"/>
      <c r="Q35" s="54"/>
      <c r="R35" s="54"/>
      <c r="S35" s="54"/>
      <c r="T35" s="54"/>
      <c r="U35" s="54"/>
      <c r="V35" s="54"/>
      <c r="W35" s="44"/>
    </row>
    <row r="36" spans="1:23" s="41" customFormat="1" ht="13.2">
      <c r="A36" s="117">
        <v>5770000</v>
      </c>
      <c r="B36" s="246" t="s">
        <v>274</v>
      </c>
      <c r="C36" s="247">
        <v>3641</v>
      </c>
      <c r="D36" s="247">
        <v>4481</v>
      </c>
      <c r="E36" s="248">
        <v>1324</v>
      </c>
      <c r="F36" s="266">
        <v>552</v>
      </c>
      <c r="G36" s="266">
        <v>679.4</v>
      </c>
      <c r="H36" s="266">
        <v>200.7</v>
      </c>
      <c r="I36" s="81"/>
      <c r="J36" s="304"/>
      <c r="K36" s="81"/>
      <c r="L36" s="81"/>
      <c r="M36" s="81"/>
      <c r="N36" s="81"/>
      <c r="O36" s="81"/>
      <c r="P36" s="54"/>
      <c r="Q36" s="54"/>
      <c r="R36" s="54"/>
      <c r="S36" s="54"/>
      <c r="T36" s="54"/>
      <c r="U36" s="54"/>
      <c r="V36" s="54"/>
      <c r="W36" s="44"/>
    </row>
    <row r="37" spans="1:23" s="41" customFormat="1" ht="13.2">
      <c r="A37" s="117">
        <v>5116000</v>
      </c>
      <c r="B37" s="246" t="s">
        <v>19</v>
      </c>
      <c r="C37" s="247">
        <v>4039</v>
      </c>
      <c r="D37" s="247">
        <v>5008</v>
      </c>
      <c r="E37" s="248">
        <v>1309</v>
      </c>
      <c r="F37" s="266">
        <v>794.9</v>
      </c>
      <c r="G37" s="266">
        <v>985.6</v>
      </c>
      <c r="H37" s="266">
        <v>257.60000000000002</v>
      </c>
      <c r="I37" s="81"/>
      <c r="J37" s="304"/>
      <c r="K37" s="81"/>
      <c r="L37" s="81"/>
      <c r="M37" s="81"/>
      <c r="N37" s="81"/>
      <c r="O37" s="81"/>
      <c r="P37" s="54"/>
      <c r="Q37" s="54"/>
      <c r="R37" s="54"/>
      <c r="S37" s="54"/>
      <c r="T37" s="54"/>
      <c r="U37" s="54"/>
      <c r="V37" s="54"/>
      <c r="W37" s="44"/>
    </row>
    <row r="38" spans="1:23" s="41" customFormat="1" ht="13.2">
      <c r="A38" s="117">
        <v>5117000</v>
      </c>
      <c r="B38" s="246" t="s">
        <v>20</v>
      </c>
      <c r="C38" s="247">
        <v>1429</v>
      </c>
      <c r="D38" s="247">
        <v>1546</v>
      </c>
      <c r="E38" s="248">
        <v>573</v>
      </c>
      <c r="F38" s="266">
        <v>461.3</v>
      </c>
      <c r="G38" s="266">
        <v>499</v>
      </c>
      <c r="H38" s="266">
        <v>185</v>
      </c>
      <c r="I38" s="81"/>
      <c r="J38" s="304"/>
      <c r="K38" s="81"/>
      <c r="L38" s="81"/>
      <c r="M38" s="81"/>
      <c r="N38" s="81"/>
      <c r="O38" s="81"/>
      <c r="P38" s="54"/>
      <c r="Q38" s="54"/>
      <c r="R38" s="54"/>
      <c r="S38" s="54"/>
      <c r="T38" s="54"/>
      <c r="U38" s="54"/>
      <c r="V38" s="54"/>
      <c r="W38" s="44"/>
    </row>
    <row r="39" spans="1:23" s="41" customFormat="1" ht="13.2">
      <c r="A39" s="117">
        <v>5515000</v>
      </c>
      <c r="B39" s="246" t="s">
        <v>97</v>
      </c>
      <c r="C39" s="247">
        <v>2708</v>
      </c>
      <c r="D39" s="247">
        <v>3340</v>
      </c>
      <c r="E39" s="248">
        <v>1203</v>
      </c>
      <c r="F39" s="266">
        <v>455.4</v>
      </c>
      <c r="G39" s="266">
        <v>561.70000000000005</v>
      </c>
      <c r="H39" s="266">
        <v>202.3</v>
      </c>
      <c r="I39" s="81"/>
      <c r="J39" s="304"/>
      <c r="K39" s="81"/>
      <c r="L39" s="81"/>
      <c r="M39" s="81"/>
      <c r="N39" s="81"/>
      <c r="O39" s="81"/>
      <c r="P39" s="54"/>
      <c r="Q39" s="54"/>
      <c r="R39" s="54"/>
      <c r="S39" s="54"/>
      <c r="T39" s="54"/>
      <c r="U39" s="54"/>
      <c r="V39" s="54"/>
      <c r="W39" s="44"/>
    </row>
    <row r="40" spans="1:23" s="41" customFormat="1" ht="13.2">
      <c r="A40" s="117">
        <v>5162000</v>
      </c>
      <c r="B40" s="246" t="s">
        <v>254</v>
      </c>
      <c r="C40" s="247">
        <v>4853</v>
      </c>
      <c r="D40" s="247">
        <v>5537</v>
      </c>
      <c r="E40" s="248">
        <v>2763</v>
      </c>
      <c r="F40" s="266">
        <v>530.9</v>
      </c>
      <c r="G40" s="266">
        <v>605.70000000000005</v>
      </c>
      <c r="H40" s="266">
        <v>302.3</v>
      </c>
      <c r="I40" s="81"/>
      <c r="J40" s="304"/>
      <c r="K40" s="81"/>
      <c r="L40" s="81"/>
      <c r="M40" s="81"/>
      <c r="N40" s="81"/>
      <c r="O40" s="81"/>
      <c r="P40" s="54"/>
      <c r="Q40" s="54"/>
      <c r="R40" s="54"/>
      <c r="S40" s="54"/>
      <c r="T40" s="54"/>
      <c r="U40" s="54"/>
      <c r="V40" s="54"/>
      <c r="W40" s="44"/>
    </row>
    <row r="41" spans="1:23" s="41" customFormat="1" ht="13.2">
      <c r="A41" s="117">
        <v>5374000</v>
      </c>
      <c r="B41" s="246" t="s">
        <v>262</v>
      </c>
      <c r="C41" s="247">
        <v>4590</v>
      </c>
      <c r="D41" s="247">
        <v>5217</v>
      </c>
      <c r="E41" s="248">
        <v>2279</v>
      </c>
      <c r="F41" s="266">
        <v>791.8</v>
      </c>
      <c r="G41" s="266">
        <v>900</v>
      </c>
      <c r="H41" s="266">
        <v>393.2</v>
      </c>
      <c r="I41" s="81"/>
      <c r="J41" s="304"/>
      <c r="K41" s="81"/>
      <c r="L41" s="81"/>
      <c r="M41" s="81"/>
      <c r="N41" s="81"/>
      <c r="O41" s="81"/>
      <c r="P41" s="54"/>
      <c r="Q41" s="54"/>
      <c r="R41" s="54"/>
      <c r="S41" s="54"/>
      <c r="T41" s="54"/>
      <c r="U41" s="54"/>
      <c r="V41" s="54"/>
      <c r="W41" s="44"/>
    </row>
    <row r="42" spans="1:23" s="41" customFormat="1" ht="13.2">
      <c r="A42" s="117">
        <v>5119000</v>
      </c>
      <c r="B42" s="246" t="s">
        <v>21</v>
      </c>
      <c r="C42" s="247">
        <v>3895</v>
      </c>
      <c r="D42" s="247">
        <v>5110</v>
      </c>
      <c r="E42" s="248">
        <v>1609</v>
      </c>
      <c r="F42" s="266">
        <v>983.5</v>
      </c>
      <c r="G42" s="266">
        <v>1290.3</v>
      </c>
      <c r="H42" s="266">
        <v>406.3</v>
      </c>
      <c r="I42" s="81"/>
      <c r="J42" s="304"/>
      <c r="K42" s="81"/>
      <c r="L42" s="81"/>
      <c r="M42" s="81"/>
      <c r="N42" s="81"/>
      <c r="O42" s="81"/>
      <c r="P42" s="54"/>
      <c r="Q42" s="54"/>
      <c r="R42" s="54"/>
      <c r="S42" s="54"/>
      <c r="T42" s="54"/>
      <c r="U42" s="54"/>
      <c r="V42" s="54"/>
      <c r="W42" s="44"/>
    </row>
    <row r="43" spans="1:23" s="41" customFormat="1" ht="13.2">
      <c r="A43" s="117">
        <v>5966000</v>
      </c>
      <c r="B43" s="246" t="s">
        <v>278</v>
      </c>
      <c r="C43" s="247">
        <v>1696</v>
      </c>
      <c r="D43" s="247">
        <v>1888</v>
      </c>
      <c r="E43" s="248">
        <v>1028</v>
      </c>
      <c r="F43" s="266">
        <v>586.79999999999995</v>
      </c>
      <c r="G43" s="266">
        <v>653.20000000000005</v>
      </c>
      <c r="H43" s="266">
        <v>355.7</v>
      </c>
      <c r="I43" s="81"/>
      <c r="J43" s="304"/>
      <c r="K43" s="81"/>
      <c r="L43" s="81"/>
      <c r="M43" s="81"/>
      <c r="N43" s="81"/>
      <c r="O43" s="81"/>
      <c r="P43" s="54"/>
      <c r="Q43" s="54"/>
      <c r="R43" s="54"/>
      <c r="S43" s="54"/>
      <c r="T43" s="54"/>
      <c r="U43" s="54"/>
      <c r="V43" s="54"/>
      <c r="W43" s="44"/>
    </row>
    <row r="44" spans="1:23" s="41" customFormat="1" ht="13.2">
      <c r="A44" s="117">
        <v>5774000</v>
      </c>
      <c r="B44" s="246" t="s">
        <v>275</v>
      </c>
      <c r="C44" s="247">
        <v>3956</v>
      </c>
      <c r="D44" s="247">
        <v>4201</v>
      </c>
      <c r="E44" s="248">
        <v>1759</v>
      </c>
      <c r="F44" s="266">
        <v>594.20000000000005</v>
      </c>
      <c r="G44" s="266">
        <v>631</v>
      </c>
      <c r="H44" s="266">
        <v>264.2</v>
      </c>
      <c r="I44" s="81"/>
      <c r="J44" s="304"/>
      <c r="K44" s="81"/>
      <c r="L44" s="81"/>
      <c r="M44" s="81"/>
      <c r="N44" s="81"/>
      <c r="O44" s="81"/>
      <c r="P44" s="54"/>
      <c r="Q44" s="54"/>
      <c r="R44" s="54"/>
      <c r="S44" s="54"/>
      <c r="T44" s="54"/>
      <c r="U44" s="54"/>
      <c r="V44" s="54"/>
      <c r="W44" s="44"/>
    </row>
    <row r="45" spans="1:23" s="41" customFormat="1" ht="13.2">
      <c r="A45" s="117">
        <v>5562000</v>
      </c>
      <c r="B45" s="246" t="s">
        <v>357</v>
      </c>
      <c r="C45" s="247">
        <v>10849</v>
      </c>
      <c r="D45" s="247">
        <v>11841</v>
      </c>
      <c r="E45" s="248">
        <v>5667</v>
      </c>
      <c r="F45" s="266">
        <v>922.8</v>
      </c>
      <c r="G45" s="266">
        <v>1007.2</v>
      </c>
      <c r="H45" s="266">
        <v>482</v>
      </c>
      <c r="I45" s="81"/>
      <c r="J45" s="304"/>
      <c r="K45" s="81"/>
      <c r="L45" s="81"/>
      <c r="M45" s="81"/>
      <c r="N45" s="81"/>
      <c r="O45" s="81"/>
      <c r="P45" s="54"/>
      <c r="Q45" s="54"/>
      <c r="R45" s="54"/>
      <c r="S45" s="54"/>
      <c r="T45" s="54"/>
      <c r="U45" s="54"/>
      <c r="V45" s="54"/>
      <c r="W45" s="44"/>
    </row>
    <row r="46" spans="1:23" s="41" customFormat="1" ht="13.2">
      <c r="A46" s="117">
        <v>5120000</v>
      </c>
      <c r="B46" s="246" t="s">
        <v>22</v>
      </c>
      <c r="C46" s="247">
        <v>1267</v>
      </c>
      <c r="D46" s="247">
        <v>1632</v>
      </c>
      <c r="E46" s="248">
        <v>350</v>
      </c>
      <c r="F46" s="266">
        <v>592.5</v>
      </c>
      <c r="G46" s="266">
        <v>763.2</v>
      </c>
      <c r="H46" s="266">
        <v>163.69999999999999</v>
      </c>
      <c r="I46" s="81"/>
      <c r="J46" s="304"/>
      <c r="K46" s="81"/>
      <c r="L46" s="81"/>
      <c r="M46" s="81"/>
      <c r="N46" s="81"/>
      <c r="O46" s="81"/>
      <c r="P46" s="54"/>
      <c r="Q46" s="54"/>
      <c r="R46" s="54"/>
      <c r="S46" s="54"/>
      <c r="T46" s="54"/>
      <c r="U46" s="54"/>
      <c r="V46" s="54"/>
      <c r="W46" s="44"/>
    </row>
    <row r="47" spans="1:23" s="41" customFormat="1" ht="13.2">
      <c r="A47" s="117">
        <v>5362000</v>
      </c>
      <c r="B47" s="246" t="s">
        <v>356</v>
      </c>
      <c r="C47" s="247">
        <v>6477</v>
      </c>
      <c r="D47" s="247">
        <v>7387</v>
      </c>
      <c r="E47" s="248">
        <v>3449</v>
      </c>
      <c r="F47" s="266">
        <v>679.3</v>
      </c>
      <c r="G47" s="266">
        <v>774.8</v>
      </c>
      <c r="H47" s="266">
        <v>361.8</v>
      </c>
      <c r="I47" s="81"/>
      <c r="J47" s="304"/>
      <c r="K47" s="81"/>
      <c r="L47" s="81"/>
      <c r="M47" s="81"/>
      <c r="N47" s="81"/>
      <c r="O47" s="81"/>
      <c r="P47" s="54"/>
      <c r="Q47" s="54"/>
      <c r="R47" s="54"/>
      <c r="S47" s="54"/>
      <c r="T47" s="54"/>
      <c r="U47" s="54"/>
      <c r="V47" s="54"/>
      <c r="W47" s="44"/>
    </row>
    <row r="48" spans="1:23" s="41" customFormat="1" ht="13.2">
      <c r="A48" s="117">
        <v>5378000</v>
      </c>
      <c r="B48" s="246" t="s">
        <v>263</v>
      </c>
      <c r="C48" s="247">
        <v>3140</v>
      </c>
      <c r="D48" s="247">
        <v>3492</v>
      </c>
      <c r="E48" s="248">
        <v>1791</v>
      </c>
      <c r="F48" s="266">
        <v>550.1</v>
      </c>
      <c r="G48" s="266">
        <v>611.79999999999995</v>
      </c>
      <c r="H48" s="266">
        <v>313.8</v>
      </c>
      <c r="I48" s="81"/>
      <c r="J48" s="304"/>
      <c r="K48" s="81"/>
      <c r="L48" s="81"/>
      <c r="M48" s="81"/>
      <c r="N48" s="81"/>
      <c r="O48" s="81"/>
      <c r="P48" s="54"/>
      <c r="Q48" s="54"/>
      <c r="R48" s="54"/>
      <c r="S48" s="54"/>
      <c r="T48" s="54"/>
      <c r="U48" s="54"/>
      <c r="V48" s="54"/>
      <c r="W48" s="44"/>
    </row>
    <row r="49" spans="1:23" s="41" customFormat="1" ht="13.2">
      <c r="A49" s="117">
        <v>5382000</v>
      </c>
      <c r="B49" s="246" t="s">
        <v>264</v>
      </c>
      <c r="C49" s="247">
        <v>7006</v>
      </c>
      <c r="D49" s="247">
        <v>7865</v>
      </c>
      <c r="E49" s="248">
        <v>3526</v>
      </c>
      <c r="F49" s="266">
        <v>555</v>
      </c>
      <c r="G49" s="266">
        <v>623</v>
      </c>
      <c r="H49" s="266">
        <v>279.3</v>
      </c>
      <c r="I49" s="81"/>
      <c r="J49" s="304"/>
      <c r="K49" s="81"/>
      <c r="L49" s="81"/>
      <c r="M49" s="81"/>
      <c r="N49" s="81"/>
      <c r="O49" s="81"/>
      <c r="P49" s="54"/>
      <c r="Q49" s="54"/>
      <c r="R49" s="54"/>
      <c r="S49" s="54"/>
      <c r="T49" s="54"/>
      <c r="U49" s="54"/>
      <c r="V49" s="54"/>
      <c r="W49" s="44"/>
    </row>
    <row r="50" spans="1:23" s="41" customFormat="1" ht="13.2">
      <c r="A50" s="117">
        <v>5970000</v>
      </c>
      <c r="B50" s="246" t="s">
        <v>279</v>
      </c>
      <c r="C50" s="247">
        <v>3122</v>
      </c>
      <c r="D50" s="247">
        <v>3856</v>
      </c>
      <c r="E50" s="248">
        <v>1311</v>
      </c>
      <c r="F50" s="266">
        <v>558.6</v>
      </c>
      <c r="G50" s="266">
        <v>690</v>
      </c>
      <c r="H50" s="266">
        <v>234.6</v>
      </c>
      <c r="I50" s="81"/>
      <c r="J50" s="304"/>
      <c r="K50" s="81"/>
      <c r="L50" s="81"/>
      <c r="M50" s="81"/>
      <c r="N50" s="81"/>
      <c r="O50" s="81"/>
      <c r="P50" s="54"/>
      <c r="Q50" s="54"/>
      <c r="R50" s="54"/>
      <c r="S50" s="54"/>
      <c r="T50" s="54"/>
      <c r="U50" s="54"/>
      <c r="V50" s="54"/>
      <c r="W50" s="44"/>
    </row>
    <row r="51" spans="1:23" s="41" customFormat="1" ht="13.2">
      <c r="A51" s="117">
        <v>5974000</v>
      </c>
      <c r="B51" s="246" t="s">
        <v>280</v>
      </c>
      <c r="C51" s="247">
        <v>3870</v>
      </c>
      <c r="D51" s="247">
        <v>4350</v>
      </c>
      <c r="E51" s="248">
        <v>2094</v>
      </c>
      <c r="F51" s="266">
        <v>610.29999999999995</v>
      </c>
      <c r="G51" s="266">
        <v>686</v>
      </c>
      <c r="H51" s="266">
        <v>330.2</v>
      </c>
      <c r="I51" s="81"/>
      <c r="J51" s="304"/>
      <c r="K51" s="81"/>
      <c r="L51" s="81"/>
      <c r="M51" s="81"/>
      <c r="N51" s="81"/>
      <c r="O51" s="81"/>
      <c r="P51" s="54"/>
      <c r="Q51" s="54"/>
      <c r="R51" s="54"/>
      <c r="S51" s="54"/>
      <c r="T51" s="54"/>
      <c r="U51" s="54"/>
      <c r="V51" s="54"/>
      <c r="W51" s="44"/>
    </row>
    <row r="52" spans="1:23" s="41" customFormat="1" ht="13.2">
      <c r="A52" s="117">
        <v>5122000</v>
      </c>
      <c r="B52" s="246" t="s">
        <v>23</v>
      </c>
      <c r="C52" s="247">
        <v>2652</v>
      </c>
      <c r="D52" s="247">
        <v>3278</v>
      </c>
      <c r="E52" s="248">
        <v>894</v>
      </c>
      <c r="F52" s="266">
        <v>827.3</v>
      </c>
      <c r="G52" s="266">
        <v>1022.6</v>
      </c>
      <c r="H52" s="266">
        <v>278.89999999999998</v>
      </c>
      <c r="I52" s="81"/>
      <c r="J52" s="304"/>
      <c r="K52" s="81"/>
      <c r="L52" s="81"/>
      <c r="M52" s="81"/>
      <c r="N52" s="81"/>
      <c r="O52" s="81"/>
      <c r="P52" s="54"/>
      <c r="Q52" s="54"/>
      <c r="R52" s="54"/>
      <c r="S52" s="54"/>
      <c r="T52" s="54"/>
      <c r="U52" s="54"/>
      <c r="V52" s="54"/>
      <c r="W52" s="44"/>
    </row>
    <row r="53" spans="1:23" s="41" customFormat="1" ht="13.2">
      <c r="A53" s="117">
        <v>5566000</v>
      </c>
      <c r="B53" s="246" t="s">
        <v>267</v>
      </c>
      <c r="C53" s="247">
        <v>6068</v>
      </c>
      <c r="D53" s="247">
        <v>6563</v>
      </c>
      <c r="E53" s="248">
        <v>3984</v>
      </c>
      <c r="F53" s="266">
        <v>616.20000000000005</v>
      </c>
      <c r="G53" s="266">
        <v>666.5</v>
      </c>
      <c r="H53" s="266">
        <v>404.6</v>
      </c>
      <c r="I53" s="81"/>
      <c r="J53" s="304"/>
      <c r="K53" s="81"/>
      <c r="L53" s="81"/>
      <c r="M53" s="81"/>
      <c r="N53" s="81"/>
      <c r="O53" s="81"/>
      <c r="P53" s="54"/>
      <c r="Q53" s="54"/>
      <c r="R53" s="54"/>
      <c r="S53" s="54"/>
      <c r="T53" s="54"/>
      <c r="U53" s="54"/>
      <c r="V53" s="54"/>
      <c r="W53" s="44"/>
    </row>
    <row r="54" spans="1:23" s="41" customFormat="1" ht="13.2">
      <c r="A54" s="117">
        <v>5978000</v>
      </c>
      <c r="B54" s="246" t="s">
        <v>281</v>
      </c>
      <c r="C54" s="247">
        <v>6733</v>
      </c>
      <c r="D54" s="247">
        <v>7501</v>
      </c>
      <c r="E54" s="248">
        <v>3000</v>
      </c>
      <c r="F54" s="266">
        <v>869</v>
      </c>
      <c r="G54" s="266">
        <v>968.1</v>
      </c>
      <c r="H54" s="266">
        <v>387.2</v>
      </c>
      <c r="I54" s="81"/>
      <c r="J54" s="304"/>
      <c r="K54" s="81"/>
      <c r="L54" s="81"/>
      <c r="M54" s="81"/>
      <c r="N54" s="81"/>
      <c r="O54" s="81"/>
      <c r="P54" s="54"/>
      <c r="Q54" s="54"/>
      <c r="R54" s="54"/>
      <c r="S54" s="54"/>
      <c r="T54" s="54"/>
      <c r="U54" s="54"/>
      <c r="V54" s="54"/>
      <c r="W54" s="44"/>
    </row>
    <row r="55" spans="1:23" s="41" customFormat="1" ht="13.2">
      <c r="A55" s="117">
        <v>5166000</v>
      </c>
      <c r="B55" s="246" t="s">
        <v>255</v>
      </c>
      <c r="C55" s="247">
        <v>3400</v>
      </c>
      <c r="D55" s="247">
        <v>3525</v>
      </c>
      <c r="E55" s="248">
        <v>1639</v>
      </c>
      <c r="F55" s="266">
        <v>578.4</v>
      </c>
      <c r="G55" s="266">
        <v>599.70000000000005</v>
      </c>
      <c r="H55" s="266">
        <v>278.8</v>
      </c>
      <c r="I55" s="81"/>
      <c r="J55" s="304"/>
      <c r="K55" s="81"/>
      <c r="L55" s="81"/>
      <c r="M55" s="81"/>
      <c r="N55" s="81"/>
      <c r="O55" s="81"/>
      <c r="P55" s="54"/>
      <c r="Q55" s="54"/>
      <c r="R55" s="54"/>
      <c r="S55" s="54"/>
      <c r="T55" s="54"/>
      <c r="U55" s="54"/>
      <c r="V55" s="54"/>
      <c r="W55" s="44"/>
    </row>
    <row r="56" spans="1:23" s="41" customFormat="1" ht="13.2">
      <c r="A56" s="117">
        <v>5570000</v>
      </c>
      <c r="B56" s="246" t="s">
        <v>268</v>
      </c>
      <c r="C56" s="247">
        <v>3094</v>
      </c>
      <c r="D56" s="247">
        <v>3565</v>
      </c>
      <c r="E56" s="248">
        <v>1431</v>
      </c>
      <c r="F56" s="266">
        <v>513.1</v>
      </c>
      <c r="G56" s="266">
        <v>591.29999999999995</v>
      </c>
      <c r="H56" s="266">
        <v>237.3</v>
      </c>
      <c r="I56" s="81"/>
      <c r="J56" s="304"/>
      <c r="K56" s="81"/>
      <c r="L56" s="81"/>
      <c r="M56" s="81"/>
      <c r="N56" s="81"/>
      <c r="O56" s="81"/>
      <c r="P56" s="54"/>
      <c r="Q56" s="54"/>
      <c r="R56" s="54"/>
      <c r="S56" s="54"/>
      <c r="T56" s="54"/>
      <c r="U56" s="54"/>
      <c r="V56" s="54"/>
      <c r="W56" s="44"/>
    </row>
    <row r="57" spans="1:23" s="41" customFormat="1" ht="13.2">
      <c r="A57" s="117">
        <v>5170000</v>
      </c>
      <c r="B57" s="246" t="s">
        <v>257</v>
      </c>
      <c r="C57" s="247">
        <v>8386</v>
      </c>
      <c r="D57" s="247">
        <v>8514</v>
      </c>
      <c r="E57" s="248">
        <v>3758</v>
      </c>
      <c r="F57" s="266">
        <v>958.6</v>
      </c>
      <c r="G57" s="266">
        <v>973.2</v>
      </c>
      <c r="H57" s="266">
        <v>429.6</v>
      </c>
      <c r="I57" s="81"/>
      <c r="J57" s="304"/>
      <c r="K57" s="81"/>
      <c r="L57" s="81"/>
      <c r="M57" s="81"/>
      <c r="N57" s="81"/>
      <c r="O57" s="81"/>
      <c r="P57" s="54"/>
      <c r="Q57" s="54"/>
      <c r="R57" s="54"/>
      <c r="S57" s="54"/>
      <c r="T57" s="54"/>
      <c r="U57" s="54"/>
      <c r="V57" s="54"/>
      <c r="W57" s="44"/>
    </row>
    <row r="58" spans="1:23" s="41" customFormat="1" ht="13.2">
      <c r="A58" s="117">
        <v>5124000</v>
      </c>
      <c r="B58" s="246" t="s">
        <v>24</v>
      </c>
      <c r="C58" s="247">
        <v>4692</v>
      </c>
      <c r="D58" s="247">
        <v>4808</v>
      </c>
      <c r="E58" s="248">
        <v>1959</v>
      </c>
      <c r="F58" s="266">
        <v>677.9</v>
      </c>
      <c r="G58" s="266">
        <v>694.7</v>
      </c>
      <c r="H58" s="266">
        <v>283.10000000000002</v>
      </c>
      <c r="I58" s="81"/>
      <c r="J58" s="304"/>
      <c r="K58" s="81"/>
      <c r="L58" s="81"/>
      <c r="M58" s="81"/>
      <c r="N58" s="81"/>
      <c r="O58" s="81"/>
      <c r="P58" s="54"/>
      <c r="Q58" s="54"/>
      <c r="R58" s="54"/>
      <c r="S58" s="54"/>
      <c r="T58" s="54"/>
      <c r="U58" s="54"/>
      <c r="V58" s="54"/>
      <c r="W58" s="44"/>
    </row>
    <row r="59" spans="1:23" s="41" customFormat="1" ht="13.2">
      <c r="A59" s="70"/>
      <c r="B59" s="9" t="s">
        <v>180</v>
      </c>
      <c r="C59" s="28">
        <v>242057</v>
      </c>
      <c r="D59" s="28">
        <v>275298</v>
      </c>
      <c r="E59" s="77">
        <v>118381</v>
      </c>
      <c r="F59" s="267">
        <v>677.2</v>
      </c>
      <c r="G59" s="267">
        <v>770.2</v>
      </c>
      <c r="H59" s="267">
        <v>331.2</v>
      </c>
      <c r="I59" s="81"/>
      <c r="J59" s="81"/>
      <c r="K59" s="81"/>
      <c r="L59" s="81"/>
      <c r="M59" s="81"/>
      <c r="N59" s="81"/>
      <c r="O59" s="81"/>
      <c r="P59" s="54"/>
      <c r="Q59" s="54"/>
      <c r="R59" s="54"/>
      <c r="S59" s="54"/>
      <c r="T59" s="54"/>
      <c r="U59" s="54"/>
      <c r="V59" s="54"/>
      <c r="W59" s="44"/>
    </row>
    <row r="60" spans="1:23" s="41" customFormat="1" ht="13.2">
      <c r="A60" s="99"/>
      <c r="B60" s="9" t="s">
        <v>201</v>
      </c>
      <c r="C60" s="28">
        <v>132230</v>
      </c>
      <c r="D60" s="28">
        <v>150556</v>
      </c>
      <c r="E60" s="77">
        <v>63534</v>
      </c>
      <c r="F60" s="267">
        <v>699.2</v>
      </c>
      <c r="G60" s="267">
        <v>796.1</v>
      </c>
      <c r="H60" s="267">
        <v>335.9</v>
      </c>
      <c r="I60" s="81"/>
      <c r="J60" s="81"/>
      <c r="K60" s="81"/>
      <c r="L60" s="81"/>
      <c r="M60" s="81"/>
      <c r="N60" s="81"/>
      <c r="O60" s="81"/>
      <c r="P60" s="54"/>
      <c r="Q60" s="54"/>
      <c r="R60" s="54"/>
      <c r="S60" s="54"/>
      <c r="T60" s="54"/>
      <c r="U60" s="54"/>
      <c r="V60" s="54"/>
      <c r="W60" s="44"/>
    </row>
    <row r="61" spans="1:23" s="41" customFormat="1" ht="13.2">
      <c r="A61" s="99"/>
      <c r="B61" s="9" t="s">
        <v>202</v>
      </c>
      <c r="C61" s="28">
        <v>109827</v>
      </c>
      <c r="D61" s="28">
        <v>124742</v>
      </c>
      <c r="E61" s="77">
        <v>54847</v>
      </c>
      <c r="F61" s="267">
        <v>652.6</v>
      </c>
      <c r="G61" s="267">
        <v>741.2</v>
      </c>
      <c r="H61" s="267">
        <v>325.89999999999998</v>
      </c>
      <c r="I61" s="81"/>
      <c r="J61" s="81"/>
      <c r="K61" s="81"/>
      <c r="L61" s="81"/>
      <c r="M61" s="81"/>
      <c r="N61" s="81"/>
      <c r="O61" s="81"/>
      <c r="P61" s="54"/>
      <c r="Q61" s="54"/>
      <c r="R61" s="54"/>
      <c r="S61" s="54"/>
      <c r="T61" s="54"/>
      <c r="U61" s="54"/>
      <c r="V61" s="54"/>
      <c r="W61" s="44"/>
    </row>
    <row r="62" spans="1:23" s="41" customFormat="1" ht="13.2">
      <c r="A62" s="99" t="s">
        <v>351</v>
      </c>
      <c r="E62" s="9"/>
      <c r="F62" s="81"/>
      <c r="G62" s="81"/>
      <c r="H62" s="81"/>
      <c r="I62" s="81"/>
      <c r="J62" s="81"/>
      <c r="K62" s="81"/>
      <c r="L62" s="81"/>
      <c r="M62" s="81"/>
      <c r="N62" s="81"/>
      <c r="O62" s="81"/>
      <c r="P62" s="54"/>
      <c r="Q62" s="54"/>
      <c r="R62" s="54"/>
      <c r="S62" s="54"/>
      <c r="T62" s="54"/>
      <c r="U62" s="54"/>
      <c r="V62" s="54"/>
      <c r="W62" s="44"/>
    </row>
    <row r="63" spans="1:23" s="41" customFormat="1" ht="13.2">
      <c r="A63" s="62" t="s">
        <v>227</v>
      </c>
    </row>
    <row r="64" spans="1:23">
      <c r="E64" s="21"/>
      <c r="N64" s="8"/>
    </row>
    <row r="65" spans="3:15">
      <c r="E65" s="21"/>
      <c r="F65" s="24"/>
      <c r="G65" s="4"/>
      <c r="H65" s="4"/>
      <c r="I65" s="4"/>
      <c r="J65" s="4"/>
      <c r="K65" s="21"/>
      <c r="L65" s="21"/>
      <c r="M65" s="4"/>
      <c r="N65" s="4"/>
      <c r="O65" s="4"/>
    </row>
    <row r="66" spans="3:15" ht="13.2">
      <c r="C66" s="8"/>
      <c r="D66" s="8"/>
      <c r="E66" s="8"/>
      <c r="F66" s="20"/>
      <c r="G66" s="20"/>
      <c r="H66" s="22"/>
      <c r="I66" s="20"/>
      <c r="J66" s="20"/>
      <c r="K66" s="23"/>
      <c r="L66" s="23"/>
      <c r="M66" s="20"/>
      <c r="N66" s="22"/>
      <c r="O66" s="22"/>
    </row>
    <row r="67" spans="3:15">
      <c r="E67" s="21"/>
      <c r="F67" s="24"/>
      <c r="G67" s="4"/>
      <c r="H67" s="4"/>
      <c r="I67" s="4"/>
      <c r="J67" s="4"/>
      <c r="K67" s="21"/>
      <c r="L67" s="21"/>
      <c r="M67" s="4"/>
      <c r="N67" s="4"/>
      <c r="O67" s="4"/>
    </row>
    <row r="68" spans="3:15">
      <c r="E68" s="21"/>
      <c r="F68" s="4"/>
      <c r="G68" s="4"/>
      <c r="H68" s="4"/>
      <c r="I68" s="4"/>
      <c r="J68" s="4"/>
      <c r="K68" s="21"/>
      <c r="L68" s="21"/>
      <c r="M68" s="4"/>
      <c r="N68" s="4"/>
      <c r="O68" s="4"/>
    </row>
    <row r="69" spans="3:15">
      <c r="C69" s="8"/>
      <c r="E69" s="21"/>
      <c r="F69" s="4"/>
      <c r="G69" s="4"/>
      <c r="H69" s="4"/>
      <c r="I69" s="4"/>
      <c r="J69" s="4"/>
      <c r="K69" s="21"/>
      <c r="L69" s="21"/>
      <c r="M69" s="4"/>
      <c r="N69" s="4"/>
      <c r="O69" s="4"/>
    </row>
    <row r="71" spans="3:15">
      <c r="G71" s="8"/>
    </row>
  </sheetData>
  <mergeCells count="4">
    <mergeCell ref="C3:E3"/>
    <mergeCell ref="F3:H3"/>
    <mergeCell ref="B3:B4"/>
    <mergeCell ref="A3:A4"/>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T210"/>
  <sheetViews>
    <sheetView zoomScale="80" zoomScaleNormal="80" workbookViewId="0">
      <pane ySplit="3" topLeftCell="A4" activePane="bottomLeft" state="frozen"/>
      <selection activeCell="G44" sqref="G44"/>
      <selection pane="bottomLeft" activeCell="E18" sqref="E18"/>
    </sheetView>
  </sheetViews>
  <sheetFormatPr baseColWidth="10" defaultColWidth="11.44140625" defaultRowHeight="10.199999999999999"/>
  <cols>
    <col min="1" max="3" width="11.44140625" style="1"/>
    <col min="4" max="4" width="9.5546875" style="3" customWidth="1"/>
    <col min="5" max="5" width="40.6640625" style="42" customWidth="1"/>
    <col min="6" max="7" width="11.44140625" style="1"/>
    <col min="8" max="9" width="11.44140625" style="18"/>
    <col min="10" max="10" width="11.44140625" style="1"/>
    <col min="11" max="11" width="12.88671875" style="1" customWidth="1"/>
    <col min="12" max="16384" width="11.44140625" style="1"/>
  </cols>
  <sheetData>
    <row r="1" spans="1:12" ht="18.75" customHeight="1">
      <c r="A1" s="63" t="s">
        <v>314</v>
      </c>
      <c r="E1" s="128"/>
    </row>
    <row r="2" spans="1:12" ht="12.75" customHeight="1">
      <c r="A2" s="6"/>
      <c r="E2" s="128"/>
    </row>
    <row r="3" spans="1:12" s="2" customFormat="1" ht="141.75" customHeight="1">
      <c r="A3" s="140" t="s">
        <v>300</v>
      </c>
      <c r="B3" s="236" t="s">
        <v>320</v>
      </c>
      <c r="C3" s="140" t="s">
        <v>298</v>
      </c>
      <c r="D3" s="72" t="s">
        <v>6</v>
      </c>
      <c r="E3" s="119" t="s">
        <v>0</v>
      </c>
      <c r="F3" s="82" t="s">
        <v>13</v>
      </c>
      <c r="G3" s="83" t="s">
        <v>14</v>
      </c>
      <c r="H3" s="82" t="s">
        <v>206</v>
      </c>
      <c r="I3" s="83" t="s">
        <v>207</v>
      </c>
      <c r="J3" s="82" t="s">
        <v>169</v>
      </c>
      <c r="K3" s="307" t="s">
        <v>7</v>
      </c>
      <c r="L3" s="307" t="s">
        <v>246</v>
      </c>
    </row>
    <row r="4" spans="1:12" ht="13.2">
      <c r="A4" s="185">
        <v>1</v>
      </c>
      <c r="B4" s="185">
        <v>1</v>
      </c>
      <c r="C4" s="185">
        <v>1</v>
      </c>
      <c r="D4" s="186">
        <v>911000</v>
      </c>
      <c r="E4" s="69" t="s">
        <v>134</v>
      </c>
      <c r="F4" s="187">
        <v>2687</v>
      </c>
      <c r="G4" s="187">
        <v>4314.0000000000009</v>
      </c>
      <c r="H4" s="188">
        <v>1392</v>
      </c>
      <c r="I4" s="187">
        <v>3019.0000000000009</v>
      </c>
      <c r="J4" s="187">
        <v>1295</v>
      </c>
      <c r="K4" s="188">
        <v>531.00000000000011</v>
      </c>
      <c r="L4" s="187">
        <v>763.99999999999989</v>
      </c>
    </row>
    <row r="5" spans="1:12" ht="13.2">
      <c r="A5" s="185">
        <v>1</v>
      </c>
      <c r="B5" s="185">
        <v>1</v>
      </c>
      <c r="C5" s="185">
        <v>1</v>
      </c>
      <c r="D5" s="186">
        <v>913000</v>
      </c>
      <c r="E5" s="69" t="s">
        <v>135</v>
      </c>
      <c r="F5" s="187">
        <v>4928</v>
      </c>
      <c r="G5" s="187">
        <v>5884.0000000000018</v>
      </c>
      <c r="H5" s="188">
        <v>2205</v>
      </c>
      <c r="I5" s="187">
        <v>3161.0000000000014</v>
      </c>
      <c r="J5" s="187">
        <v>2723</v>
      </c>
      <c r="K5" s="188">
        <v>1065.9999999999998</v>
      </c>
      <c r="L5" s="187">
        <v>1657</v>
      </c>
    </row>
    <row r="6" spans="1:12" ht="13.2">
      <c r="A6" s="185">
        <v>1</v>
      </c>
      <c r="B6" s="185">
        <v>1</v>
      </c>
      <c r="C6" s="185">
        <v>1</v>
      </c>
      <c r="D6" s="186">
        <v>112000</v>
      </c>
      <c r="E6" s="69" t="s">
        <v>16</v>
      </c>
      <c r="F6" s="187">
        <v>5524</v>
      </c>
      <c r="G6" s="187">
        <v>7004</v>
      </c>
      <c r="H6" s="188">
        <v>2766</v>
      </c>
      <c r="I6" s="187">
        <v>4246</v>
      </c>
      <c r="J6" s="187">
        <v>2758</v>
      </c>
      <c r="K6" s="188">
        <v>1077</v>
      </c>
      <c r="L6" s="187">
        <v>1680.9999999999998</v>
      </c>
    </row>
    <row r="7" spans="1:12" ht="13.2">
      <c r="A7" s="185">
        <v>1</v>
      </c>
      <c r="B7" s="185">
        <v>1</v>
      </c>
      <c r="C7" s="185">
        <v>1</v>
      </c>
      <c r="D7" s="186">
        <v>113000</v>
      </c>
      <c r="E7" s="69" t="s">
        <v>17</v>
      </c>
      <c r="F7" s="187">
        <v>3520</v>
      </c>
      <c r="G7" s="187">
        <v>4970</v>
      </c>
      <c r="H7" s="188">
        <v>1819</v>
      </c>
      <c r="I7" s="187">
        <v>3269</v>
      </c>
      <c r="J7" s="187">
        <v>1701</v>
      </c>
      <c r="K7" s="188">
        <v>838.99999999999966</v>
      </c>
      <c r="L7" s="187">
        <v>862.00000000000045</v>
      </c>
    </row>
    <row r="8" spans="1:12" ht="13.2">
      <c r="A8" s="185">
        <v>1</v>
      </c>
      <c r="B8" s="185">
        <v>1</v>
      </c>
      <c r="C8" s="185">
        <v>1</v>
      </c>
      <c r="D8" s="186">
        <v>513000</v>
      </c>
      <c r="E8" s="69" t="s">
        <v>96</v>
      </c>
      <c r="F8" s="187">
        <v>1160.0000000000002</v>
      </c>
      <c r="G8" s="187">
        <v>1526.0000000000002</v>
      </c>
      <c r="H8" s="188">
        <v>597</v>
      </c>
      <c r="I8" s="187">
        <v>963</v>
      </c>
      <c r="J8" s="187">
        <v>563.00000000000023</v>
      </c>
      <c r="K8" s="188">
        <v>292.00000000000017</v>
      </c>
      <c r="L8" s="187">
        <v>271.00000000000011</v>
      </c>
    </row>
    <row r="9" spans="1:12" ht="14.25" customHeight="1">
      <c r="A9" s="185">
        <v>1</v>
      </c>
      <c r="B9" s="185">
        <v>1</v>
      </c>
      <c r="C9" s="185">
        <v>1</v>
      </c>
      <c r="D9" s="186">
        <v>914000</v>
      </c>
      <c r="E9" s="69" t="s">
        <v>136</v>
      </c>
      <c r="F9" s="187">
        <v>1463</v>
      </c>
      <c r="G9" s="187">
        <v>1481</v>
      </c>
      <c r="H9" s="188">
        <v>774</v>
      </c>
      <c r="I9" s="187">
        <v>792</v>
      </c>
      <c r="J9" s="187">
        <v>689.00000000000011</v>
      </c>
      <c r="K9" s="188">
        <v>312</v>
      </c>
      <c r="L9" s="187">
        <v>377.00000000000011</v>
      </c>
    </row>
    <row r="10" spans="1:12" ht="13.2">
      <c r="A10" s="185">
        <v>1</v>
      </c>
      <c r="B10" s="185">
        <v>1</v>
      </c>
      <c r="C10" s="185">
        <v>1</v>
      </c>
      <c r="D10" s="186">
        <v>915000</v>
      </c>
      <c r="E10" s="69" t="s">
        <v>137</v>
      </c>
      <c r="F10" s="187">
        <v>1657</v>
      </c>
      <c r="G10" s="187">
        <v>2238</v>
      </c>
      <c r="H10" s="188">
        <v>820</v>
      </c>
      <c r="I10" s="187">
        <v>1401</v>
      </c>
      <c r="J10" s="187">
        <v>837</v>
      </c>
      <c r="K10" s="188">
        <v>423.99999999999994</v>
      </c>
      <c r="L10" s="187">
        <v>413</v>
      </c>
    </row>
    <row r="11" spans="1:12" ht="13.2">
      <c r="A11" s="185">
        <v>1</v>
      </c>
      <c r="B11" s="185">
        <v>1</v>
      </c>
      <c r="C11" s="185">
        <v>1</v>
      </c>
      <c r="D11" s="186">
        <v>916000</v>
      </c>
      <c r="E11" s="69" t="s">
        <v>138</v>
      </c>
      <c r="F11" s="187">
        <v>1027</v>
      </c>
      <c r="G11" s="187">
        <v>1292.0000000000002</v>
      </c>
      <c r="H11" s="188">
        <v>499</v>
      </c>
      <c r="I11" s="187">
        <v>764.00000000000011</v>
      </c>
      <c r="J11" s="187">
        <v>528.00000000000011</v>
      </c>
      <c r="K11" s="188">
        <v>246.00000000000006</v>
      </c>
      <c r="L11" s="187">
        <v>282.00000000000006</v>
      </c>
    </row>
    <row r="12" spans="1:12" ht="13.2">
      <c r="A12" s="185">
        <v>1</v>
      </c>
      <c r="B12" s="185">
        <v>1</v>
      </c>
      <c r="C12" s="185">
        <v>1</v>
      </c>
      <c r="D12" s="186">
        <v>114000</v>
      </c>
      <c r="E12" s="69" t="s">
        <v>18</v>
      </c>
      <c r="F12" s="187">
        <v>1457</v>
      </c>
      <c r="G12" s="187">
        <v>1871</v>
      </c>
      <c r="H12" s="188">
        <v>658</v>
      </c>
      <c r="I12" s="187">
        <v>1072</v>
      </c>
      <c r="J12" s="187">
        <v>798.99999999999989</v>
      </c>
      <c r="K12" s="188">
        <v>330.99999999999989</v>
      </c>
      <c r="L12" s="187">
        <v>468</v>
      </c>
    </row>
    <row r="13" spans="1:12" ht="13.2">
      <c r="A13" s="185">
        <v>1</v>
      </c>
      <c r="B13" s="185">
        <v>1</v>
      </c>
      <c r="C13" s="185">
        <v>1</v>
      </c>
      <c r="D13" s="186">
        <v>116000</v>
      </c>
      <c r="E13" s="69" t="s">
        <v>19</v>
      </c>
      <c r="F13" s="187">
        <v>2730.0000000000005</v>
      </c>
      <c r="G13" s="187">
        <v>3699.0000000000009</v>
      </c>
      <c r="H13" s="188">
        <v>1340</v>
      </c>
      <c r="I13" s="187">
        <v>2309.0000000000005</v>
      </c>
      <c r="J13" s="187">
        <v>1390.0000000000005</v>
      </c>
      <c r="K13" s="188">
        <v>564.00000000000023</v>
      </c>
      <c r="L13" s="187">
        <v>826.00000000000023</v>
      </c>
    </row>
    <row r="14" spans="1:12" s="18" customFormat="1" ht="13.2">
      <c r="A14" s="185">
        <v>1</v>
      </c>
      <c r="B14" s="185">
        <v>1</v>
      </c>
      <c r="C14" s="185">
        <v>1</v>
      </c>
      <c r="D14" s="186">
        <v>117000</v>
      </c>
      <c r="E14" s="69" t="s">
        <v>20</v>
      </c>
      <c r="F14" s="187">
        <v>856</v>
      </c>
      <c r="G14" s="187">
        <v>973</v>
      </c>
      <c r="H14" s="188">
        <v>384</v>
      </c>
      <c r="I14" s="188">
        <v>501</v>
      </c>
      <c r="J14" s="187">
        <v>472.00000000000006</v>
      </c>
      <c r="K14" s="188">
        <v>161</v>
      </c>
      <c r="L14" s="187">
        <v>311.00000000000006</v>
      </c>
    </row>
    <row r="15" spans="1:12" s="18" customFormat="1" ht="13.2">
      <c r="A15" s="185">
        <v>1</v>
      </c>
      <c r="B15" s="185">
        <v>1</v>
      </c>
      <c r="C15" s="185">
        <v>1</v>
      </c>
      <c r="D15" s="186">
        <v>119000</v>
      </c>
      <c r="E15" s="69" t="s">
        <v>21</v>
      </c>
      <c r="F15" s="187">
        <v>2286</v>
      </c>
      <c r="G15" s="187">
        <v>3500.9999999999995</v>
      </c>
      <c r="H15" s="188">
        <v>1416</v>
      </c>
      <c r="I15" s="187">
        <v>2630.9999999999995</v>
      </c>
      <c r="J15" s="187">
        <v>870.00000000000011</v>
      </c>
      <c r="K15" s="188">
        <v>374.00000000000011</v>
      </c>
      <c r="L15" s="187">
        <v>496</v>
      </c>
    </row>
    <row r="16" spans="1:12" s="18" customFormat="1" ht="13.2">
      <c r="A16" s="185">
        <v>1</v>
      </c>
      <c r="B16" s="185">
        <v>1</v>
      </c>
      <c r="C16" s="185">
        <v>1</v>
      </c>
      <c r="D16" s="186">
        <v>124000</v>
      </c>
      <c r="E16" s="69" t="s">
        <v>24</v>
      </c>
      <c r="F16" s="187">
        <v>2733</v>
      </c>
      <c r="G16" s="187">
        <v>2849</v>
      </c>
      <c r="H16" s="188">
        <v>1466</v>
      </c>
      <c r="I16" s="187">
        <v>1582</v>
      </c>
      <c r="J16" s="187">
        <v>1267</v>
      </c>
      <c r="K16" s="188">
        <v>343.00000000000006</v>
      </c>
      <c r="L16" s="187">
        <v>924</v>
      </c>
    </row>
    <row r="17" spans="1:12" s="18" customFormat="1" ht="13.2">
      <c r="A17" s="189"/>
      <c r="B17" s="189"/>
      <c r="C17" s="189"/>
      <c r="D17" s="190"/>
      <c r="E17" s="169" t="s">
        <v>210</v>
      </c>
      <c r="F17" s="191">
        <v>32028</v>
      </c>
      <c r="G17" s="191">
        <v>41602.000000000007</v>
      </c>
      <c r="H17" s="191">
        <v>16136</v>
      </c>
      <c r="I17" s="191">
        <v>25710</v>
      </c>
      <c r="J17" s="191">
        <v>15892</v>
      </c>
      <c r="K17" s="191">
        <v>6560</v>
      </c>
      <c r="L17" s="191">
        <v>9332</v>
      </c>
    </row>
    <row r="18" spans="1:12" s="18" customFormat="1" ht="13.2">
      <c r="A18" s="185">
        <v>2</v>
      </c>
      <c r="B18" s="185">
        <v>2</v>
      </c>
      <c r="C18" s="185">
        <v>1</v>
      </c>
      <c r="D18" s="186">
        <v>334002</v>
      </c>
      <c r="E18" s="69" t="s">
        <v>250</v>
      </c>
      <c r="F18" s="187">
        <v>1582</v>
      </c>
      <c r="G18" s="187">
        <v>2004.0000000000002</v>
      </c>
      <c r="H18" s="188">
        <v>773</v>
      </c>
      <c r="I18" s="188">
        <v>1195.0000000000002</v>
      </c>
      <c r="J18" s="187">
        <v>809</v>
      </c>
      <c r="K18" s="188">
        <v>255.00000000000003</v>
      </c>
      <c r="L18" s="187">
        <v>554</v>
      </c>
    </row>
    <row r="19" spans="1:12" s="18" customFormat="1" ht="13.2">
      <c r="A19" s="185">
        <v>2</v>
      </c>
      <c r="B19" s="185">
        <v>2</v>
      </c>
      <c r="C19" s="185">
        <v>1</v>
      </c>
      <c r="D19" s="186">
        <v>711000</v>
      </c>
      <c r="E19" s="69" t="s">
        <v>121</v>
      </c>
      <c r="F19" s="187">
        <v>2730</v>
      </c>
      <c r="G19" s="187">
        <v>3156</v>
      </c>
      <c r="H19" s="188">
        <v>1322</v>
      </c>
      <c r="I19" s="188">
        <v>1748</v>
      </c>
      <c r="J19" s="187">
        <v>1408</v>
      </c>
      <c r="K19" s="188">
        <v>513</v>
      </c>
      <c r="L19" s="187">
        <v>895.00000000000011</v>
      </c>
    </row>
    <row r="20" spans="1:12" s="42" customFormat="1" ht="13.2">
      <c r="A20" s="185">
        <v>2</v>
      </c>
      <c r="B20" s="185">
        <v>2</v>
      </c>
      <c r="C20" s="185">
        <v>1</v>
      </c>
      <c r="D20" s="186">
        <v>314000</v>
      </c>
      <c r="E20" s="69" t="s">
        <v>54</v>
      </c>
      <c r="F20" s="187">
        <v>1870.0000000000002</v>
      </c>
      <c r="G20" s="187">
        <v>2328</v>
      </c>
      <c r="H20" s="188">
        <v>1079</v>
      </c>
      <c r="I20" s="188">
        <v>1537</v>
      </c>
      <c r="J20" s="187">
        <v>791.00000000000023</v>
      </c>
      <c r="K20" s="188">
        <v>304.00000000000006</v>
      </c>
      <c r="L20" s="187">
        <v>487.00000000000011</v>
      </c>
    </row>
    <row r="21" spans="1:12" s="42" customFormat="1" ht="13.2">
      <c r="A21" s="185">
        <v>2</v>
      </c>
      <c r="B21" s="185">
        <v>2</v>
      </c>
      <c r="C21" s="185">
        <v>1</v>
      </c>
      <c r="D21" s="186">
        <v>512000</v>
      </c>
      <c r="E21" s="69" t="s">
        <v>95</v>
      </c>
      <c r="F21" s="187">
        <v>827</v>
      </c>
      <c r="G21" s="187">
        <v>848</v>
      </c>
      <c r="H21" s="188">
        <v>393</v>
      </c>
      <c r="I21" s="188">
        <v>414</v>
      </c>
      <c r="J21" s="187">
        <v>434</v>
      </c>
      <c r="K21" s="188">
        <v>267</v>
      </c>
      <c r="L21" s="187">
        <v>167</v>
      </c>
    </row>
    <row r="22" spans="1:12" s="42" customFormat="1" ht="13.2">
      <c r="A22" s="185">
        <v>2</v>
      </c>
      <c r="B22" s="185">
        <v>2</v>
      </c>
      <c r="C22" s="185">
        <v>1</v>
      </c>
      <c r="D22" s="186">
        <v>111000</v>
      </c>
      <c r="E22" s="69" t="s">
        <v>15</v>
      </c>
      <c r="F22" s="187">
        <v>2775.0000000000005</v>
      </c>
      <c r="G22" s="187">
        <v>4004</v>
      </c>
      <c r="H22" s="188">
        <v>1309</v>
      </c>
      <c r="I22" s="188">
        <v>2537.9999999999995</v>
      </c>
      <c r="J22" s="187">
        <v>1466.0000000000005</v>
      </c>
      <c r="K22" s="188">
        <v>454.99999999999989</v>
      </c>
      <c r="L22" s="187">
        <v>1011.0000000000005</v>
      </c>
    </row>
    <row r="23" spans="1:12" s="42" customFormat="1" ht="13.2">
      <c r="A23" s="185">
        <v>2</v>
      </c>
      <c r="B23" s="185">
        <v>2</v>
      </c>
      <c r="C23" s="185">
        <v>1</v>
      </c>
      <c r="D23" s="186">
        <v>315000</v>
      </c>
      <c r="E23" s="69" t="s">
        <v>55</v>
      </c>
      <c r="F23" s="187">
        <v>8248</v>
      </c>
      <c r="G23" s="187">
        <v>10721.000000000004</v>
      </c>
      <c r="H23" s="188">
        <v>4869</v>
      </c>
      <c r="I23" s="187">
        <v>7342.0000000000036</v>
      </c>
      <c r="J23" s="187">
        <v>3379</v>
      </c>
      <c r="K23" s="188">
        <v>1056</v>
      </c>
      <c r="L23" s="187">
        <v>2323</v>
      </c>
    </row>
    <row r="24" spans="1:12" s="42" customFormat="1" ht="13.2">
      <c r="A24" s="185">
        <v>2</v>
      </c>
      <c r="B24" s="185">
        <v>2</v>
      </c>
      <c r="C24" s="185">
        <v>1</v>
      </c>
      <c r="D24" s="186">
        <v>316000</v>
      </c>
      <c r="E24" s="69" t="s">
        <v>56</v>
      </c>
      <c r="F24" s="187">
        <v>913.00000000000011</v>
      </c>
      <c r="G24" s="187">
        <v>925.00000000000023</v>
      </c>
      <c r="H24" s="188">
        <v>539</v>
      </c>
      <c r="I24" s="188">
        <v>551.00000000000011</v>
      </c>
      <c r="J24" s="187">
        <v>374.00000000000011</v>
      </c>
      <c r="K24" s="188">
        <v>132.00000000000003</v>
      </c>
      <c r="L24" s="187">
        <v>242.00000000000006</v>
      </c>
    </row>
    <row r="25" spans="1:12" s="42" customFormat="1" ht="13.2">
      <c r="A25" s="185">
        <v>2</v>
      </c>
      <c r="B25" s="185">
        <v>3</v>
      </c>
      <c r="C25" s="185">
        <v>1</v>
      </c>
      <c r="D25" s="186">
        <v>515000</v>
      </c>
      <c r="E25" s="69" t="s">
        <v>97</v>
      </c>
      <c r="F25" s="187">
        <v>1505</v>
      </c>
      <c r="G25" s="187">
        <v>2137.0000000000005</v>
      </c>
      <c r="H25" s="188">
        <v>811</v>
      </c>
      <c r="I25" s="187">
        <v>1443.0000000000005</v>
      </c>
      <c r="J25" s="187">
        <v>694</v>
      </c>
      <c r="K25" s="188">
        <v>317.99999999999989</v>
      </c>
      <c r="L25" s="187">
        <v>376.00000000000011</v>
      </c>
    </row>
    <row r="26" spans="1:12" s="42" customFormat="1" ht="13.2">
      <c r="A26" s="185">
        <v>2</v>
      </c>
      <c r="B26" s="185">
        <v>2</v>
      </c>
      <c r="C26" s="185">
        <v>1</v>
      </c>
      <c r="D26" s="186">
        <v>120000</v>
      </c>
      <c r="E26" s="69" t="s">
        <v>22</v>
      </c>
      <c r="F26" s="187">
        <v>917</v>
      </c>
      <c r="G26" s="187">
        <v>1282</v>
      </c>
      <c r="H26" s="188">
        <v>392</v>
      </c>
      <c r="I26" s="187">
        <v>757</v>
      </c>
      <c r="J26" s="187">
        <v>525</v>
      </c>
      <c r="K26" s="188">
        <v>176.00000000000006</v>
      </c>
      <c r="L26" s="187">
        <v>349</v>
      </c>
    </row>
    <row r="27" spans="1:12" s="42" customFormat="1" ht="13.2">
      <c r="A27" s="185">
        <v>2</v>
      </c>
      <c r="B27" s="185">
        <v>2</v>
      </c>
      <c r="C27" s="185">
        <v>1</v>
      </c>
      <c r="D27" s="186">
        <v>122000</v>
      </c>
      <c r="E27" s="69" t="s">
        <v>23</v>
      </c>
      <c r="F27" s="187">
        <v>1758</v>
      </c>
      <c r="G27" s="187">
        <v>2384</v>
      </c>
      <c r="H27" s="188">
        <v>916</v>
      </c>
      <c r="I27" s="187">
        <v>1542.0000000000002</v>
      </c>
      <c r="J27" s="187">
        <v>842</v>
      </c>
      <c r="K27" s="188">
        <v>339</v>
      </c>
      <c r="L27" s="187">
        <v>503.00000000000006</v>
      </c>
    </row>
    <row r="28" spans="1:12" s="42" customFormat="1" ht="13.2">
      <c r="A28" s="189"/>
      <c r="B28" s="189"/>
      <c r="C28" s="189"/>
      <c r="D28" s="190"/>
      <c r="E28" s="169" t="s">
        <v>217</v>
      </c>
      <c r="F28" s="191">
        <v>23125</v>
      </c>
      <c r="G28" s="191">
        <v>29789.000000000004</v>
      </c>
      <c r="H28" s="191">
        <v>12403</v>
      </c>
      <c r="I28" s="191">
        <v>19067.000000000004</v>
      </c>
      <c r="J28" s="191">
        <v>10722</v>
      </c>
      <c r="K28" s="191">
        <v>3815</v>
      </c>
      <c r="L28" s="191">
        <v>6907</v>
      </c>
    </row>
    <row r="29" spans="1:12" s="42" customFormat="1" ht="13.2">
      <c r="A29" s="185">
        <v>3</v>
      </c>
      <c r="B29" s="185">
        <v>4</v>
      </c>
      <c r="C29" s="185">
        <v>2</v>
      </c>
      <c r="D29" s="186">
        <v>334000</v>
      </c>
      <c r="E29" s="192" t="s">
        <v>258</v>
      </c>
      <c r="F29" s="187">
        <v>481</v>
      </c>
      <c r="G29" s="187">
        <v>652</v>
      </c>
      <c r="H29" s="188">
        <v>269</v>
      </c>
      <c r="I29" s="187">
        <v>440</v>
      </c>
      <c r="J29" s="187">
        <v>212.00000000000003</v>
      </c>
      <c r="K29" s="188">
        <v>149.00000000000003</v>
      </c>
      <c r="L29" s="187">
        <v>63.000000000000007</v>
      </c>
    </row>
    <row r="30" spans="1:12" s="42" customFormat="1" ht="13.2">
      <c r="A30" s="185">
        <v>3</v>
      </c>
      <c r="B30" s="185">
        <v>4</v>
      </c>
      <c r="C30" s="185">
        <v>2</v>
      </c>
      <c r="D30" s="186">
        <v>554000</v>
      </c>
      <c r="E30" s="69" t="s">
        <v>265</v>
      </c>
      <c r="F30" s="187">
        <v>843</v>
      </c>
      <c r="G30" s="187">
        <v>1227.0000000000002</v>
      </c>
      <c r="H30" s="188">
        <v>421</v>
      </c>
      <c r="I30" s="188">
        <v>805.00000000000023</v>
      </c>
      <c r="J30" s="187">
        <v>422.00000000000006</v>
      </c>
      <c r="K30" s="188">
        <v>275.00000000000006</v>
      </c>
      <c r="L30" s="187">
        <v>147</v>
      </c>
    </row>
    <row r="31" spans="1:12" s="42" customFormat="1" ht="13.2">
      <c r="A31" s="185">
        <v>3</v>
      </c>
      <c r="B31" s="185">
        <v>4</v>
      </c>
      <c r="C31" s="185">
        <v>2</v>
      </c>
      <c r="D31" s="186">
        <v>558000</v>
      </c>
      <c r="E31" s="69" t="s">
        <v>266</v>
      </c>
      <c r="F31" s="187">
        <v>677</v>
      </c>
      <c r="G31" s="187">
        <v>883.00000000000011</v>
      </c>
      <c r="H31" s="188">
        <v>388</v>
      </c>
      <c r="I31" s="187">
        <v>594.00000000000011</v>
      </c>
      <c r="J31" s="187">
        <v>289</v>
      </c>
      <c r="K31" s="188">
        <v>163.00000000000003</v>
      </c>
      <c r="L31" s="187">
        <v>126</v>
      </c>
    </row>
    <row r="32" spans="1:12" s="42" customFormat="1" ht="13.2">
      <c r="A32" s="185">
        <v>3</v>
      </c>
      <c r="B32" s="185">
        <v>4</v>
      </c>
      <c r="C32" s="185">
        <v>2</v>
      </c>
      <c r="D32" s="186">
        <v>358000</v>
      </c>
      <c r="E32" s="69" t="s">
        <v>259</v>
      </c>
      <c r="F32" s="187">
        <v>1080</v>
      </c>
      <c r="G32" s="187">
        <v>1416</v>
      </c>
      <c r="H32" s="188">
        <v>503</v>
      </c>
      <c r="I32" s="187">
        <v>839</v>
      </c>
      <c r="J32" s="187">
        <v>577</v>
      </c>
      <c r="K32" s="188">
        <v>329</v>
      </c>
      <c r="L32" s="187">
        <v>247.99999999999994</v>
      </c>
    </row>
    <row r="33" spans="1:12" s="42" customFormat="1" ht="13.2">
      <c r="A33" s="185">
        <v>3</v>
      </c>
      <c r="B33" s="185">
        <v>4</v>
      </c>
      <c r="C33" s="185">
        <v>2</v>
      </c>
      <c r="D33" s="186">
        <v>366000</v>
      </c>
      <c r="E33" s="69" t="s">
        <v>260</v>
      </c>
      <c r="F33" s="187">
        <v>1149</v>
      </c>
      <c r="G33" s="187">
        <v>1531</v>
      </c>
      <c r="H33" s="188">
        <v>626</v>
      </c>
      <c r="I33" s="187">
        <v>1008.0000000000001</v>
      </c>
      <c r="J33" s="187">
        <v>523</v>
      </c>
      <c r="K33" s="188">
        <v>266</v>
      </c>
      <c r="L33" s="187">
        <v>257.00000000000006</v>
      </c>
    </row>
    <row r="34" spans="1:12" s="42" customFormat="1" ht="13.2">
      <c r="A34" s="185">
        <v>3</v>
      </c>
      <c r="B34" s="185">
        <v>4</v>
      </c>
      <c r="C34" s="185">
        <v>2</v>
      </c>
      <c r="D34" s="186">
        <v>754000</v>
      </c>
      <c r="E34" s="69" t="s">
        <v>269</v>
      </c>
      <c r="F34" s="187">
        <v>1534</v>
      </c>
      <c r="G34" s="187">
        <v>2073</v>
      </c>
      <c r="H34" s="188">
        <v>829</v>
      </c>
      <c r="I34" s="187">
        <v>1368</v>
      </c>
      <c r="J34" s="187">
        <v>705</v>
      </c>
      <c r="K34" s="188">
        <v>333</v>
      </c>
      <c r="L34" s="187">
        <v>372</v>
      </c>
    </row>
    <row r="35" spans="1:12" s="42" customFormat="1" ht="13.2">
      <c r="A35" s="185">
        <v>3</v>
      </c>
      <c r="B35" s="185">
        <v>3</v>
      </c>
      <c r="C35" s="185">
        <v>2</v>
      </c>
      <c r="D35" s="186">
        <v>370000</v>
      </c>
      <c r="E35" s="69" t="s">
        <v>261</v>
      </c>
      <c r="F35" s="187">
        <v>679</v>
      </c>
      <c r="G35" s="187">
        <v>968.00000000000011</v>
      </c>
      <c r="H35" s="188">
        <v>368</v>
      </c>
      <c r="I35" s="187">
        <v>657.00000000000011</v>
      </c>
      <c r="J35" s="187">
        <v>311</v>
      </c>
      <c r="K35" s="188">
        <v>172</v>
      </c>
      <c r="L35" s="187">
        <v>139</v>
      </c>
    </row>
    <row r="36" spans="1:12" s="42" customFormat="1" ht="13.2">
      <c r="A36" s="185">
        <v>3</v>
      </c>
      <c r="B36" s="185">
        <v>4</v>
      </c>
      <c r="C36" s="185">
        <v>2</v>
      </c>
      <c r="D36" s="186">
        <v>758000</v>
      </c>
      <c r="E36" s="69" t="s">
        <v>271</v>
      </c>
      <c r="F36" s="187">
        <v>335</v>
      </c>
      <c r="G36" s="187">
        <v>406</v>
      </c>
      <c r="H36" s="188">
        <v>141</v>
      </c>
      <c r="I36" s="187">
        <v>212</v>
      </c>
      <c r="J36" s="187">
        <v>194</v>
      </c>
      <c r="K36" s="188">
        <v>94.000000000000014</v>
      </c>
      <c r="L36" s="187">
        <v>100</v>
      </c>
    </row>
    <row r="37" spans="1:12" s="42" customFormat="1" ht="13.2">
      <c r="A37" s="185">
        <v>3</v>
      </c>
      <c r="B37" s="185">
        <v>4</v>
      </c>
      <c r="C37" s="185">
        <v>2</v>
      </c>
      <c r="D37" s="186">
        <v>958000</v>
      </c>
      <c r="E37" s="69" t="s">
        <v>276</v>
      </c>
      <c r="F37" s="187">
        <v>429</v>
      </c>
      <c r="G37" s="187">
        <v>518</v>
      </c>
      <c r="H37" s="188">
        <v>189</v>
      </c>
      <c r="I37" s="187">
        <v>278</v>
      </c>
      <c r="J37" s="187">
        <v>240.00000000000003</v>
      </c>
      <c r="K37" s="188">
        <v>129.00000000000003</v>
      </c>
      <c r="L37" s="187">
        <v>111</v>
      </c>
    </row>
    <row r="38" spans="1:12" s="42" customFormat="1" ht="13.2">
      <c r="A38" s="185">
        <v>3</v>
      </c>
      <c r="B38" s="185">
        <v>4</v>
      </c>
      <c r="C38" s="185">
        <v>2</v>
      </c>
      <c r="D38" s="186">
        <v>762000</v>
      </c>
      <c r="E38" s="69" t="s">
        <v>272</v>
      </c>
      <c r="F38" s="187">
        <v>554</v>
      </c>
      <c r="G38" s="187">
        <v>673</v>
      </c>
      <c r="H38" s="188">
        <v>248</v>
      </c>
      <c r="I38" s="187">
        <v>367</v>
      </c>
      <c r="J38" s="187">
        <v>306</v>
      </c>
      <c r="K38" s="188">
        <v>131</v>
      </c>
      <c r="L38" s="187">
        <v>175</v>
      </c>
    </row>
    <row r="39" spans="1:12" s="42" customFormat="1" ht="13.2">
      <c r="A39" s="185">
        <v>3</v>
      </c>
      <c r="B39" s="185">
        <v>4</v>
      </c>
      <c r="C39" s="185">
        <v>2</v>
      </c>
      <c r="D39" s="186">
        <v>154000</v>
      </c>
      <c r="E39" s="69" t="s">
        <v>253</v>
      </c>
      <c r="F39" s="187">
        <v>725</v>
      </c>
      <c r="G39" s="187">
        <v>736.00000000000023</v>
      </c>
      <c r="H39" s="188">
        <v>329</v>
      </c>
      <c r="I39" s="187">
        <v>340.00000000000011</v>
      </c>
      <c r="J39" s="187">
        <v>396.00000000000006</v>
      </c>
      <c r="K39" s="188">
        <v>331.00000000000006</v>
      </c>
      <c r="L39" s="187">
        <v>65</v>
      </c>
    </row>
    <row r="40" spans="1:12" s="42" customFormat="1" ht="13.2">
      <c r="A40" s="185">
        <v>3</v>
      </c>
      <c r="B40" s="185">
        <v>4</v>
      </c>
      <c r="C40" s="185">
        <v>2</v>
      </c>
      <c r="D40" s="186">
        <v>766000</v>
      </c>
      <c r="E40" s="69" t="s">
        <v>273</v>
      </c>
      <c r="F40" s="187">
        <v>780</v>
      </c>
      <c r="G40" s="187">
        <v>966</v>
      </c>
      <c r="H40" s="188">
        <v>361</v>
      </c>
      <c r="I40" s="187">
        <v>547</v>
      </c>
      <c r="J40" s="187">
        <v>419</v>
      </c>
      <c r="K40" s="188">
        <v>214</v>
      </c>
      <c r="L40" s="187">
        <v>205</v>
      </c>
    </row>
    <row r="41" spans="1:12" s="42" customFormat="1" ht="13.2">
      <c r="A41" s="185">
        <v>3</v>
      </c>
      <c r="B41" s="185">
        <v>4</v>
      </c>
      <c r="C41" s="185">
        <v>2</v>
      </c>
      <c r="D41" s="186">
        <v>962000</v>
      </c>
      <c r="E41" s="69" t="s">
        <v>277</v>
      </c>
      <c r="F41" s="187">
        <v>617.00000000000011</v>
      </c>
      <c r="G41" s="187">
        <v>805.00000000000011</v>
      </c>
      <c r="H41" s="188">
        <v>352</v>
      </c>
      <c r="I41" s="187">
        <v>540</v>
      </c>
      <c r="J41" s="187">
        <v>265.00000000000011</v>
      </c>
      <c r="K41" s="188">
        <v>141.00000000000006</v>
      </c>
      <c r="L41" s="187">
        <v>124.00000000000003</v>
      </c>
    </row>
    <row r="42" spans="1:12" s="42" customFormat="1" ht="13.2">
      <c r="A42" s="185">
        <v>3</v>
      </c>
      <c r="B42" s="185">
        <v>4</v>
      </c>
      <c r="C42" s="185">
        <v>2</v>
      </c>
      <c r="D42" s="186">
        <v>770000</v>
      </c>
      <c r="E42" s="69" t="s">
        <v>274</v>
      </c>
      <c r="F42" s="187">
        <v>1099</v>
      </c>
      <c r="G42" s="187">
        <v>1411</v>
      </c>
      <c r="H42" s="188">
        <v>569</v>
      </c>
      <c r="I42" s="187">
        <v>881</v>
      </c>
      <c r="J42" s="187">
        <v>530</v>
      </c>
      <c r="K42" s="188">
        <v>247.00000000000006</v>
      </c>
      <c r="L42" s="187">
        <v>283</v>
      </c>
    </row>
    <row r="43" spans="1:12" s="42" customFormat="1" ht="13.2">
      <c r="A43" s="185">
        <v>3</v>
      </c>
      <c r="B43" s="185">
        <v>4</v>
      </c>
      <c r="C43" s="185">
        <v>2</v>
      </c>
      <c r="D43" s="186">
        <v>162000</v>
      </c>
      <c r="E43" s="69" t="s">
        <v>254</v>
      </c>
      <c r="F43" s="187">
        <v>295</v>
      </c>
      <c r="G43" s="187">
        <v>354</v>
      </c>
      <c r="H43" s="188">
        <v>162</v>
      </c>
      <c r="I43" s="187">
        <v>221</v>
      </c>
      <c r="J43" s="187">
        <v>133</v>
      </c>
      <c r="K43" s="188">
        <v>69</v>
      </c>
      <c r="L43" s="187">
        <v>64</v>
      </c>
    </row>
    <row r="44" spans="1:12" s="42" customFormat="1" ht="13.2">
      <c r="A44" s="185">
        <v>3</v>
      </c>
      <c r="B44" s="185">
        <v>4</v>
      </c>
      <c r="C44" s="185">
        <v>2</v>
      </c>
      <c r="D44" s="186">
        <v>374000</v>
      </c>
      <c r="E44" s="69" t="s">
        <v>262</v>
      </c>
      <c r="F44" s="187">
        <v>1361</v>
      </c>
      <c r="G44" s="187">
        <v>1720.0000000000002</v>
      </c>
      <c r="H44" s="188">
        <v>844</v>
      </c>
      <c r="I44" s="187">
        <v>1203.0000000000002</v>
      </c>
      <c r="J44" s="187">
        <v>517</v>
      </c>
      <c r="K44" s="188">
        <v>329.00000000000006</v>
      </c>
      <c r="L44" s="187">
        <v>188</v>
      </c>
    </row>
    <row r="45" spans="1:12" s="42" customFormat="1" ht="13.2">
      <c r="A45" s="185">
        <v>3</v>
      </c>
      <c r="B45" s="185">
        <v>4</v>
      </c>
      <c r="C45" s="185">
        <v>2</v>
      </c>
      <c r="D45" s="186">
        <v>966000</v>
      </c>
      <c r="E45" s="69" t="s">
        <v>278</v>
      </c>
      <c r="F45" s="187">
        <v>668</v>
      </c>
      <c r="G45" s="187">
        <v>860</v>
      </c>
      <c r="H45" s="188">
        <v>434</v>
      </c>
      <c r="I45" s="187">
        <v>626</v>
      </c>
      <c r="J45" s="187">
        <v>234.00000000000006</v>
      </c>
      <c r="K45" s="188">
        <v>162.00000000000006</v>
      </c>
      <c r="L45" s="187">
        <v>72</v>
      </c>
    </row>
    <row r="46" spans="1:12" s="42" customFormat="1" ht="13.2">
      <c r="A46" s="185">
        <v>3</v>
      </c>
      <c r="B46" s="185">
        <v>4</v>
      </c>
      <c r="C46" s="185">
        <v>2</v>
      </c>
      <c r="D46" s="186">
        <v>774000</v>
      </c>
      <c r="E46" s="69" t="s">
        <v>275</v>
      </c>
      <c r="F46" s="187">
        <v>1129</v>
      </c>
      <c r="G46" s="187">
        <v>1195</v>
      </c>
      <c r="H46" s="188">
        <v>726</v>
      </c>
      <c r="I46" s="187">
        <v>792.00000000000011</v>
      </c>
      <c r="J46" s="187">
        <v>403</v>
      </c>
      <c r="K46" s="188">
        <v>217</v>
      </c>
      <c r="L46" s="187">
        <v>186</v>
      </c>
    </row>
    <row r="47" spans="1:12" s="42" customFormat="1" ht="13.2">
      <c r="A47" s="185">
        <v>3</v>
      </c>
      <c r="B47" s="185">
        <v>4</v>
      </c>
      <c r="C47" s="185">
        <v>2</v>
      </c>
      <c r="D47" s="186">
        <v>378000</v>
      </c>
      <c r="E47" s="69" t="s">
        <v>263</v>
      </c>
      <c r="F47" s="187">
        <v>262</v>
      </c>
      <c r="G47" s="187">
        <v>373</v>
      </c>
      <c r="H47" s="188">
        <v>144</v>
      </c>
      <c r="I47" s="187">
        <v>255</v>
      </c>
      <c r="J47" s="187">
        <v>118</v>
      </c>
      <c r="K47" s="188">
        <v>45</v>
      </c>
      <c r="L47" s="187">
        <v>73</v>
      </c>
    </row>
    <row r="48" spans="1:12" s="42" customFormat="1" ht="13.2">
      <c r="A48" s="185">
        <v>3</v>
      </c>
      <c r="B48" s="185">
        <v>4</v>
      </c>
      <c r="C48" s="185">
        <v>2</v>
      </c>
      <c r="D48" s="186">
        <v>382000</v>
      </c>
      <c r="E48" s="69" t="s">
        <v>264</v>
      </c>
      <c r="F48" s="187">
        <v>944.00000000000011</v>
      </c>
      <c r="G48" s="187">
        <v>1071</v>
      </c>
      <c r="H48" s="188">
        <v>554</v>
      </c>
      <c r="I48" s="187">
        <v>681</v>
      </c>
      <c r="J48" s="187">
        <v>390.00000000000011</v>
      </c>
      <c r="K48" s="188">
        <v>165.00000000000006</v>
      </c>
      <c r="L48" s="187">
        <v>225.00000000000003</v>
      </c>
    </row>
    <row r="49" spans="1:12" s="42" customFormat="1" ht="13.2">
      <c r="A49" s="185">
        <v>3</v>
      </c>
      <c r="B49" s="185">
        <v>4</v>
      </c>
      <c r="C49" s="185">
        <v>2</v>
      </c>
      <c r="D49" s="186">
        <v>970000</v>
      </c>
      <c r="E49" s="69" t="s">
        <v>279</v>
      </c>
      <c r="F49" s="187">
        <v>1014</v>
      </c>
      <c r="G49" s="187">
        <v>1449</v>
      </c>
      <c r="H49" s="188">
        <v>623</v>
      </c>
      <c r="I49" s="187">
        <v>1058</v>
      </c>
      <c r="J49" s="187">
        <v>391</v>
      </c>
      <c r="K49" s="188">
        <v>180.00000000000003</v>
      </c>
      <c r="L49" s="187">
        <v>211</v>
      </c>
    </row>
    <row r="50" spans="1:12" s="42" customFormat="1" ht="13.2">
      <c r="A50" s="185">
        <v>3</v>
      </c>
      <c r="B50" s="185">
        <v>4</v>
      </c>
      <c r="C50" s="185">
        <v>2</v>
      </c>
      <c r="D50" s="186">
        <v>974000</v>
      </c>
      <c r="E50" s="69" t="s">
        <v>280</v>
      </c>
      <c r="F50" s="187">
        <v>791</v>
      </c>
      <c r="G50" s="187">
        <v>985</v>
      </c>
      <c r="H50" s="188">
        <v>376</v>
      </c>
      <c r="I50" s="187">
        <v>570</v>
      </c>
      <c r="J50" s="187">
        <v>415</v>
      </c>
      <c r="K50" s="188">
        <v>194</v>
      </c>
      <c r="L50" s="187">
        <v>221</v>
      </c>
    </row>
    <row r="51" spans="1:12" s="42" customFormat="1" ht="13.2">
      <c r="A51" s="185">
        <v>3</v>
      </c>
      <c r="B51" s="185">
        <v>4</v>
      </c>
      <c r="C51" s="185">
        <v>2</v>
      </c>
      <c r="D51" s="186">
        <v>566000</v>
      </c>
      <c r="E51" s="69" t="s">
        <v>267</v>
      </c>
      <c r="F51" s="187">
        <v>966</v>
      </c>
      <c r="G51" s="187">
        <v>1208</v>
      </c>
      <c r="H51" s="188">
        <v>371</v>
      </c>
      <c r="I51" s="187">
        <v>613</v>
      </c>
      <c r="J51" s="187">
        <v>595</v>
      </c>
      <c r="K51" s="188">
        <v>313.99999999999994</v>
      </c>
      <c r="L51" s="187">
        <v>281.00000000000006</v>
      </c>
    </row>
    <row r="52" spans="1:12" s="42" customFormat="1" ht="13.2">
      <c r="A52" s="185">
        <v>3</v>
      </c>
      <c r="B52" s="185">
        <v>3</v>
      </c>
      <c r="C52" s="185">
        <v>2</v>
      </c>
      <c r="D52" s="186">
        <v>978000</v>
      </c>
      <c r="E52" s="117" t="s">
        <v>281</v>
      </c>
      <c r="F52" s="187">
        <v>401</v>
      </c>
      <c r="G52" s="187">
        <v>404</v>
      </c>
      <c r="H52" s="188">
        <v>232</v>
      </c>
      <c r="I52" s="187">
        <v>235.00000000000003</v>
      </c>
      <c r="J52" s="187">
        <v>169</v>
      </c>
      <c r="K52" s="188">
        <v>103</v>
      </c>
      <c r="L52" s="187">
        <v>66</v>
      </c>
    </row>
    <row r="53" spans="1:12" s="42" customFormat="1" ht="13.2">
      <c r="A53" s="185">
        <v>3</v>
      </c>
      <c r="B53" s="185">
        <v>4</v>
      </c>
      <c r="C53" s="185">
        <v>2</v>
      </c>
      <c r="D53" s="186">
        <v>166000</v>
      </c>
      <c r="E53" s="69" t="s">
        <v>255</v>
      </c>
      <c r="F53" s="187">
        <v>568</v>
      </c>
      <c r="G53" s="187">
        <v>624</v>
      </c>
      <c r="H53" s="188">
        <v>293</v>
      </c>
      <c r="I53" s="187">
        <v>349</v>
      </c>
      <c r="J53" s="187">
        <v>275</v>
      </c>
      <c r="K53" s="188">
        <v>209</v>
      </c>
      <c r="L53" s="187">
        <v>66</v>
      </c>
    </row>
    <row r="54" spans="1:12" s="42" customFormat="1" ht="13.2">
      <c r="A54" s="185">
        <v>3</v>
      </c>
      <c r="B54" s="185">
        <v>4</v>
      </c>
      <c r="C54" s="185">
        <v>2</v>
      </c>
      <c r="D54" s="186">
        <v>570000</v>
      </c>
      <c r="E54" s="69" t="s">
        <v>268</v>
      </c>
      <c r="F54" s="187">
        <v>734</v>
      </c>
      <c r="G54" s="187">
        <v>913</v>
      </c>
      <c r="H54" s="188">
        <v>326</v>
      </c>
      <c r="I54" s="187">
        <v>505</v>
      </c>
      <c r="J54" s="187">
        <v>408</v>
      </c>
      <c r="K54" s="188">
        <v>181.00000000000003</v>
      </c>
      <c r="L54" s="187">
        <v>227</v>
      </c>
    </row>
    <row r="55" spans="1:12" s="42" customFormat="1" ht="13.2">
      <c r="A55" s="185">
        <v>3</v>
      </c>
      <c r="B55" s="185">
        <v>4</v>
      </c>
      <c r="C55" s="185">
        <v>2</v>
      </c>
      <c r="D55" s="186">
        <v>170000</v>
      </c>
      <c r="E55" s="69" t="s">
        <v>257</v>
      </c>
      <c r="F55" s="187">
        <v>775</v>
      </c>
      <c r="G55" s="187">
        <v>786.00000000000011</v>
      </c>
      <c r="H55" s="188">
        <v>390</v>
      </c>
      <c r="I55" s="187">
        <v>401.00000000000006</v>
      </c>
      <c r="J55" s="187">
        <v>385.00000000000006</v>
      </c>
      <c r="K55" s="188">
        <v>288.00000000000006</v>
      </c>
      <c r="L55" s="187">
        <v>97</v>
      </c>
    </row>
    <row r="56" spans="1:12" s="42" customFormat="1" ht="13.2">
      <c r="A56" s="189"/>
      <c r="B56" s="189"/>
      <c r="C56" s="189"/>
      <c r="D56" s="190"/>
      <c r="E56" s="169" t="s">
        <v>211</v>
      </c>
      <c r="F56" s="191">
        <v>20890</v>
      </c>
      <c r="G56" s="191">
        <v>26207</v>
      </c>
      <c r="H56" s="191">
        <v>11068</v>
      </c>
      <c r="I56" s="191">
        <v>16385</v>
      </c>
      <c r="J56" s="191">
        <v>9822</v>
      </c>
      <c r="K56" s="191">
        <v>5430</v>
      </c>
      <c r="L56" s="191">
        <v>4392</v>
      </c>
    </row>
    <row r="57" spans="1:12" s="42" customFormat="1" ht="13.2">
      <c r="A57" s="185">
        <v>4</v>
      </c>
      <c r="B57" s="185">
        <v>2</v>
      </c>
      <c r="C57" s="185">
        <v>3</v>
      </c>
      <c r="D57" s="186">
        <v>334004</v>
      </c>
      <c r="E57" s="69" t="s">
        <v>57</v>
      </c>
      <c r="F57" s="187">
        <v>337</v>
      </c>
      <c r="G57" s="187">
        <v>420.00000000000011</v>
      </c>
      <c r="H57" s="188">
        <v>195</v>
      </c>
      <c r="I57" s="187">
        <v>278.00000000000011</v>
      </c>
      <c r="J57" s="187">
        <v>142</v>
      </c>
      <c r="K57" s="188">
        <v>88.000000000000014</v>
      </c>
      <c r="L57" s="187">
        <v>54</v>
      </c>
    </row>
    <row r="58" spans="1:12" s="42" customFormat="1" ht="13.2">
      <c r="A58" s="185">
        <v>4</v>
      </c>
      <c r="B58" s="185">
        <v>2</v>
      </c>
      <c r="C58" s="185">
        <v>3</v>
      </c>
      <c r="D58" s="186">
        <v>962004</v>
      </c>
      <c r="E58" s="69" t="s">
        <v>150</v>
      </c>
      <c r="F58" s="187">
        <v>119</v>
      </c>
      <c r="G58" s="187">
        <v>158</v>
      </c>
      <c r="H58" s="188">
        <v>61</v>
      </c>
      <c r="I58" s="187">
        <v>100.00000000000001</v>
      </c>
      <c r="J58" s="187">
        <v>58</v>
      </c>
      <c r="K58" s="188">
        <v>42</v>
      </c>
      <c r="L58" s="187">
        <v>16</v>
      </c>
    </row>
    <row r="59" spans="1:12" s="42" customFormat="1" ht="13.2">
      <c r="A59" s="185">
        <v>4</v>
      </c>
      <c r="B59" s="185">
        <v>1</v>
      </c>
      <c r="C59" s="185">
        <v>3</v>
      </c>
      <c r="D59" s="186">
        <v>978004</v>
      </c>
      <c r="E59" s="69" t="s">
        <v>161</v>
      </c>
      <c r="F59" s="187">
        <v>529</v>
      </c>
      <c r="G59" s="187">
        <v>766.00000000000011</v>
      </c>
      <c r="H59" s="188">
        <v>392</v>
      </c>
      <c r="I59" s="187">
        <v>629.00000000000011</v>
      </c>
      <c r="J59" s="187">
        <v>137</v>
      </c>
      <c r="K59" s="188">
        <v>76</v>
      </c>
      <c r="L59" s="187">
        <v>61</v>
      </c>
    </row>
    <row r="60" spans="1:12" s="42" customFormat="1" ht="13.2">
      <c r="A60" s="185">
        <v>4</v>
      </c>
      <c r="B60" s="185">
        <v>2</v>
      </c>
      <c r="C60" s="185">
        <v>3</v>
      </c>
      <c r="D60" s="186">
        <v>562008</v>
      </c>
      <c r="E60" s="69" t="s">
        <v>105</v>
      </c>
      <c r="F60" s="187">
        <v>238</v>
      </c>
      <c r="G60" s="187">
        <v>263</v>
      </c>
      <c r="H60" s="188">
        <v>151</v>
      </c>
      <c r="I60" s="187">
        <v>176</v>
      </c>
      <c r="J60" s="187">
        <v>87</v>
      </c>
      <c r="K60" s="188">
        <v>40.000000000000007</v>
      </c>
      <c r="L60" s="187">
        <v>47</v>
      </c>
    </row>
    <row r="61" spans="1:12" s="42" customFormat="1" ht="13.2">
      <c r="A61" s="185">
        <v>4</v>
      </c>
      <c r="B61" s="185">
        <v>2</v>
      </c>
      <c r="C61" s="185">
        <v>3</v>
      </c>
      <c r="D61" s="186">
        <v>158004</v>
      </c>
      <c r="E61" s="69" t="s">
        <v>30</v>
      </c>
      <c r="F61" s="187">
        <v>262</v>
      </c>
      <c r="G61" s="187">
        <v>335</v>
      </c>
      <c r="H61" s="188">
        <v>151</v>
      </c>
      <c r="I61" s="187">
        <v>224</v>
      </c>
      <c r="J61" s="187">
        <v>111</v>
      </c>
      <c r="K61" s="188">
        <v>52</v>
      </c>
      <c r="L61" s="187">
        <v>59</v>
      </c>
    </row>
    <row r="62" spans="1:12" s="42" customFormat="1" ht="13.2">
      <c r="A62" s="185">
        <v>4</v>
      </c>
      <c r="B62" s="185">
        <v>2</v>
      </c>
      <c r="C62" s="185">
        <v>3</v>
      </c>
      <c r="D62" s="186">
        <v>954012</v>
      </c>
      <c r="E62" s="69" t="s">
        <v>140</v>
      </c>
      <c r="F62" s="187">
        <v>161</v>
      </c>
      <c r="G62" s="187">
        <v>205.00000000000003</v>
      </c>
      <c r="H62" s="188">
        <v>92</v>
      </c>
      <c r="I62" s="187">
        <v>136.00000000000003</v>
      </c>
      <c r="J62" s="187">
        <v>69</v>
      </c>
      <c r="K62" s="188">
        <v>41</v>
      </c>
      <c r="L62" s="187">
        <v>28</v>
      </c>
    </row>
    <row r="63" spans="1:12" s="42" customFormat="1" ht="13.2">
      <c r="A63" s="185">
        <v>4</v>
      </c>
      <c r="B63" s="185">
        <v>2</v>
      </c>
      <c r="C63" s="185">
        <v>3</v>
      </c>
      <c r="D63" s="186">
        <v>370016</v>
      </c>
      <c r="E63" s="69" t="s">
        <v>73</v>
      </c>
      <c r="F63" s="187">
        <v>285</v>
      </c>
      <c r="G63" s="187">
        <v>409.00000000000006</v>
      </c>
      <c r="H63" s="188">
        <v>140</v>
      </c>
      <c r="I63" s="187">
        <v>264.00000000000006</v>
      </c>
      <c r="J63" s="187">
        <v>145</v>
      </c>
      <c r="K63" s="188">
        <v>73.000000000000014</v>
      </c>
      <c r="L63" s="187">
        <v>72</v>
      </c>
    </row>
    <row r="64" spans="1:12" s="42" customFormat="1" ht="13.2">
      <c r="A64" s="185">
        <v>4</v>
      </c>
      <c r="B64" s="185">
        <v>2</v>
      </c>
      <c r="C64" s="185">
        <v>3</v>
      </c>
      <c r="D64" s="186">
        <v>962016</v>
      </c>
      <c r="E64" s="69" t="s">
        <v>151</v>
      </c>
      <c r="F64" s="187">
        <v>145</v>
      </c>
      <c r="G64" s="187">
        <v>175</v>
      </c>
      <c r="H64" s="188">
        <v>35</v>
      </c>
      <c r="I64" s="187">
        <v>65</v>
      </c>
      <c r="J64" s="187">
        <v>110</v>
      </c>
      <c r="K64" s="188">
        <v>46</v>
      </c>
      <c r="L64" s="187">
        <v>64</v>
      </c>
    </row>
    <row r="65" spans="1:12" s="42" customFormat="1" ht="13.2">
      <c r="A65" s="185">
        <v>4</v>
      </c>
      <c r="B65" s="185">
        <v>2</v>
      </c>
      <c r="C65" s="185">
        <v>3</v>
      </c>
      <c r="D65" s="186">
        <v>370020</v>
      </c>
      <c r="E65" s="69" t="s">
        <v>74</v>
      </c>
      <c r="F65" s="187">
        <v>241</v>
      </c>
      <c r="G65" s="187">
        <v>358</v>
      </c>
      <c r="H65" s="188">
        <v>151</v>
      </c>
      <c r="I65" s="187">
        <v>268</v>
      </c>
      <c r="J65" s="187">
        <v>90</v>
      </c>
      <c r="K65" s="188">
        <v>59.000000000000007</v>
      </c>
      <c r="L65" s="187">
        <v>31</v>
      </c>
    </row>
    <row r="66" spans="1:12" s="42" customFormat="1" ht="13.2">
      <c r="A66" s="185">
        <v>4</v>
      </c>
      <c r="B66" s="185">
        <v>2</v>
      </c>
      <c r="C66" s="185">
        <v>3</v>
      </c>
      <c r="D66" s="186">
        <v>978020</v>
      </c>
      <c r="E66" s="69" t="s">
        <v>162</v>
      </c>
      <c r="F66" s="187">
        <v>368</v>
      </c>
      <c r="G66" s="187">
        <v>430</v>
      </c>
      <c r="H66" s="188">
        <v>111</v>
      </c>
      <c r="I66" s="187">
        <v>173</v>
      </c>
      <c r="J66" s="187">
        <v>257</v>
      </c>
      <c r="K66" s="188">
        <v>115</v>
      </c>
      <c r="L66" s="187">
        <v>142</v>
      </c>
    </row>
    <row r="67" spans="1:12" s="42" customFormat="1" ht="13.2">
      <c r="A67" s="185">
        <v>4</v>
      </c>
      <c r="B67" s="185">
        <v>2</v>
      </c>
      <c r="C67" s="185">
        <v>3</v>
      </c>
      <c r="D67" s="186">
        <v>170020</v>
      </c>
      <c r="E67" s="69" t="s">
        <v>49</v>
      </c>
      <c r="F67" s="187">
        <v>628</v>
      </c>
      <c r="G67" s="187">
        <v>643</v>
      </c>
      <c r="H67" s="188">
        <v>372</v>
      </c>
      <c r="I67" s="187">
        <v>387</v>
      </c>
      <c r="J67" s="187">
        <v>256</v>
      </c>
      <c r="K67" s="188">
        <v>135.00000000000003</v>
      </c>
      <c r="L67" s="187">
        <v>121</v>
      </c>
    </row>
    <row r="68" spans="1:12" s="42" customFormat="1" ht="13.2">
      <c r="A68" s="185">
        <v>4</v>
      </c>
      <c r="B68" s="185">
        <v>2</v>
      </c>
      <c r="C68" s="185">
        <v>3</v>
      </c>
      <c r="D68" s="186">
        <v>154036</v>
      </c>
      <c r="E68" s="69" t="s">
        <v>29</v>
      </c>
      <c r="F68" s="187">
        <v>497</v>
      </c>
      <c r="G68" s="187">
        <v>530.00000000000011</v>
      </c>
      <c r="H68" s="188">
        <v>276</v>
      </c>
      <c r="I68" s="187">
        <v>309.00000000000006</v>
      </c>
      <c r="J68" s="187">
        <v>221.00000000000003</v>
      </c>
      <c r="K68" s="188">
        <v>107.00000000000001</v>
      </c>
      <c r="L68" s="187">
        <v>114.00000000000001</v>
      </c>
    </row>
    <row r="69" spans="1:12" s="42" customFormat="1" ht="13.2">
      <c r="A69" s="185">
        <v>4</v>
      </c>
      <c r="B69" s="185">
        <v>1</v>
      </c>
      <c r="C69" s="185">
        <v>3</v>
      </c>
      <c r="D69" s="186">
        <v>158026</v>
      </c>
      <c r="E69" s="69" t="s">
        <v>36</v>
      </c>
      <c r="F69" s="187">
        <v>411</v>
      </c>
      <c r="G69" s="187">
        <v>519</v>
      </c>
      <c r="H69" s="188">
        <v>247</v>
      </c>
      <c r="I69" s="187">
        <v>355</v>
      </c>
      <c r="J69" s="187">
        <v>164</v>
      </c>
      <c r="K69" s="188">
        <v>79.000000000000014</v>
      </c>
      <c r="L69" s="187">
        <v>85</v>
      </c>
    </row>
    <row r="70" spans="1:12" s="42" customFormat="1" ht="13.2">
      <c r="A70" s="185">
        <v>4</v>
      </c>
      <c r="B70" s="185">
        <v>1</v>
      </c>
      <c r="C70" s="185">
        <v>3</v>
      </c>
      <c r="D70" s="186">
        <v>562028</v>
      </c>
      <c r="E70" s="69" t="s">
        <v>111</v>
      </c>
      <c r="F70" s="187">
        <v>328</v>
      </c>
      <c r="G70" s="187">
        <v>435.00000000000006</v>
      </c>
      <c r="H70" s="188">
        <v>165</v>
      </c>
      <c r="I70" s="187">
        <v>272.00000000000006</v>
      </c>
      <c r="J70" s="187">
        <v>163</v>
      </c>
      <c r="K70" s="188">
        <v>89</v>
      </c>
      <c r="L70" s="187">
        <v>74</v>
      </c>
    </row>
    <row r="71" spans="1:12" s="42" customFormat="1" ht="13.2">
      <c r="A71" s="185">
        <v>4</v>
      </c>
      <c r="B71" s="185">
        <v>2</v>
      </c>
      <c r="C71" s="185">
        <v>3</v>
      </c>
      <c r="D71" s="186">
        <v>954024</v>
      </c>
      <c r="E71" s="69" t="s">
        <v>143</v>
      </c>
      <c r="F71" s="187">
        <v>321</v>
      </c>
      <c r="G71" s="187">
        <v>439</v>
      </c>
      <c r="H71" s="188">
        <v>196</v>
      </c>
      <c r="I71" s="187">
        <v>314</v>
      </c>
      <c r="J71" s="187">
        <v>125</v>
      </c>
      <c r="K71" s="188">
        <v>50</v>
      </c>
      <c r="L71" s="187">
        <v>75</v>
      </c>
    </row>
    <row r="72" spans="1:12" s="42" customFormat="1" ht="13.2">
      <c r="A72" s="185">
        <v>4</v>
      </c>
      <c r="B72" s="185">
        <v>2</v>
      </c>
      <c r="C72" s="185">
        <v>3</v>
      </c>
      <c r="D72" s="186">
        <v>978032</v>
      </c>
      <c r="E72" s="69" t="s">
        <v>165</v>
      </c>
      <c r="F72" s="187">
        <v>232</v>
      </c>
      <c r="G72" s="187">
        <v>296</v>
      </c>
      <c r="H72" s="188">
        <v>128</v>
      </c>
      <c r="I72" s="187">
        <v>192</v>
      </c>
      <c r="J72" s="187">
        <v>104</v>
      </c>
      <c r="K72" s="188">
        <v>54</v>
      </c>
      <c r="L72" s="187">
        <v>50</v>
      </c>
    </row>
    <row r="73" spans="1:12" s="42" customFormat="1" ht="13.2">
      <c r="A73" s="185">
        <v>4</v>
      </c>
      <c r="B73" s="185">
        <v>2</v>
      </c>
      <c r="C73" s="185">
        <v>3</v>
      </c>
      <c r="D73" s="186">
        <v>382060</v>
      </c>
      <c r="E73" s="69" t="s">
        <v>93</v>
      </c>
      <c r="F73" s="187">
        <v>240</v>
      </c>
      <c r="G73" s="187">
        <v>333</v>
      </c>
      <c r="H73" s="188">
        <v>147</v>
      </c>
      <c r="I73" s="187">
        <v>240</v>
      </c>
      <c r="J73" s="187">
        <v>93</v>
      </c>
      <c r="K73" s="188">
        <v>39</v>
      </c>
      <c r="L73" s="187">
        <v>54.000000000000007</v>
      </c>
    </row>
    <row r="74" spans="1:12" s="42" customFormat="1" ht="13.2">
      <c r="A74" s="185">
        <v>4</v>
      </c>
      <c r="B74" s="185">
        <v>2</v>
      </c>
      <c r="C74" s="185">
        <v>3</v>
      </c>
      <c r="D74" s="186">
        <v>962060</v>
      </c>
      <c r="E74" s="69" t="s">
        <v>156</v>
      </c>
      <c r="F74" s="187">
        <v>116</v>
      </c>
      <c r="G74" s="187">
        <v>142</v>
      </c>
      <c r="H74" s="188">
        <v>62</v>
      </c>
      <c r="I74" s="187">
        <v>88</v>
      </c>
      <c r="J74" s="187">
        <v>54</v>
      </c>
      <c r="K74" s="188">
        <v>29.000000000000004</v>
      </c>
      <c r="L74" s="187">
        <v>25</v>
      </c>
    </row>
    <row r="75" spans="1:12" s="42" customFormat="1" ht="13.2">
      <c r="A75" s="185">
        <v>4</v>
      </c>
      <c r="B75" s="185">
        <v>2</v>
      </c>
      <c r="C75" s="185">
        <v>3</v>
      </c>
      <c r="D75" s="186">
        <v>362040</v>
      </c>
      <c r="E75" s="69" t="s">
        <v>70</v>
      </c>
      <c r="F75" s="187">
        <v>226</v>
      </c>
      <c r="G75" s="187">
        <v>273</v>
      </c>
      <c r="H75" s="188">
        <v>103</v>
      </c>
      <c r="I75" s="187">
        <v>150</v>
      </c>
      <c r="J75" s="187">
        <v>123</v>
      </c>
      <c r="K75" s="188">
        <v>59.000000000000007</v>
      </c>
      <c r="L75" s="187">
        <v>64</v>
      </c>
    </row>
    <row r="76" spans="1:12" s="42" customFormat="1" ht="13.2">
      <c r="A76" s="189"/>
      <c r="B76" s="189"/>
      <c r="C76" s="189"/>
      <c r="D76" s="190"/>
      <c r="E76" s="169" t="s">
        <v>212</v>
      </c>
      <c r="F76" s="191">
        <v>5684</v>
      </c>
      <c r="G76" s="191">
        <v>7129</v>
      </c>
      <c r="H76" s="191">
        <v>3175</v>
      </c>
      <c r="I76" s="191">
        <v>4620</v>
      </c>
      <c r="J76" s="191">
        <v>2509</v>
      </c>
      <c r="K76" s="191">
        <v>1273</v>
      </c>
      <c r="L76" s="191">
        <v>1236</v>
      </c>
    </row>
    <row r="77" spans="1:12" s="42" customFormat="1" ht="13.2">
      <c r="A77" s="185">
        <v>5</v>
      </c>
      <c r="B77" s="185">
        <v>3</v>
      </c>
      <c r="C77" s="185">
        <v>3</v>
      </c>
      <c r="D77" s="186">
        <v>770004</v>
      </c>
      <c r="E77" s="69" t="s">
        <v>130</v>
      </c>
      <c r="F77" s="187">
        <v>179</v>
      </c>
      <c r="G77" s="187">
        <v>247</v>
      </c>
      <c r="H77" s="188">
        <v>86</v>
      </c>
      <c r="I77" s="187">
        <v>154</v>
      </c>
      <c r="J77" s="187">
        <v>93.000000000000014</v>
      </c>
      <c r="K77" s="188">
        <v>60.000000000000007</v>
      </c>
      <c r="L77" s="187">
        <v>33.000000000000007</v>
      </c>
    </row>
    <row r="78" spans="1:12" s="42" customFormat="1" ht="13.2">
      <c r="A78" s="185">
        <v>5</v>
      </c>
      <c r="B78" s="185">
        <v>3</v>
      </c>
      <c r="C78" s="185">
        <v>3</v>
      </c>
      <c r="D78" s="186">
        <v>570008</v>
      </c>
      <c r="E78" s="69" t="s">
        <v>119</v>
      </c>
      <c r="F78" s="187">
        <v>244</v>
      </c>
      <c r="G78" s="187">
        <v>250</v>
      </c>
      <c r="H78" s="188">
        <v>154</v>
      </c>
      <c r="I78" s="187">
        <v>160</v>
      </c>
      <c r="J78" s="187">
        <v>90</v>
      </c>
      <c r="K78" s="188">
        <v>42</v>
      </c>
      <c r="L78" s="187">
        <v>48</v>
      </c>
    </row>
    <row r="79" spans="1:12" s="42" customFormat="1" ht="13.2">
      <c r="A79" s="185">
        <v>5</v>
      </c>
      <c r="B79" s="185">
        <v>3</v>
      </c>
      <c r="C79" s="185">
        <v>3</v>
      </c>
      <c r="D79" s="186">
        <v>362004</v>
      </c>
      <c r="E79" s="69" t="s">
        <v>239</v>
      </c>
      <c r="F79" s="187">
        <v>215</v>
      </c>
      <c r="G79" s="187">
        <v>254</v>
      </c>
      <c r="H79" s="188">
        <v>147</v>
      </c>
      <c r="I79" s="187">
        <v>186</v>
      </c>
      <c r="J79" s="187">
        <v>68</v>
      </c>
      <c r="K79" s="188">
        <v>27</v>
      </c>
      <c r="L79" s="187">
        <v>41</v>
      </c>
    </row>
    <row r="80" spans="1:12" s="42" customFormat="1" ht="13.2">
      <c r="A80" s="185">
        <v>5</v>
      </c>
      <c r="B80" s="185">
        <v>3</v>
      </c>
      <c r="C80" s="185">
        <v>3</v>
      </c>
      <c r="D80" s="186">
        <v>362012</v>
      </c>
      <c r="E80" s="69" t="s">
        <v>64</v>
      </c>
      <c r="F80" s="187">
        <v>150</v>
      </c>
      <c r="G80" s="187">
        <v>171</v>
      </c>
      <c r="H80" s="188">
        <v>71</v>
      </c>
      <c r="I80" s="187">
        <v>92</v>
      </c>
      <c r="J80" s="187">
        <v>79</v>
      </c>
      <c r="K80" s="188">
        <v>28</v>
      </c>
      <c r="L80" s="187">
        <v>51</v>
      </c>
    </row>
    <row r="81" spans="1:12" s="42" customFormat="1" ht="13.2">
      <c r="A81" s="185">
        <v>5</v>
      </c>
      <c r="B81" s="185">
        <v>3</v>
      </c>
      <c r="C81" s="193">
        <v>3</v>
      </c>
      <c r="D81" s="186">
        <v>362016</v>
      </c>
      <c r="E81" s="69" t="s">
        <v>240</v>
      </c>
      <c r="F81" s="187">
        <v>237</v>
      </c>
      <c r="G81" s="187">
        <v>296</v>
      </c>
      <c r="H81" s="188">
        <v>132</v>
      </c>
      <c r="I81" s="187">
        <v>191</v>
      </c>
      <c r="J81" s="187">
        <v>105</v>
      </c>
      <c r="K81" s="188">
        <v>49</v>
      </c>
      <c r="L81" s="187">
        <v>56</v>
      </c>
    </row>
    <row r="82" spans="1:12" s="42" customFormat="1" ht="13.2">
      <c r="A82" s="185">
        <v>5</v>
      </c>
      <c r="B82" s="185">
        <v>3</v>
      </c>
      <c r="C82" s="185">
        <v>3</v>
      </c>
      <c r="D82" s="186">
        <v>154008</v>
      </c>
      <c r="E82" s="69" t="s">
        <v>25</v>
      </c>
      <c r="F82" s="187">
        <v>287</v>
      </c>
      <c r="G82" s="187">
        <v>306</v>
      </c>
      <c r="H82" s="188">
        <v>156</v>
      </c>
      <c r="I82" s="187">
        <v>175</v>
      </c>
      <c r="J82" s="187">
        <v>131</v>
      </c>
      <c r="K82" s="188">
        <v>65</v>
      </c>
      <c r="L82" s="187">
        <v>66</v>
      </c>
    </row>
    <row r="83" spans="1:12" s="42" customFormat="1" ht="13.2">
      <c r="A83" s="185">
        <v>5</v>
      </c>
      <c r="B83" s="185">
        <v>3</v>
      </c>
      <c r="C83" s="185">
        <v>3</v>
      </c>
      <c r="D83" s="186">
        <v>954008</v>
      </c>
      <c r="E83" s="69" t="s">
        <v>139</v>
      </c>
      <c r="F83" s="187">
        <v>285</v>
      </c>
      <c r="G83" s="187">
        <v>330</v>
      </c>
      <c r="H83" s="188">
        <v>152</v>
      </c>
      <c r="I83" s="187">
        <v>197</v>
      </c>
      <c r="J83" s="187">
        <v>133</v>
      </c>
      <c r="K83" s="188">
        <v>51</v>
      </c>
      <c r="L83" s="187">
        <v>82</v>
      </c>
    </row>
    <row r="84" spans="1:12" s="42" customFormat="1" ht="13.2">
      <c r="A84" s="185">
        <v>5</v>
      </c>
      <c r="B84" s="185">
        <v>3</v>
      </c>
      <c r="C84" s="185">
        <v>3</v>
      </c>
      <c r="D84" s="186">
        <v>362020</v>
      </c>
      <c r="E84" s="69" t="s">
        <v>65</v>
      </c>
      <c r="F84" s="187">
        <v>160</v>
      </c>
      <c r="G84" s="187">
        <v>228</v>
      </c>
      <c r="H84" s="188">
        <v>91</v>
      </c>
      <c r="I84" s="187">
        <v>159</v>
      </c>
      <c r="J84" s="187">
        <v>69</v>
      </c>
      <c r="K84" s="188">
        <v>23</v>
      </c>
      <c r="L84" s="187">
        <v>46.000000000000007</v>
      </c>
    </row>
    <row r="85" spans="1:12" s="42" customFormat="1" ht="13.2">
      <c r="A85" s="185">
        <v>5</v>
      </c>
      <c r="B85" s="185">
        <v>3</v>
      </c>
      <c r="C85" s="185">
        <v>3</v>
      </c>
      <c r="D85" s="186">
        <v>370012</v>
      </c>
      <c r="E85" s="69" t="s">
        <v>72</v>
      </c>
      <c r="F85" s="187">
        <v>321</v>
      </c>
      <c r="G85" s="187">
        <v>458</v>
      </c>
      <c r="H85" s="188">
        <v>211</v>
      </c>
      <c r="I85" s="187">
        <v>348</v>
      </c>
      <c r="J85" s="187">
        <v>110</v>
      </c>
      <c r="K85" s="188">
        <v>56</v>
      </c>
      <c r="L85" s="187">
        <v>54.000000000000007</v>
      </c>
    </row>
    <row r="86" spans="1:12" s="42" customFormat="1" ht="13.2">
      <c r="A86" s="185">
        <v>5</v>
      </c>
      <c r="B86" s="185">
        <v>3</v>
      </c>
      <c r="C86" s="185">
        <v>3</v>
      </c>
      <c r="D86" s="186">
        <v>154012</v>
      </c>
      <c r="E86" s="69" t="s">
        <v>26</v>
      </c>
      <c r="F86" s="187">
        <v>423</v>
      </c>
      <c r="G86" s="187">
        <v>423</v>
      </c>
      <c r="H86" s="188">
        <v>262</v>
      </c>
      <c r="I86" s="187">
        <v>262</v>
      </c>
      <c r="J86" s="187">
        <v>161</v>
      </c>
      <c r="K86" s="188">
        <v>98</v>
      </c>
      <c r="L86" s="187">
        <v>63</v>
      </c>
    </row>
    <row r="87" spans="1:12" s="42" customFormat="1" ht="13.2">
      <c r="A87" s="185">
        <v>5</v>
      </c>
      <c r="B87" s="185">
        <v>3</v>
      </c>
      <c r="C87" s="185">
        <v>3</v>
      </c>
      <c r="D87" s="186">
        <v>154016</v>
      </c>
      <c r="E87" s="69" t="s">
        <v>27</v>
      </c>
      <c r="F87" s="187">
        <v>205</v>
      </c>
      <c r="G87" s="187">
        <v>240</v>
      </c>
      <c r="H87" s="188">
        <v>101</v>
      </c>
      <c r="I87" s="187">
        <v>136</v>
      </c>
      <c r="J87" s="187">
        <v>104.00000000000001</v>
      </c>
      <c r="K87" s="188">
        <v>65.000000000000014</v>
      </c>
      <c r="L87" s="187">
        <v>39</v>
      </c>
    </row>
    <row r="88" spans="1:12" s="42" customFormat="1" ht="13.2">
      <c r="A88" s="185">
        <v>5</v>
      </c>
      <c r="B88" s="185">
        <v>3</v>
      </c>
      <c r="C88" s="185">
        <v>3</v>
      </c>
      <c r="D88" s="186">
        <v>566012</v>
      </c>
      <c r="E88" s="69" t="s">
        <v>115</v>
      </c>
      <c r="F88" s="187">
        <v>117</v>
      </c>
      <c r="G88" s="187">
        <v>153</v>
      </c>
      <c r="H88" s="188">
        <v>67</v>
      </c>
      <c r="I88" s="187">
        <v>103</v>
      </c>
      <c r="J88" s="187">
        <v>50</v>
      </c>
      <c r="K88" s="188">
        <v>26</v>
      </c>
      <c r="L88" s="187">
        <v>24</v>
      </c>
    </row>
    <row r="89" spans="1:12" s="42" customFormat="1" ht="13.2">
      <c r="A89" s="185">
        <v>5</v>
      </c>
      <c r="B89" s="185">
        <v>3</v>
      </c>
      <c r="C89" s="185">
        <v>3</v>
      </c>
      <c r="D89" s="186">
        <v>554020</v>
      </c>
      <c r="E89" s="69" t="s">
        <v>101</v>
      </c>
      <c r="F89" s="187">
        <v>307</v>
      </c>
      <c r="G89" s="187">
        <v>372</v>
      </c>
      <c r="H89" s="188">
        <v>127</v>
      </c>
      <c r="I89" s="187">
        <v>192</v>
      </c>
      <c r="J89" s="187">
        <v>180.00000000000003</v>
      </c>
      <c r="K89" s="188">
        <v>128.00000000000003</v>
      </c>
      <c r="L89" s="187">
        <v>52</v>
      </c>
    </row>
    <row r="90" spans="1:12" s="42" customFormat="1" ht="13.2">
      <c r="A90" s="185">
        <v>5</v>
      </c>
      <c r="B90" s="185">
        <v>3</v>
      </c>
      <c r="C90" s="185">
        <v>3</v>
      </c>
      <c r="D90" s="186">
        <v>374012</v>
      </c>
      <c r="E90" s="69" t="s">
        <v>75</v>
      </c>
      <c r="F90" s="187">
        <v>485</v>
      </c>
      <c r="G90" s="187">
        <v>625</v>
      </c>
      <c r="H90" s="188">
        <v>271</v>
      </c>
      <c r="I90" s="187">
        <v>411</v>
      </c>
      <c r="J90" s="187">
        <v>214</v>
      </c>
      <c r="K90" s="188">
        <v>111.00000000000001</v>
      </c>
      <c r="L90" s="187">
        <v>103</v>
      </c>
    </row>
    <row r="91" spans="1:12" s="42" customFormat="1" ht="13.2">
      <c r="A91" s="185">
        <v>5</v>
      </c>
      <c r="B91" s="185">
        <v>3</v>
      </c>
      <c r="C91" s="185">
        <v>3</v>
      </c>
      <c r="D91" s="186">
        <v>158008</v>
      </c>
      <c r="E91" s="69" t="s">
        <v>31</v>
      </c>
      <c r="F91" s="187">
        <v>173</v>
      </c>
      <c r="G91" s="187">
        <v>218</v>
      </c>
      <c r="H91" s="188">
        <v>98</v>
      </c>
      <c r="I91" s="187">
        <v>143</v>
      </c>
      <c r="J91" s="187">
        <v>75</v>
      </c>
      <c r="K91" s="188">
        <v>41.000000000000007</v>
      </c>
      <c r="L91" s="187">
        <v>34</v>
      </c>
    </row>
    <row r="92" spans="1:12" s="42" customFormat="1" ht="13.2">
      <c r="A92" s="185">
        <v>5</v>
      </c>
      <c r="B92" s="185">
        <v>3</v>
      </c>
      <c r="C92" s="185">
        <v>3</v>
      </c>
      <c r="D92" s="186">
        <v>158012</v>
      </c>
      <c r="E92" s="69" t="s">
        <v>32</v>
      </c>
      <c r="F92" s="187">
        <v>182</v>
      </c>
      <c r="G92" s="187">
        <v>251</v>
      </c>
      <c r="H92" s="188">
        <v>112</v>
      </c>
      <c r="I92" s="187">
        <v>181</v>
      </c>
      <c r="J92" s="187">
        <v>70</v>
      </c>
      <c r="K92" s="188">
        <v>40</v>
      </c>
      <c r="L92" s="187">
        <v>30</v>
      </c>
    </row>
    <row r="93" spans="1:12" s="42" customFormat="1" ht="13.2">
      <c r="A93" s="185">
        <v>5</v>
      </c>
      <c r="B93" s="185">
        <v>3</v>
      </c>
      <c r="C93" s="185">
        <v>3</v>
      </c>
      <c r="D93" s="186">
        <v>334016</v>
      </c>
      <c r="E93" s="69" t="s">
        <v>59</v>
      </c>
      <c r="F93" s="187">
        <v>435</v>
      </c>
      <c r="G93" s="187">
        <v>538</v>
      </c>
      <c r="H93" s="188">
        <v>243</v>
      </c>
      <c r="I93" s="187">
        <v>346</v>
      </c>
      <c r="J93" s="187">
        <v>192</v>
      </c>
      <c r="K93" s="188">
        <v>110</v>
      </c>
      <c r="L93" s="187">
        <v>82</v>
      </c>
    </row>
    <row r="94" spans="1:12" s="42" customFormat="1" ht="13.2">
      <c r="A94" s="185">
        <v>5</v>
      </c>
      <c r="B94" s="185">
        <v>3</v>
      </c>
      <c r="C94" s="185">
        <v>3</v>
      </c>
      <c r="D94" s="186">
        <v>166012</v>
      </c>
      <c r="E94" s="69" t="s">
        <v>45</v>
      </c>
      <c r="F94" s="187">
        <v>117</v>
      </c>
      <c r="G94" s="187">
        <v>117</v>
      </c>
      <c r="H94" s="188">
        <v>18</v>
      </c>
      <c r="I94" s="187">
        <v>18</v>
      </c>
      <c r="J94" s="187">
        <v>99</v>
      </c>
      <c r="K94" s="188">
        <v>38</v>
      </c>
      <c r="L94" s="187">
        <v>61</v>
      </c>
    </row>
    <row r="95" spans="1:12" s="42" customFormat="1" ht="13.2">
      <c r="A95" s="185">
        <v>5</v>
      </c>
      <c r="B95" s="185">
        <v>3</v>
      </c>
      <c r="C95" s="185">
        <v>3</v>
      </c>
      <c r="D95" s="186">
        <v>766040</v>
      </c>
      <c r="E95" s="69" t="s">
        <v>128</v>
      </c>
      <c r="F95" s="187">
        <v>201</v>
      </c>
      <c r="G95" s="187">
        <v>319</v>
      </c>
      <c r="H95" s="188">
        <v>117</v>
      </c>
      <c r="I95" s="187">
        <v>235</v>
      </c>
      <c r="J95" s="187">
        <v>84</v>
      </c>
      <c r="K95" s="188">
        <v>45</v>
      </c>
      <c r="L95" s="187">
        <v>39</v>
      </c>
    </row>
    <row r="96" spans="1:12" s="42" customFormat="1" ht="13.2">
      <c r="A96" s="185">
        <v>5</v>
      </c>
      <c r="B96" s="185">
        <v>3</v>
      </c>
      <c r="C96" s="185">
        <v>3</v>
      </c>
      <c r="D96" s="186">
        <v>766044</v>
      </c>
      <c r="E96" s="69" t="s">
        <v>129</v>
      </c>
      <c r="F96" s="187">
        <v>293</v>
      </c>
      <c r="G96" s="187">
        <v>399</v>
      </c>
      <c r="H96" s="188">
        <v>142</v>
      </c>
      <c r="I96" s="187">
        <v>248</v>
      </c>
      <c r="J96" s="187">
        <v>151</v>
      </c>
      <c r="K96" s="188">
        <v>91</v>
      </c>
      <c r="L96" s="187">
        <v>60</v>
      </c>
    </row>
    <row r="97" spans="1:12" s="42" customFormat="1" ht="13.2">
      <c r="A97" s="185">
        <v>5</v>
      </c>
      <c r="B97" s="185">
        <v>3</v>
      </c>
      <c r="C97" s="185">
        <v>3</v>
      </c>
      <c r="D97" s="186">
        <v>758024</v>
      </c>
      <c r="E97" s="69" t="s">
        <v>125</v>
      </c>
      <c r="F97" s="187">
        <v>147</v>
      </c>
      <c r="G97" s="187">
        <v>174</v>
      </c>
      <c r="H97" s="188">
        <v>61</v>
      </c>
      <c r="I97" s="187">
        <v>88</v>
      </c>
      <c r="J97" s="187">
        <v>86</v>
      </c>
      <c r="K97" s="188">
        <v>42</v>
      </c>
      <c r="L97" s="187">
        <v>44.000000000000007</v>
      </c>
    </row>
    <row r="98" spans="1:12" s="42" customFormat="1" ht="13.2">
      <c r="A98" s="185">
        <v>5</v>
      </c>
      <c r="B98" s="185">
        <v>3</v>
      </c>
      <c r="C98" s="185">
        <v>3</v>
      </c>
      <c r="D98" s="186">
        <v>382032</v>
      </c>
      <c r="E98" s="69" t="s">
        <v>89</v>
      </c>
      <c r="F98" s="187">
        <v>126</v>
      </c>
      <c r="G98" s="187">
        <v>172</v>
      </c>
      <c r="H98" s="188">
        <v>80</v>
      </c>
      <c r="I98" s="187">
        <v>126.00000000000001</v>
      </c>
      <c r="J98" s="187">
        <v>46</v>
      </c>
      <c r="K98" s="188">
        <v>17</v>
      </c>
      <c r="L98" s="187">
        <v>29</v>
      </c>
    </row>
    <row r="99" spans="1:12" s="42" customFormat="1" ht="13.2">
      <c r="A99" s="185">
        <v>5</v>
      </c>
      <c r="B99" s="185">
        <v>3</v>
      </c>
      <c r="C99" s="185">
        <v>3</v>
      </c>
      <c r="D99" s="186">
        <v>158024</v>
      </c>
      <c r="E99" s="69" t="s">
        <v>35</v>
      </c>
      <c r="F99" s="187">
        <v>169</v>
      </c>
      <c r="G99" s="187">
        <v>246</v>
      </c>
      <c r="H99" s="188">
        <v>99</v>
      </c>
      <c r="I99" s="187">
        <v>176</v>
      </c>
      <c r="J99" s="187">
        <v>70</v>
      </c>
      <c r="K99" s="188">
        <v>35</v>
      </c>
      <c r="L99" s="187">
        <v>35</v>
      </c>
    </row>
    <row r="100" spans="1:12" s="42" customFormat="1" ht="13.2">
      <c r="A100" s="185">
        <v>5</v>
      </c>
      <c r="B100" s="185">
        <v>3</v>
      </c>
      <c r="C100" s="185">
        <v>3</v>
      </c>
      <c r="D100" s="186">
        <v>166016</v>
      </c>
      <c r="E100" s="69" t="s">
        <v>256</v>
      </c>
      <c r="F100" s="187">
        <v>296</v>
      </c>
      <c r="G100" s="187">
        <v>347.00000000000006</v>
      </c>
      <c r="H100" s="188">
        <v>166</v>
      </c>
      <c r="I100" s="187">
        <v>217.00000000000006</v>
      </c>
      <c r="J100" s="187">
        <v>130</v>
      </c>
      <c r="K100" s="188">
        <v>90</v>
      </c>
      <c r="L100" s="187">
        <v>40</v>
      </c>
    </row>
    <row r="101" spans="1:12" s="42" customFormat="1" ht="13.2">
      <c r="A101" s="185">
        <v>5</v>
      </c>
      <c r="B101" s="185">
        <v>3</v>
      </c>
      <c r="C101" s="185">
        <v>3</v>
      </c>
      <c r="D101" s="186">
        <v>978028</v>
      </c>
      <c r="E101" s="69" t="s">
        <v>164</v>
      </c>
      <c r="F101" s="187">
        <v>666</v>
      </c>
      <c r="G101" s="187">
        <v>774</v>
      </c>
      <c r="H101" s="188">
        <v>481</v>
      </c>
      <c r="I101" s="187">
        <v>589</v>
      </c>
      <c r="J101" s="187">
        <v>185</v>
      </c>
      <c r="K101" s="188">
        <v>72</v>
      </c>
      <c r="L101" s="187">
        <v>113</v>
      </c>
    </row>
    <row r="102" spans="1:12" s="42" customFormat="1" ht="13.2">
      <c r="A102" s="185">
        <v>5</v>
      </c>
      <c r="B102" s="185">
        <v>3</v>
      </c>
      <c r="C102" s="185">
        <v>3</v>
      </c>
      <c r="D102" s="186">
        <v>974040</v>
      </c>
      <c r="E102" s="69" t="s">
        <v>159</v>
      </c>
      <c r="F102" s="187">
        <v>372.00000000000006</v>
      </c>
      <c r="G102" s="187">
        <v>490.00000000000006</v>
      </c>
      <c r="H102" s="188">
        <v>186</v>
      </c>
      <c r="I102" s="187">
        <v>304</v>
      </c>
      <c r="J102" s="187">
        <v>186.00000000000006</v>
      </c>
      <c r="K102" s="188">
        <v>72.000000000000028</v>
      </c>
      <c r="L102" s="187">
        <v>114.00000000000003</v>
      </c>
    </row>
    <row r="103" spans="1:12" s="42" customFormat="1" ht="13.2">
      <c r="A103" s="185">
        <v>5</v>
      </c>
      <c r="B103" s="185">
        <v>3</v>
      </c>
      <c r="C103" s="185">
        <v>3</v>
      </c>
      <c r="D103" s="186">
        <v>170044</v>
      </c>
      <c r="E103" s="69" t="s">
        <v>52</v>
      </c>
      <c r="F103" s="187">
        <v>561</v>
      </c>
      <c r="G103" s="187">
        <v>581.00000000000011</v>
      </c>
      <c r="H103" s="188">
        <v>332</v>
      </c>
      <c r="I103" s="187">
        <v>352.00000000000006</v>
      </c>
      <c r="J103" s="187">
        <v>229.00000000000003</v>
      </c>
      <c r="K103" s="188">
        <v>134.00000000000003</v>
      </c>
      <c r="L103" s="187">
        <v>95</v>
      </c>
    </row>
    <row r="104" spans="1:12" s="42" customFormat="1" ht="13.2">
      <c r="A104" s="185">
        <v>5</v>
      </c>
      <c r="B104" s="185">
        <v>3</v>
      </c>
      <c r="C104" s="185">
        <v>3</v>
      </c>
      <c r="D104" s="186">
        <v>562036</v>
      </c>
      <c r="E104" s="69" t="s">
        <v>113</v>
      </c>
      <c r="F104" s="187">
        <v>236</v>
      </c>
      <c r="G104" s="187">
        <v>285</v>
      </c>
      <c r="H104" s="188">
        <v>141</v>
      </c>
      <c r="I104" s="187">
        <v>190</v>
      </c>
      <c r="J104" s="187">
        <v>95</v>
      </c>
      <c r="K104" s="188">
        <v>34</v>
      </c>
      <c r="L104" s="187">
        <v>61</v>
      </c>
    </row>
    <row r="105" spans="1:12" s="42" customFormat="1" ht="13.2">
      <c r="A105" s="185">
        <v>5</v>
      </c>
      <c r="B105" s="185">
        <v>3</v>
      </c>
      <c r="C105" s="185">
        <v>3</v>
      </c>
      <c r="D105" s="186">
        <v>978040</v>
      </c>
      <c r="E105" s="69" t="s">
        <v>167</v>
      </c>
      <c r="F105" s="187">
        <v>275</v>
      </c>
      <c r="G105" s="187">
        <v>352</v>
      </c>
      <c r="H105" s="188">
        <v>179</v>
      </c>
      <c r="I105" s="187">
        <v>256</v>
      </c>
      <c r="J105" s="187">
        <v>96</v>
      </c>
      <c r="K105" s="188">
        <v>31</v>
      </c>
      <c r="L105" s="187">
        <v>65</v>
      </c>
    </row>
    <row r="106" spans="1:12" s="42" customFormat="1" ht="13.2">
      <c r="A106" s="185">
        <v>5</v>
      </c>
      <c r="B106" s="185">
        <v>3</v>
      </c>
      <c r="C106" s="185">
        <v>3</v>
      </c>
      <c r="D106" s="186">
        <v>158036</v>
      </c>
      <c r="E106" s="69" t="s">
        <v>39</v>
      </c>
      <c r="F106" s="187">
        <v>151</v>
      </c>
      <c r="G106" s="187">
        <v>182</v>
      </c>
      <c r="H106" s="188">
        <v>78</v>
      </c>
      <c r="I106" s="187">
        <v>109</v>
      </c>
      <c r="J106" s="187">
        <v>73</v>
      </c>
      <c r="K106" s="188">
        <v>25</v>
      </c>
      <c r="L106" s="187">
        <v>48</v>
      </c>
    </row>
    <row r="107" spans="1:12" s="42" customFormat="1" ht="13.2">
      <c r="A107" s="185">
        <v>5</v>
      </c>
      <c r="B107" s="185">
        <v>3</v>
      </c>
      <c r="C107" s="185">
        <v>3</v>
      </c>
      <c r="D107" s="186">
        <v>334036</v>
      </c>
      <c r="E107" s="69" t="s">
        <v>61</v>
      </c>
      <c r="F107" s="187">
        <v>484</v>
      </c>
      <c r="G107" s="187">
        <v>556</v>
      </c>
      <c r="H107" s="188">
        <v>262</v>
      </c>
      <c r="I107" s="187">
        <v>334</v>
      </c>
      <c r="J107" s="187">
        <v>222.00000000000003</v>
      </c>
      <c r="K107" s="188">
        <v>106.00000000000003</v>
      </c>
      <c r="L107" s="187">
        <v>116</v>
      </c>
    </row>
    <row r="108" spans="1:12" s="42" customFormat="1" ht="13.2">
      <c r="A108" s="189"/>
      <c r="B108" s="189"/>
      <c r="C108" s="189"/>
      <c r="D108" s="190"/>
      <c r="E108" s="194" t="s">
        <v>213</v>
      </c>
      <c r="F108" s="191">
        <v>8499</v>
      </c>
      <c r="G108" s="191">
        <v>10354</v>
      </c>
      <c r="H108" s="191">
        <v>4823</v>
      </c>
      <c r="I108" s="191">
        <v>6678</v>
      </c>
      <c r="J108" s="191">
        <v>3676</v>
      </c>
      <c r="K108" s="191">
        <v>1852</v>
      </c>
      <c r="L108" s="191">
        <v>1824</v>
      </c>
    </row>
    <row r="109" spans="1:12" s="42" customFormat="1" ht="13.2">
      <c r="A109" s="185">
        <v>6</v>
      </c>
      <c r="B109" s="185">
        <v>4</v>
      </c>
      <c r="C109" s="185">
        <v>3</v>
      </c>
      <c r="D109" s="186">
        <v>554004</v>
      </c>
      <c r="E109" s="69" t="s">
        <v>98</v>
      </c>
      <c r="F109" s="187">
        <v>206</v>
      </c>
      <c r="G109" s="187">
        <v>237</v>
      </c>
      <c r="H109" s="188">
        <v>130</v>
      </c>
      <c r="I109" s="187">
        <v>161</v>
      </c>
      <c r="J109" s="187">
        <v>76</v>
      </c>
      <c r="K109" s="188">
        <v>58</v>
      </c>
      <c r="L109" s="187">
        <v>18</v>
      </c>
    </row>
    <row r="110" spans="1:12" s="42" customFormat="1" ht="13.2">
      <c r="A110" s="185">
        <v>6</v>
      </c>
      <c r="B110" s="185">
        <v>4</v>
      </c>
      <c r="C110" s="185">
        <v>3</v>
      </c>
      <c r="D110" s="186">
        <v>382008</v>
      </c>
      <c r="E110" s="69" t="s">
        <v>84</v>
      </c>
      <c r="F110" s="187">
        <v>107</v>
      </c>
      <c r="G110" s="187">
        <v>147</v>
      </c>
      <c r="H110" s="188">
        <v>69</v>
      </c>
      <c r="I110" s="187">
        <v>109</v>
      </c>
      <c r="J110" s="187">
        <v>38</v>
      </c>
      <c r="K110" s="188">
        <v>17</v>
      </c>
      <c r="L110" s="187">
        <v>21</v>
      </c>
    </row>
    <row r="111" spans="1:12" s="42" customFormat="1" ht="13.2">
      <c r="A111" s="185">
        <v>6</v>
      </c>
      <c r="B111" s="185">
        <v>4</v>
      </c>
      <c r="C111" s="193">
        <v>3</v>
      </c>
      <c r="D111" s="186">
        <v>554012</v>
      </c>
      <c r="E111" s="69" t="s">
        <v>100</v>
      </c>
      <c r="F111" s="187">
        <v>302</v>
      </c>
      <c r="G111" s="187">
        <v>392</v>
      </c>
      <c r="H111" s="188">
        <v>185</v>
      </c>
      <c r="I111" s="187">
        <v>275</v>
      </c>
      <c r="J111" s="187">
        <v>117</v>
      </c>
      <c r="K111" s="188">
        <v>63.000000000000007</v>
      </c>
      <c r="L111" s="187">
        <v>54</v>
      </c>
    </row>
    <row r="112" spans="1:12" s="42" customFormat="1" ht="13.2">
      <c r="A112" s="185">
        <v>6</v>
      </c>
      <c r="B112" s="185">
        <v>4</v>
      </c>
      <c r="C112" s="185">
        <v>3</v>
      </c>
      <c r="D112" s="186">
        <v>382012</v>
      </c>
      <c r="E112" s="69" t="s">
        <v>85</v>
      </c>
      <c r="F112" s="187">
        <v>234</v>
      </c>
      <c r="G112" s="187">
        <v>288</v>
      </c>
      <c r="H112" s="188">
        <v>138</v>
      </c>
      <c r="I112" s="187">
        <v>192</v>
      </c>
      <c r="J112" s="187">
        <v>96</v>
      </c>
      <c r="K112" s="188">
        <v>46</v>
      </c>
      <c r="L112" s="187">
        <v>50</v>
      </c>
    </row>
    <row r="113" spans="1:12" s="42" customFormat="1" ht="13.2">
      <c r="A113" s="185">
        <v>6</v>
      </c>
      <c r="B113" s="185">
        <v>4</v>
      </c>
      <c r="C113" s="185">
        <v>3</v>
      </c>
      <c r="D113" s="186">
        <v>758004</v>
      </c>
      <c r="E113" s="69" t="s">
        <v>123</v>
      </c>
      <c r="F113" s="187">
        <v>129</v>
      </c>
      <c r="G113" s="187">
        <v>159</v>
      </c>
      <c r="H113" s="188">
        <v>48</v>
      </c>
      <c r="I113" s="187">
        <v>78</v>
      </c>
      <c r="J113" s="187">
        <v>81</v>
      </c>
      <c r="K113" s="188">
        <v>57</v>
      </c>
      <c r="L113" s="187">
        <v>24</v>
      </c>
    </row>
    <row r="114" spans="1:12" s="42" customFormat="1" ht="13.2">
      <c r="A114" s="185">
        <v>6</v>
      </c>
      <c r="B114" s="185">
        <v>4</v>
      </c>
      <c r="C114" s="185">
        <v>3</v>
      </c>
      <c r="D114" s="186">
        <v>558012</v>
      </c>
      <c r="E114" s="69" t="s">
        <v>102</v>
      </c>
      <c r="F114" s="187">
        <v>244</v>
      </c>
      <c r="G114" s="187">
        <v>348</v>
      </c>
      <c r="H114" s="188">
        <v>148</v>
      </c>
      <c r="I114" s="187">
        <v>252</v>
      </c>
      <c r="J114" s="187">
        <v>96.000000000000014</v>
      </c>
      <c r="K114" s="188">
        <v>53.000000000000014</v>
      </c>
      <c r="L114" s="187">
        <v>43</v>
      </c>
    </row>
    <row r="115" spans="1:12" s="42" customFormat="1" ht="13.2">
      <c r="A115" s="185">
        <v>6</v>
      </c>
      <c r="B115" s="185">
        <v>4</v>
      </c>
      <c r="C115" s="185">
        <v>3</v>
      </c>
      <c r="D115" s="186">
        <v>558016</v>
      </c>
      <c r="E115" s="69" t="s">
        <v>103</v>
      </c>
      <c r="F115" s="187">
        <v>290</v>
      </c>
      <c r="G115" s="187">
        <v>351</v>
      </c>
      <c r="H115" s="188">
        <v>117</v>
      </c>
      <c r="I115" s="187">
        <v>178</v>
      </c>
      <c r="J115" s="187">
        <v>173</v>
      </c>
      <c r="K115" s="188">
        <v>95.000000000000014</v>
      </c>
      <c r="L115" s="187">
        <v>78</v>
      </c>
    </row>
    <row r="116" spans="1:12" s="42" customFormat="1" ht="13.2">
      <c r="A116" s="185">
        <v>6</v>
      </c>
      <c r="B116" s="185">
        <v>4</v>
      </c>
      <c r="C116" s="185">
        <v>3</v>
      </c>
      <c r="D116" s="186">
        <v>566008</v>
      </c>
      <c r="E116" s="69" t="s">
        <v>114</v>
      </c>
      <c r="F116" s="187">
        <v>175</v>
      </c>
      <c r="G116" s="187">
        <v>192</v>
      </c>
      <c r="H116" s="188">
        <v>86</v>
      </c>
      <c r="I116" s="187">
        <v>103</v>
      </c>
      <c r="J116" s="187">
        <v>89.000000000000014</v>
      </c>
      <c r="K116" s="188">
        <v>48.000000000000014</v>
      </c>
      <c r="L116" s="187">
        <v>41</v>
      </c>
    </row>
    <row r="117" spans="1:12" s="42" customFormat="1" ht="13.2">
      <c r="A117" s="185">
        <v>6</v>
      </c>
      <c r="B117" s="185">
        <v>4</v>
      </c>
      <c r="C117" s="185">
        <v>3</v>
      </c>
      <c r="D117" s="186">
        <v>370004</v>
      </c>
      <c r="E117" s="69" t="s">
        <v>71</v>
      </c>
      <c r="F117" s="187">
        <v>314</v>
      </c>
      <c r="G117" s="187">
        <v>440</v>
      </c>
      <c r="H117" s="188">
        <v>155</v>
      </c>
      <c r="I117" s="187">
        <v>281</v>
      </c>
      <c r="J117" s="187">
        <v>159</v>
      </c>
      <c r="K117" s="188">
        <v>94</v>
      </c>
      <c r="L117" s="187">
        <v>65</v>
      </c>
    </row>
    <row r="118" spans="1:12" s="42" customFormat="1" ht="13.2">
      <c r="A118" s="185">
        <v>6</v>
      </c>
      <c r="B118" s="185">
        <v>4</v>
      </c>
      <c r="C118" s="185">
        <v>3</v>
      </c>
      <c r="D118" s="186">
        <v>562016</v>
      </c>
      <c r="E118" s="69" t="s">
        <v>108</v>
      </c>
      <c r="F118" s="187">
        <v>213</v>
      </c>
      <c r="G118" s="187">
        <v>298</v>
      </c>
      <c r="H118" s="188">
        <v>105</v>
      </c>
      <c r="I118" s="187">
        <v>190</v>
      </c>
      <c r="J118" s="187">
        <v>108</v>
      </c>
      <c r="K118" s="188">
        <v>69</v>
      </c>
      <c r="L118" s="187">
        <v>39</v>
      </c>
    </row>
    <row r="119" spans="1:12" s="42" customFormat="1" ht="13.2">
      <c r="A119" s="185">
        <v>6</v>
      </c>
      <c r="B119" s="185">
        <v>4</v>
      </c>
      <c r="C119" s="185">
        <v>3</v>
      </c>
      <c r="D119" s="186">
        <v>382020</v>
      </c>
      <c r="E119" s="69" t="s">
        <v>86</v>
      </c>
      <c r="F119" s="187">
        <v>301</v>
      </c>
      <c r="G119" s="187">
        <v>403</v>
      </c>
      <c r="H119" s="188">
        <v>180</v>
      </c>
      <c r="I119" s="187">
        <v>282</v>
      </c>
      <c r="J119" s="187">
        <v>121.00000000000003</v>
      </c>
      <c r="K119" s="188">
        <v>58.000000000000014</v>
      </c>
      <c r="L119" s="187">
        <v>63.000000000000014</v>
      </c>
    </row>
    <row r="120" spans="1:12" s="42" customFormat="1" ht="13.2">
      <c r="A120" s="185">
        <v>6</v>
      </c>
      <c r="B120" s="185">
        <v>4</v>
      </c>
      <c r="C120" s="185">
        <v>3</v>
      </c>
      <c r="D120" s="186">
        <v>954020</v>
      </c>
      <c r="E120" s="69" t="s">
        <v>142</v>
      </c>
      <c r="F120" s="187">
        <v>79</v>
      </c>
      <c r="G120" s="187">
        <v>90</v>
      </c>
      <c r="H120" s="188">
        <v>29</v>
      </c>
      <c r="I120" s="187">
        <v>40</v>
      </c>
      <c r="J120" s="187">
        <v>50</v>
      </c>
      <c r="K120" s="188">
        <v>32</v>
      </c>
      <c r="L120" s="187">
        <v>18</v>
      </c>
    </row>
    <row r="121" spans="1:12" s="42" customFormat="1" ht="13.2">
      <c r="A121" s="185">
        <v>6</v>
      </c>
      <c r="B121" s="185">
        <v>4</v>
      </c>
      <c r="C121" s="185">
        <v>3</v>
      </c>
      <c r="D121" s="186">
        <v>162016</v>
      </c>
      <c r="E121" s="69" t="s">
        <v>42</v>
      </c>
      <c r="F121" s="187">
        <v>193</v>
      </c>
      <c r="G121" s="187">
        <v>280</v>
      </c>
      <c r="H121" s="188">
        <v>137</v>
      </c>
      <c r="I121" s="187">
        <v>224</v>
      </c>
      <c r="J121" s="187">
        <v>56</v>
      </c>
      <c r="K121" s="188">
        <v>16</v>
      </c>
      <c r="L121" s="187">
        <v>40</v>
      </c>
    </row>
    <row r="122" spans="1:12" s="42" customFormat="1" ht="13.2">
      <c r="A122" s="185">
        <v>6</v>
      </c>
      <c r="B122" s="185">
        <v>4</v>
      </c>
      <c r="C122" s="185">
        <v>3</v>
      </c>
      <c r="D122" s="186">
        <v>154032</v>
      </c>
      <c r="E122" s="69" t="s">
        <v>28</v>
      </c>
      <c r="F122" s="187">
        <v>193</v>
      </c>
      <c r="G122" s="187">
        <v>254</v>
      </c>
      <c r="H122" s="188">
        <v>120</v>
      </c>
      <c r="I122" s="187">
        <v>181</v>
      </c>
      <c r="J122" s="187">
        <v>73</v>
      </c>
      <c r="K122" s="188">
        <v>54</v>
      </c>
      <c r="L122" s="187">
        <v>19</v>
      </c>
    </row>
    <row r="123" spans="1:12" s="42" customFormat="1" ht="13.2">
      <c r="A123" s="185">
        <v>6</v>
      </c>
      <c r="B123" s="185">
        <v>4</v>
      </c>
      <c r="C123" s="185">
        <v>3</v>
      </c>
      <c r="D123" s="186">
        <v>382024</v>
      </c>
      <c r="E123" s="69" t="s">
        <v>87</v>
      </c>
      <c r="F123" s="187">
        <v>95</v>
      </c>
      <c r="G123" s="187">
        <v>109</v>
      </c>
      <c r="H123" s="188">
        <v>42</v>
      </c>
      <c r="I123" s="187">
        <v>56</v>
      </c>
      <c r="J123" s="187">
        <v>53</v>
      </c>
      <c r="K123" s="188">
        <v>28.000000000000004</v>
      </c>
      <c r="L123" s="187">
        <v>25</v>
      </c>
    </row>
    <row r="124" spans="1:12" s="42" customFormat="1" ht="13.2">
      <c r="A124" s="185">
        <v>6</v>
      </c>
      <c r="B124" s="185">
        <v>4</v>
      </c>
      <c r="C124" s="185">
        <v>3</v>
      </c>
      <c r="D124" s="186">
        <v>378016</v>
      </c>
      <c r="E124" s="69" t="s">
        <v>80</v>
      </c>
      <c r="F124" s="187">
        <v>106</v>
      </c>
      <c r="G124" s="187">
        <v>141</v>
      </c>
      <c r="H124" s="188">
        <v>64</v>
      </c>
      <c r="I124" s="187">
        <v>99</v>
      </c>
      <c r="J124" s="187">
        <v>42</v>
      </c>
      <c r="K124" s="188">
        <v>13</v>
      </c>
      <c r="L124" s="187">
        <v>29</v>
      </c>
    </row>
    <row r="125" spans="1:12" s="42" customFormat="1" ht="13.2">
      <c r="A125" s="185">
        <v>6</v>
      </c>
      <c r="B125" s="185">
        <v>4</v>
      </c>
      <c r="C125" s="185">
        <v>3</v>
      </c>
      <c r="D125" s="186">
        <v>382028</v>
      </c>
      <c r="E125" s="69" t="s">
        <v>88</v>
      </c>
      <c r="F125" s="187">
        <v>243</v>
      </c>
      <c r="G125" s="187">
        <v>266</v>
      </c>
      <c r="H125" s="188">
        <v>139</v>
      </c>
      <c r="I125" s="187">
        <v>162.00000000000003</v>
      </c>
      <c r="J125" s="187">
        <v>104</v>
      </c>
      <c r="K125" s="188">
        <v>53</v>
      </c>
      <c r="L125" s="187">
        <v>51</v>
      </c>
    </row>
    <row r="126" spans="1:12" s="42" customFormat="1" ht="13.2">
      <c r="A126" s="185">
        <v>6</v>
      </c>
      <c r="B126" s="185">
        <v>4</v>
      </c>
      <c r="C126" s="185">
        <v>3</v>
      </c>
      <c r="D126" s="186">
        <v>382044</v>
      </c>
      <c r="E126" s="69" t="s">
        <v>90</v>
      </c>
      <c r="F126" s="187">
        <v>106</v>
      </c>
      <c r="G126" s="187">
        <v>143</v>
      </c>
      <c r="H126" s="188">
        <v>54</v>
      </c>
      <c r="I126" s="187">
        <v>91</v>
      </c>
      <c r="J126" s="187">
        <v>52</v>
      </c>
      <c r="K126" s="188">
        <v>15</v>
      </c>
      <c r="L126" s="187">
        <v>37</v>
      </c>
    </row>
    <row r="127" spans="1:12" s="42" customFormat="1" ht="13.2">
      <c r="A127" s="185">
        <v>6</v>
      </c>
      <c r="B127" s="185">
        <v>4</v>
      </c>
      <c r="C127" s="185">
        <v>3</v>
      </c>
      <c r="D127" s="186">
        <v>570028</v>
      </c>
      <c r="E127" s="69" t="s">
        <v>120</v>
      </c>
      <c r="F127" s="187">
        <v>225</v>
      </c>
      <c r="G127" s="187">
        <v>291</v>
      </c>
      <c r="H127" s="188">
        <v>146</v>
      </c>
      <c r="I127" s="187">
        <v>212</v>
      </c>
      <c r="J127" s="187">
        <v>79</v>
      </c>
      <c r="K127" s="188">
        <v>38</v>
      </c>
      <c r="L127" s="187">
        <v>41</v>
      </c>
    </row>
    <row r="128" spans="1:12" s="42" customFormat="1" ht="13.2">
      <c r="A128" s="185">
        <v>6</v>
      </c>
      <c r="B128" s="185">
        <v>4</v>
      </c>
      <c r="C128" s="185">
        <v>3</v>
      </c>
      <c r="D128" s="186">
        <v>378024</v>
      </c>
      <c r="E128" s="69" t="s">
        <v>81</v>
      </c>
      <c r="F128" s="187">
        <v>209</v>
      </c>
      <c r="G128" s="187">
        <v>268</v>
      </c>
      <c r="H128" s="188">
        <v>123</v>
      </c>
      <c r="I128" s="187">
        <v>182</v>
      </c>
      <c r="J128" s="187">
        <v>86</v>
      </c>
      <c r="K128" s="188">
        <v>25</v>
      </c>
      <c r="L128" s="187">
        <v>61</v>
      </c>
    </row>
    <row r="129" spans="1:12" s="42" customFormat="1" ht="13.2">
      <c r="A129" s="185">
        <v>6</v>
      </c>
      <c r="B129" s="185">
        <v>4</v>
      </c>
      <c r="C129" s="185">
        <v>3</v>
      </c>
      <c r="D129" s="186">
        <v>962052</v>
      </c>
      <c r="E129" s="69" t="s">
        <v>155</v>
      </c>
      <c r="F129" s="187">
        <v>91</v>
      </c>
      <c r="G129" s="187">
        <v>101</v>
      </c>
      <c r="H129" s="188">
        <v>26</v>
      </c>
      <c r="I129" s="187">
        <v>36</v>
      </c>
      <c r="J129" s="187">
        <v>65</v>
      </c>
      <c r="K129" s="188">
        <v>35</v>
      </c>
      <c r="L129" s="187">
        <v>30.000000000000004</v>
      </c>
    </row>
    <row r="130" spans="1:12" s="42" customFormat="1" ht="13.2">
      <c r="A130" s="185">
        <v>6</v>
      </c>
      <c r="B130" s="185">
        <v>4</v>
      </c>
      <c r="C130" s="185">
        <v>3</v>
      </c>
      <c r="D130" s="186">
        <v>770032</v>
      </c>
      <c r="E130" s="69" t="s">
        <v>132</v>
      </c>
      <c r="F130" s="187">
        <v>236</v>
      </c>
      <c r="G130" s="187">
        <v>333</v>
      </c>
      <c r="H130" s="188">
        <v>128</v>
      </c>
      <c r="I130" s="187">
        <v>225</v>
      </c>
      <c r="J130" s="187">
        <v>108</v>
      </c>
      <c r="K130" s="188">
        <v>65</v>
      </c>
      <c r="L130" s="187">
        <v>43</v>
      </c>
    </row>
    <row r="131" spans="1:12" s="42" customFormat="1" ht="13.2">
      <c r="A131" s="185">
        <v>6</v>
      </c>
      <c r="B131" s="185">
        <v>4</v>
      </c>
      <c r="C131" s="185">
        <v>3</v>
      </c>
      <c r="D131" s="186">
        <v>374036</v>
      </c>
      <c r="E131" s="69" t="s">
        <v>76</v>
      </c>
      <c r="F131" s="187">
        <v>134</v>
      </c>
      <c r="G131" s="187">
        <v>154</v>
      </c>
      <c r="H131" s="188">
        <v>68</v>
      </c>
      <c r="I131" s="187">
        <v>88</v>
      </c>
      <c r="J131" s="187">
        <v>66</v>
      </c>
      <c r="K131" s="188">
        <v>30</v>
      </c>
      <c r="L131" s="187">
        <v>36</v>
      </c>
    </row>
    <row r="132" spans="1:12" s="42" customFormat="1" ht="13.2">
      <c r="A132" s="185">
        <v>6</v>
      </c>
      <c r="B132" s="185">
        <v>4</v>
      </c>
      <c r="C132" s="185">
        <v>3</v>
      </c>
      <c r="D132" s="186">
        <v>754028</v>
      </c>
      <c r="E132" s="69" t="s">
        <v>270</v>
      </c>
      <c r="F132" s="187">
        <v>237</v>
      </c>
      <c r="G132" s="187">
        <v>341</v>
      </c>
      <c r="H132" s="188">
        <v>143</v>
      </c>
      <c r="I132" s="187">
        <v>247</v>
      </c>
      <c r="J132" s="187">
        <v>94</v>
      </c>
      <c r="K132" s="188">
        <v>55</v>
      </c>
      <c r="L132" s="187">
        <v>39</v>
      </c>
    </row>
    <row r="133" spans="1:12" s="42" customFormat="1" ht="13.2">
      <c r="A133" s="185">
        <v>6</v>
      </c>
      <c r="B133" s="185">
        <v>4</v>
      </c>
      <c r="C133" s="185">
        <v>3</v>
      </c>
      <c r="D133" s="186">
        <v>382048</v>
      </c>
      <c r="E133" s="69" t="s">
        <v>91</v>
      </c>
      <c r="F133" s="187">
        <v>110</v>
      </c>
      <c r="G133" s="187">
        <v>118</v>
      </c>
      <c r="H133" s="188">
        <v>65</v>
      </c>
      <c r="I133" s="187">
        <v>73</v>
      </c>
      <c r="J133" s="187">
        <v>45</v>
      </c>
      <c r="K133" s="188">
        <v>16</v>
      </c>
      <c r="L133" s="187">
        <v>29</v>
      </c>
    </row>
    <row r="134" spans="1:12" s="42" customFormat="1" ht="13.2">
      <c r="A134" s="185">
        <v>6</v>
      </c>
      <c r="B134" s="185">
        <v>4</v>
      </c>
      <c r="C134" s="185">
        <v>3</v>
      </c>
      <c r="D134" s="186">
        <v>170032</v>
      </c>
      <c r="E134" s="69" t="s">
        <v>51</v>
      </c>
      <c r="F134" s="187">
        <v>265</v>
      </c>
      <c r="G134" s="187">
        <v>278</v>
      </c>
      <c r="H134" s="188">
        <v>164</v>
      </c>
      <c r="I134" s="187">
        <v>177</v>
      </c>
      <c r="J134" s="187">
        <v>101</v>
      </c>
      <c r="K134" s="188">
        <v>59</v>
      </c>
      <c r="L134" s="187">
        <v>42</v>
      </c>
    </row>
    <row r="135" spans="1:12" s="42" customFormat="1" ht="13.2">
      <c r="A135" s="185">
        <v>6</v>
      </c>
      <c r="B135" s="185">
        <v>4</v>
      </c>
      <c r="C135" s="185">
        <v>3</v>
      </c>
      <c r="D135" s="186">
        <v>378028</v>
      </c>
      <c r="E135" s="69" t="s">
        <v>82</v>
      </c>
      <c r="F135" s="187">
        <v>166</v>
      </c>
      <c r="G135" s="187">
        <v>213</v>
      </c>
      <c r="H135" s="188">
        <v>100</v>
      </c>
      <c r="I135" s="187">
        <v>147</v>
      </c>
      <c r="J135" s="187">
        <v>66</v>
      </c>
      <c r="K135" s="188">
        <v>23</v>
      </c>
      <c r="L135" s="187">
        <v>43</v>
      </c>
    </row>
    <row r="136" spans="1:12" s="42" customFormat="1" ht="13.2">
      <c r="A136" s="185">
        <v>6</v>
      </c>
      <c r="B136" s="185">
        <v>4</v>
      </c>
      <c r="C136" s="185">
        <v>3</v>
      </c>
      <c r="D136" s="186">
        <v>958040</v>
      </c>
      <c r="E136" s="69" t="s">
        <v>148</v>
      </c>
      <c r="F136" s="187">
        <v>92</v>
      </c>
      <c r="G136" s="187">
        <v>117</v>
      </c>
      <c r="H136" s="188">
        <v>50</v>
      </c>
      <c r="I136" s="187">
        <v>75</v>
      </c>
      <c r="J136" s="187">
        <v>42</v>
      </c>
      <c r="K136" s="188">
        <v>27</v>
      </c>
      <c r="L136" s="187">
        <v>15</v>
      </c>
    </row>
    <row r="137" spans="1:12" s="42" customFormat="1" ht="13.2">
      <c r="A137" s="185">
        <v>6</v>
      </c>
      <c r="B137" s="185">
        <v>4</v>
      </c>
      <c r="C137" s="185">
        <v>3</v>
      </c>
      <c r="D137" s="186">
        <v>954028</v>
      </c>
      <c r="E137" s="69" t="s">
        <v>144</v>
      </c>
      <c r="F137" s="187">
        <v>220</v>
      </c>
      <c r="G137" s="187">
        <v>241.00000000000003</v>
      </c>
      <c r="H137" s="188">
        <v>144</v>
      </c>
      <c r="I137" s="187">
        <v>165.00000000000003</v>
      </c>
      <c r="J137" s="187">
        <v>76</v>
      </c>
      <c r="K137" s="188">
        <v>53</v>
      </c>
      <c r="L137" s="187">
        <v>23</v>
      </c>
    </row>
    <row r="138" spans="1:12" s="42" customFormat="1" ht="13.2">
      <c r="A138" s="185">
        <v>6</v>
      </c>
      <c r="B138" s="185">
        <v>4</v>
      </c>
      <c r="C138" s="185">
        <v>3</v>
      </c>
      <c r="D138" s="186">
        <v>958044</v>
      </c>
      <c r="E138" s="69" t="s">
        <v>149</v>
      </c>
      <c r="F138" s="187">
        <v>76</v>
      </c>
      <c r="G138" s="187">
        <v>82</v>
      </c>
      <c r="H138" s="188">
        <v>18</v>
      </c>
      <c r="I138" s="187">
        <v>24</v>
      </c>
      <c r="J138" s="187">
        <v>58</v>
      </c>
      <c r="K138" s="188">
        <v>40</v>
      </c>
      <c r="L138" s="187">
        <v>18</v>
      </c>
    </row>
    <row r="139" spans="1:12" s="42" customFormat="1" ht="13.2">
      <c r="A139" s="185">
        <v>6</v>
      </c>
      <c r="B139" s="185">
        <v>4</v>
      </c>
      <c r="C139" s="185">
        <v>3</v>
      </c>
      <c r="D139" s="186">
        <v>754044</v>
      </c>
      <c r="E139" s="69" t="s">
        <v>221</v>
      </c>
      <c r="F139" s="187">
        <v>118</v>
      </c>
      <c r="G139" s="187">
        <v>174</v>
      </c>
      <c r="H139" s="188">
        <v>76</v>
      </c>
      <c r="I139" s="187">
        <v>132</v>
      </c>
      <c r="J139" s="187">
        <v>42</v>
      </c>
      <c r="K139" s="188">
        <v>22</v>
      </c>
      <c r="L139" s="187">
        <v>20</v>
      </c>
    </row>
    <row r="140" spans="1:12" s="42" customFormat="1" ht="13.2">
      <c r="A140" s="185">
        <v>6</v>
      </c>
      <c r="B140" s="185">
        <v>4</v>
      </c>
      <c r="C140" s="185">
        <v>3</v>
      </c>
      <c r="D140" s="186">
        <v>974044</v>
      </c>
      <c r="E140" s="69" t="s">
        <v>160</v>
      </c>
      <c r="F140" s="187">
        <v>144</v>
      </c>
      <c r="G140" s="187">
        <v>179</v>
      </c>
      <c r="H140" s="188">
        <v>81</v>
      </c>
      <c r="I140" s="187">
        <v>116</v>
      </c>
      <c r="J140" s="187">
        <v>63</v>
      </c>
      <c r="K140" s="188">
        <v>45</v>
      </c>
      <c r="L140" s="187">
        <v>18</v>
      </c>
    </row>
    <row r="141" spans="1:12" ht="13.2">
      <c r="A141" s="185">
        <v>6</v>
      </c>
      <c r="B141" s="185">
        <v>4</v>
      </c>
      <c r="C141" s="185">
        <v>3</v>
      </c>
      <c r="D141" s="186">
        <v>378032</v>
      </c>
      <c r="E141" s="69" t="s">
        <v>83</v>
      </c>
      <c r="F141" s="187">
        <v>221</v>
      </c>
      <c r="G141" s="187">
        <v>240</v>
      </c>
      <c r="H141" s="188">
        <v>114</v>
      </c>
      <c r="I141" s="187">
        <v>133</v>
      </c>
      <c r="J141" s="187">
        <v>107</v>
      </c>
      <c r="K141" s="188">
        <v>38</v>
      </c>
      <c r="L141" s="187">
        <v>69</v>
      </c>
    </row>
    <row r="142" spans="1:12" ht="13.2">
      <c r="A142" s="185">
        <v>6</v>
      </c>
      <c r="B142" s="185">
        <v>4</v>
      </c>
      <c r="C142" s="185">
        <v>3</v>
      </c>
      <c r="D142" s="186">
        <v>954032</v>
      </c>
      <c r="E142" s="69" t="s">
        <v>145</v>
      </c>
      <c r="F142" s="187">
        <v>130</v>
      </c>
      <c r="G142" s="187">
        <v>187</v>
      </c>
      <c r="H142" s="188">
        <v>86</v>
      </c>
      <c r="I142" s="187">
        <v>143</v>
      </c>
      <c r="J142" s="187">
        <v>44</v>
      </c>
      <c r="K142" s="188">
        <v>34</v>
      </c>
      <c r="L142" s="187">
        <v>10</v>
      </c>
    </row>
    <row r="143" spans="1:12" ht="13.2">
      <c r="A143" s="185">
        <v>6</v>
      </c>
      <c r="B143" s="185">
        <v>4</v>
      </c>
      <c r="C143" s="185">
        <v>3</v>
      </c>
      <c r="D143" s="186">
        <v>374048</v>
      </c>
      <c r="E143" s="69" t="s">
        <v>77</v>
      </c>
      <c r="F143" s="187">
        <v>221</v>
      </c>
      <c r="G143" s="187">
        <v>302</v>
      </c>
      <c r="H143" s="188">
        <v>134</v>
      </c>
      <c r="I143" s="187">
        <v>215</v>
      </c>
      <c r="J143" s="187">
        <v>87</v>
      </c>
      <c r="K143" s="188">
        <v>41</v>
      </c>
      <c r="L143" s="187">
        <v>46</v>
      </c>
    </row>
    <row r="144" spans="1:12" ht="13.2">
      <c r="A144" s="185">
        <v>6</v>
      </c>
      <c r="B144" s="185">
        <v>4</v>
      </c>
      <c r="C144" s="185">
        <v>3</v>
      </c>
      <c r="D144" s="186">
        <v>374052</v>
      </c>
      <c r="E144" s="69" t="s">
        <v>78</v>
      </c>
      <c r="F144" s="187">
        <v>110</v>
      </c>
      <c r="G144" s="187">
        <v>137</v>
      </c>
      <c r="H144" s="188">
        <v>62</v>
      </c>
      <c r="I144" s="187">
        <v>89</v>
      </c>
      <c r="J144" s="187">
        <v>48</v>
      </c>
      <c r="K144" s="188">
        <v>21</v>
      </c>
      <c r="L144" s="187">
        <v>27</v>
      </c>
    </row>
    <row r="145" spans="1:12" ht="13.2">
      <c r="A145" s="189"/>
      <c r="B145" s="189"/>
      <c r="C145" s="189"/>
      <c r="D145" s="190"/>
      <c r="E145" s="194" t="s">
        <v>214</v>
      </c>
      <c r="F145" s="191">
        <v>6535</v>
      </c>
      <c r="G145" s="191">
        <v>8294</v>
      </c>
      <c r="H145" s="191">
        <v>3674</v>
      </c>
      <c r="I145" s="191">
        <v>5433</v>
      </c>
      <c r="J145" s="191">
        <v>2861</v>
      </c>
      <c r="K145" s="191">
        <v>1536</v>
      </c>
      <c r="L145" s="191">
        <v>1325</v>
      </c>
    </row>
    <row r="146" spans="1:12" ht="13.2">
      <c r="A146" s="185">
        <v>7</v>
      </c>
      <c r="B146" s="185">
        <v>1</v>
      </c>
      <c r="C146" s="185">
        <v>4</v>
      </c>
      <c r="D146" s="186">
        <v>362008</v>
      </c>
      <c r="E146" s="69" t="s">
        <v>63</v>
      </c>
      <c r="F146" s="187">
        <v>461.00000000000011</v>
      </c>
      <c r="G146" s="187">
        <v>621.00000000000011</v>
      </c>
      <c r="H146" s="188">
        <v>219</v>
      </c>
      <c r="I146" s="187">
        <v>379</v>
      </c>
      <c r="J146" s="187">
        <v>242.00000000000009</v>
      </c>
      <c r="K146" s="188">
        <v>108.00000000000003</v>
      </c>
      <c r="L146" s="187">
        <v>134.00000000000006</v>
      </c>
    </row>
    <row r="147" spans="1:12" ht="13.2">
      <c r="A147" s="185">
        <v>7</v>
      </c>
      <c r="B147" s="185">
        <v>1</v>
      </c>
      <c r="C147" s="185">
        <v>4</v>
      </c>
      <c r="D147" s="186">
        <v>562004</v>
      </c>
      <c r="E147" s="69" t="s">
        <v>104</v>
      </c>
      <c r="F147" s="187">
        <v>789</v>
      </c>
      <c r="G147" s="187">
        <v>1107</v>
      </c>
      <c r="H147" s="188">
        <v>469</v>
      </c>
      <c r="I147" s="187">
        <v>787</v>
      </c>
      <c r="J147" s="187">
        <v>320</v>
      </c>
      <c r="K147" s="188">
        <v>162.00000000000003</v>
      </c>
      <c r="L147" s="187">
        <v>158</v>
      </c>
    </row>
    <row r="148" spans="1:12" ht="13.2">
      <c r="A148" s="185">
        <v>7</v>
      </c>
      <c r="B148" s="185">
        <v>1</v>
      </c>
      <c r="C148" s="185">
        <v>4</v>
      </c>
      <c r="D148" s="186">
        <v>358008</v>
      </c>
      <c r="E148" s="69" t="s">
        <v>62</v>
      </c>
      <c r="F148" s="187">
        <v>718.00000000000011</v>
      </c>
      <c r="G148" s="187">
        <v>956.00000000000011</v>
      </c>
      <c r="H148" s="188">
        <v>347</v>
      </c>
      <c r="I148" s="187">
        <v>585</v>
      </c>
      <c r="J148" s="187">
        <v>371.00000000000011</v>
      </c>
      <c r="K148" s="188">
        <v>179.00000000000006</v>
      </c>
      <c r="L148" s="187">
        <v>192.00000000000006</v>
      </c>
    </row>
    <row r="149" spans="1:12" ht="13.2">
      <c r="A149" s="185">
        <v>7</v>
      </c>
      <c r="B149" s="185">
        <v>1</v>
      </c>
      <c r="C149" s="185">
        <v>4</v>
      </c>
      <c r="D149" s="186">
        <v>334012</v>
      </c>
      <c r="E149" s="69" t="s">
        <v>58</v>
      </c>
      <c r="F149" s="187">
        <v>474</v>
      </c>
      <c r="G149" s="187">
        <v>629</v>
      </c>
      <c r="H149" s="188">
        <v>220</v>
      </c>
      <c r="I149" s="187">
        <v>375</v>
      </c>
      <c r="J149" s="187">
        <v>254.00000000000003</v>
      </c>
      <c r="K149" s="188">
        <v>158.00000000000003</v>
      </c>
      <c r="L149" s="187">
        <v>96</v>
      </c>
    </row>
    <row r="150" spans="1:12" ht="13.2">
      <c r="A150" s="185">
        <v>7</v>
      </c>
      <c r="B150" s="185">
        <v>1</v>
      </c>
      <c r="C150" s="185">
        <v>4</v>
      </c>
      <c r="D150" s="186">
        <v>562014</v>
      </c>
      <c r="E150" s="69" t="s">
        <v>107</v>
      </c>
      <c r="F150" s="187">
        <v>984</v>
      </c>
      <c r="G150" s="187">
        <v>998</v>
      </c>
      <c r="H150" s="188">
        <v>536</v>
      </c>
      <c r="I150" s="187">
        <v>550.00000000000011</v>
      </c>
      <c r="J150" s="187">
        <v>447.99999999999994</v>
      </c>
      <c r="K150" s="188">
        <v>234.99999999999994</v>
      </c>
      <c r="L150" s="187">
        <v>213</v>
      </c>
    </row>
    <row r="151" spans="1:12" ht="13.2">
      <c r="A151" s="185">
        <v>7</v>
      </c>
      <c r="B151" s="185">
        <v>1</v>
      </c>
      <c r="C151" s="185">
        <v>4</v>
      </c>
      <c r="D151" s="186">
        <v>562020</v>
      </c>
      <c r="E151" s="69" t="s">
        <v>109</v>
      </c>
      <c r="F151" s="187">
        <v>338</v>
      </c>
      <c r="G151" s="187">
        <v>443</v>
      </c>
      <c r="H151" s="188">
        <v>166</v>
      </c>
      <c r="I151" s="187">
        <v>271</v>
      </c>
      <c r="J151" s="187">
        <v>172</v>
      </c>
      <c r="K151" s="188">
        <v>97</v>
      </c>
      <c r="L151" s="187">
        <v>75</v>
      </c>
    </row>
    <row r="152" spans="1:12" ht="13.2">
      <c r="A152" s="185">
        <v>7</v>
      </c>
      <c r="B152" s="185">
        <v>1</v>
      </c>
      <c r="C152" s="185">
        <v>4</v>
      </c>
      <c r="D152" s="186">
        <v>978024</v>
      </c>
      <c r="E152" s="69" t="s">
        <v>163</v>
      </c>
      <c r="F152" s="187">
        <v>736</v>
      </c>
      <c r="G152" s="187">
        <v>842</v>
      </c>
      <c r="H152" s="188">
        <v>310</v>
      </c>
      <c r="I152" s="187">
        <v>416</v>
      </c>
      <c r="J152" s="187">
        <v>426</v>
      </c>
      <c r="K152" s="188">
        <v>237</v>
      </c>
      <c r="L152" s="187">
        <v>189.00000000000003</v>
      </c>
    </row>
    <row r="153" spans="1:12" ht="13.2">
      <c r="A153" s="185">
        <v>7</v>
      </c>
      <c r="B153" s="185">
        <v>1</v>
      </c>
      <c r="C153" s="185">
        <v>4</v>
      </c>
      <c r="D153" s="186">
        <v>562024</v>
      </c>
      <c r="E153" s="69" t="s">
        <v>110</v>
      </c>
      <c r="F153" s="187">
        <v>827</v>
      </c>
      <c r="G153" s="187">
        <v>1003</v>
      </c>
      <c r="H153" s="188">
        <v>455</v>
      </c>
      <c r="I153" s="187">
        <v>631</v>
      </c>
      <c r="J153" s="187">
        <v>372.00000000000006</v>
      </c>
      <c r="K153" s="188">
        <v>140</v>
      </c>
      <c r="L153" s="187">
        <v>232.00000000000006</v>
      </c>
    </row>
    <row r="154" spans="1:12" ht="13.2">
      <c r="A154" s="185">
        <v>7</v>
      </c>
      <c r="B154" s="185">
        <v>1</v>
      </c>
      <c r="C154" s="185">
        <v>4</v>
      </c>
      <c r="D154" s="186">
        <v>770024</v>
      </c>
      <c r="E154" s="69" t="s">
        <v>131</v>
      </c>
      <c r="F154" s="187">
        <v>803</v>
      </c>
      <c r="G154" s="187">
        <v>1166</v>
      </c>
      <c r="H154" s="188">
        <v>480</v>
      </c>
      <c r="I154" s="187">
        <v>843</v>
      </c>
      <c r="J154" s="187">
        <v>323.00000000000006</v>
      </c>
      <c r="K154" s="188">
        <v>156</v>
      </c>
      <c r="L154" s="187">
        <v>167.00000000000006</v>
      </c>
    </row>
    <row r="155" spans="1:12" ht="13.2">
      <c r="A155" s="185">
        <v>7</v>
      </c>
      <c r="B155" s="185">
        <v>1</v>
      </c>
      <c r="C155" s="185">
        <v>4</v>
      </c>
      <c r="D155" s="186">
        <v>562032</v>
      </c>
      <c r="E155" s="69" t="s">
        <v>112</v>
      </c>
      <c r="F155" s="187">
        <v>846</v>
      </c>
      <c r="G155" s="187">
        <v>902</v>
      </c>
      <c r="H155" s="188">
        <v>501</v>
      </c>
      <c r="I155" s="187">
        <v>557</v>
      </c>
      <c r="J155" s="187">
        <v>345.00000000000006</v>
      </c>
      <c r="K155" s="188">
        <v>179.00000000000006</v>
      </c>
      <c r="L155" s="187">
        <v>166</v>
      </c>
    </row>
    <row r="156" spans="1:12" ht="13.2">
      <c r="A156" s="185">
        <v>7</v>
      </c>
      <c r="B156" s="185">
        <v>1</v>
      </c>
      <c r="C156" s="185">
        <v>4</v>
      </c>
      <c r="D156" s="186">
        <v>334032</v>
      </c>
      <c r="E156" s="69" t="s">
        <v>60</v>
      </c>
      <c r="F156" s="187">
        <v>626</v>
      </c>
      <c r="G156" s="187">
        <v>838</v>
      </c>
      <c r="H156" s="188">
        <v>407</v>
      </c>
      <c r="I156" s="187">
        <v>619</v>
      </c>
      <c r="J156" s="187">
        <v>219</v>
      </c>
      <c r="K156" s="188">
        <v>80</v>
      </c>
      <c r="L156" s="187">
        <v>139</v>
      </c>
    </row>
    <row r="157" spans="1:12" ht="13.2">
      <c r="A157" s="189"/>
      <c r="B157" s="189"/>
      <c r="C157" s="189"/>
      <c r="D157" s="190"/>
      <c r="E157" s="194" t="s">
        <v>215</v>
      </c>
      <c r="F157" s="191">
        <v>7602</v>
      </c>
      <c r="G157" s="191">
        <v>9505</v>
      </c>
      <c r="H157" s="191">
        <v>4110</v>
      </c>
      <c r="I157" s="191">
        <v>6013</v>
      </c>
      <c r="J157" s="191">
        <v>3492</v>
      </c>
      <c r="K157" s="191">
        <v>1731</v>
      </c>
      <c r="L157" s="191">
        <v>1761.0000000000002</v>
      </c>
    </row>
    <row r="158" spans="1:12" ht="13.2">
      <c r="A158" s="185">
        <v>8</v>
      </c>
      <c r="B158" s="185">
        <v>2</v>
      </c>
      <c r="C158" s="185">
        <v>4</v>
      </c>
      <c r="D158" s="186">
        <v>570004</v>
      </c>
      <c r="E158" s="69" t="s">
        <v>118</v>
      </c>
      <c r="F158" s="187">
        <v>460</v>
      </c>
      <c r="G158" s="187">
        <v>680</v>
      </c>
      <c r="H158" s="188">
        <v>251</v>
      </c>
      <c r="I158" s="187">
        <v>471</v>
      </c>
      <c r="J158" s="187">
        <v>209.00000000000003</v>
      </c>
      <c r="K158" s="188">
        <v>76.000000000000028</v>
      </c>
      <c r="L158" s="187">
        <v>133</v>
      </c>
    </row>
    <row r="159" spans="1:12" ht="13.2">
      <c r="A159" s="185">
        <v>8</v>
      </c>
      <c r="B159" s="185">
        <v>2</v>
      </c>
      <c r="C159" s="185">
        <v>4</v>
      </c>
      <c r="D159" s="186">
        <v>766008</v>
      </c>
      <c r="E159" s="69" t="s">
        <v>126</v>
      </c>
      <c r="F159" s="187">
        <v>352</v>
      </c>
      <c r="G159" s="187">
        <v>440</v>
      </c>
      <c r="H159" s="188">
        <v>211</v>
      </c>
      <c r="I159" s="187">
        <v>299</v>
      </c>
      <c r="J159" s="187">
        <v>141</v>
      </c>
      <c r="K159" s="188">
        <v>63.000000000000007</v>
      </c>
      <c r="L159" s="187">
        <v>78</v>
      </c>
    </row>
    <row r="160" spans="1:12" ht="13.2">
      <c r="A160" s="185">
        <v>8</v>
      </c>
      <c r="B160" s="185">
        <v>2</v>
      </c>
      <c r="C160" s="185">
        <v>4</v>
      </c>
      <c r="D160" s="186">
        <v>766020</v>
      </c>
      <c r="E160" s="69" t="s">
        <v>127</v>
      </c>
      <c r="F160" s="187">
        <v>752</v>
      </c>
      <c r="G160" s="187">
        <v>1137.0000000000002</v>
      </c>
      <c r="H160" s="188">
        <v>466</v>
      </c>
      <c r="I160" s="187">
        <v>851.00000000000023</v>
      </c>
      <c r="J160" s="187">
        <v>286.00000000000006</v>
      </c>
      <c r="K160" s="188">
        <v>87.000000000000014</v>
      </c>
      <c r="L160" s="187">
        <v>199.00000000000006</v>
      </c>
    </row>
    <row r="161" spans="1:12" ht="13.2">
      <c r="A161" s="185">
        <v>8</v>
      </c>
      <c r="B161" s="185">
        <v>2</v>
      </c>
      <c r="C161" s="185">
        <v>4</v>
      </c>
      <c r="D161" s="186">
        <v>562012</v>
      </c>
      <c r="E161" s="69" t="s">
        <v>106</v>
      </c>
      <c r="F161" s="187">
        <v>383</v>
      </c>
      <c r="G161" s="187">
        <v>440</v>
      </c>
      <c r="H161" s="188">
        <v>152</v>
      </c>
      <c r="I161" s="187">
        <v>209</v>
      </c>
      <c r="J161" s="187">
        <v>231</v>
      </c>
      <c r="K161" s="188">
        <v>122.00000000000001</v>
      </c>
      <c r="L161" s="187">
        <v>109</v>
      </c>
    </row>
    <row r="162" spans="1:12" ht="13.2">
      <c r="A162" s="185">
        <v>8</v>
      </c>
      <c r="B162" s="185">
        <v>2</v>
      </c>
      <c r="C162" s="185">
        <v>4</v>
      </c>
      <c r="D162" s="186">
        <v>758012</v>
      </c>
      <c r="E162" s="69" t="s">
        <v>124</v>
      </c>
      <c r="F162" s="187">
        <v>571</v>
      </c>
      <c r="G162" s="187">
        <v>796</v>
      </c>
      <c r="H162" s="188">
        <v>302</v>
      </c>
      <c r="I162" s="187">
        <v>527</v>
      </c>
      <c r="J162" s="187">
        <v>269.00000000000006</v>
      </c>
      <c r="K162" s="188">
        <v>91.000000000000014</v>
      </c>
      <c r="L162" s="187">
        <v>178.00000000000003</v>
      </c>
    </row>
    <row r="163" spans="1:12" ht="13.2">
      <c r="A163" s="185">
        <v>8</v>
      </c>
      <c r="B163" s="185">
        <v>2</v>
      </c>
      <c r="C163" s="185">
        <v>4</v>
      </c>
      <c r="D163" s="186">
        <v>962024</v>
      </c>
      <c r="E163" s="69" t="s">
        <v>152</v>
      </c>
      <c r="F163" s="187">
        <v>289</v>
      </c>
      <c r="G163" s="187">
        <v>381</v>
      </c>
      <c r="H163" s="188">
        <v>124</v>
      </c>
      <c r="I163" s="187">
        <v>216</v>
      </c>
      <c r="J163" s="187">
        <v>165</v>
      </c>
      <c r="K163" s="188">
        <v>100.00000000000001</v>
      </c>
      <c r="L163" s="187">
        <v>65</v>
      </c>
    </row>
    <row r="164" spans="1:12" ht="13.2">
      <c r="A164" s="185">
        <v>8</v>
      </c>
      <c r="B164" s="185">
        <v>2</v>
      </c>
      <c r="C164" s="185">
        <v>4</v>
      </c>
      <c r="D164" s="186">
        <v>362032</v>
      </c>
      <c r="E164" s="69" t="s">
        <v>68</v>
      </c>
      <c r="F164" s="187">
        <v>653</v>
      </c>
      <c r="G164" s="187">
        <v>917.00000000000011</v>
      </c>
      <c r="H164" s="188">
        <v>408</v>
      </c>
      <c r="I164" s="187">
        <v>672.00000000000011</v>
      </c>
      <c r="J164" s="187">
        <v>245</v>
      </c>
      <c r="K164" s="188">
        <v>90.000000000000014</v>
      </c>
      <c r="L164" s="187">
        <v>155</v>
      </c>
    </row>
    <row r="165" spans="1:12" ht="13.2">
      <c r="A165" s="185">
        <v>8</v>
      </c>
      <c r="B165" s="185">
        <v>2</v>
      </c>
      <c r="C165" s="185">
        <v>4</v>
      </c>
      <c r="D165" s="186">
        <v>962032</v>
      </c>
      <c r="E165" s="69" t="s">
        <v>153</v>
      </c>
      <c r="F165" s="187">
        <v>514</v>
      </c>
      <c r="G165" s="187">
        <v>691</v>
      </c>
      <c r="H165" s="188">
        <v>294</v>
      </c>
      <c r="I165" s="187">
        <v>471</v>
      </c>
      <c r="J165" s="187">
        <v>220</v>
      </c>
      <c r="K165" s="188">
        <v>103</v>
      </c>
      <c r="L165" s="187">
        <v>117.00000000000001</v>
      </c>
    </row>
    <row r="166" spans="1:12" ht="13.2">
      <c r="A166" s="185">
        <v>8</v>
      </c>
      <c r="B166" s="185">
        <v>2</v>
      </c>
      <c r="C166" s="185">
        <v>4</v>
      </c>
      <c r="D166" s="186">
        <v>170024</v>
      </c>
      <c r="E166" s="69" t="s">
        <v>50</v>
      </c>
      <c r="F166" s="187">
        <v>1117</v>
      </c>
      <c r="G166" s="187">
        <v>1147</v>
      </c>
      <c r="H166" s="188">
        <v>768</v>
      </c>
      <c r="I166" s="187">
        <v>798</v>
      </c>
      <c r="J166" s="187">
        <v>349</v>
      </c>
      <c r="K166" s="188">
        <v>144.00000000000003</v>
      </c>
      <c r="L166" s="187">
        <v>205</v>
      </c>
    </row>
    <row r="167" spans="1:12" ht="13.2">
      <c r="A167" s="185">
        <v>8</v>
      </c>
      <c r="B167" s="185">
        <v>2</v>
      </c>
      <c r="C167" s="185">
        <v>4</v>
      </c>
      <c r="D167" s="186">
        <v>162024</v>
      </c>
      <c r="E167" s="69" t="s">
        <v>44</v>
      </c>
      <c r="F167" s="187">
        <v>754</v>
      </c>
      <c r="G167" s="187">
        <v>1050</v>
      </c>
      <c r="H167" s="188">
        <v>416</v>
      </c>
      <c r="I167" s="187">
        <v>712</v>
      </c>
      <c r="J167" s="187">
        <v>338</v>
      </c>
      <c r="K167" s="188">
        <v>133.00000000000003</v>
      </c>
      <c r="L167" s="187">
        <v>205</v>
      </c>
    </row>
    <row r="168" spans="1:12" ht="13.2">
      <c r="A168" s="185">
        <v>8</v>
      </c>
      <c r="B168" s="185">
        <v>2</v>
      </c>
      <c r="C168" s="185">
        <v>4</v>
      </c>
      <c r="D168" s="186">
        <v>774032</v>
      </c>
      <c r="E168" s="69" t="s">
        <v>133</v>
      </c>
      <c r="F168" s="187">
        <v>1068</v>
      </c>
      <c r="G168" s="187">
        <v>1247</v>
      </c>
      <c r="H168" s="188">
        <v>531</v>
      </c>
      <c r="I168" s="187">
        <v>710.00000000000011</v>
      </c>
      <c r="J168" s="187">
        <v>537</v>
      </c>
      <c r="K168" s="188">
        <v>240</v>
      </c>
      <c r="L168" s="187">
        <v>297.00000000000006</v>
      </c>
    </row>
    <row r="169" spans="1:12" ht="13.2">
      <c r="A169" s="185">
        <v>8</v>
      </c>
      <c r="B169" s="185">
        <v>2</v>
      </c>
      <c r="C169" s="185">
        <v>4</v>
      </c>
      <c r="D169" s="186">
        <v>970040</v>
      </c>
      <c r="E169" s="69" t="s">
        <v>157</v>
      </c>
      <c r="F169" s="187">
        <v>797</v>
      </c>
      <c r="G169" s="187">
        <v>1096.0000000000002</v>
      </c>
      <c r="H169" s="188">
        <v>427</v>
      </c>
      <c r="I169" s="187">
        <v>726.00000000000023</v>
      </c>
      <c r="J169" s="187">
        <v>370</v>
      </c>
      <c r="K169" s="188">
        <v>166.00000000000003</v>
      </c>
      <c r="L169" s="187">
        <v>204</v>
      </c>
    </row>
    <row r="170" spans="1:12" ht="13.2">
      <c r="A170" s="185">
        <v>8</v>
      </c>
      <c r="B170" s="185">
        <v>2</v>
      </c>
      <c r="C170" s="185">
        <v>4</v>
      </c>
      <c r="D170" s="186">
        <v>382068</v>
      </c>
      <c r="E170" s="69" t="s">
        <v>94</v>
      </c>
      <c r="F170" s="187">
        <v>626</v>
      </c>
      <c r="G170" s="187">
        <v>835</v>
      </c>
      <c r="H170" s="188">
        <v>392</v>
      </c>
      <c r="I170" s="187">
        <v>601</v>
      </c>
      <c r="J170" s="187">
        <v>234</v>
      </c>
      <c r="K170" s="188">
        <v>77</v>
      </c>
      <c r="L170" s="187">
        <v>157</v>
      </c>
    </row>
    <row r="171" spans="1:12" ht="13.2">
      <c r="A171" s="185">
        <v>8</v>
      </c>
      <c r="B171" s="185">
        <v>2</v>
      </c>
      <c r="C171" s="185">
        <v>4</v>
      </c>
      <c r="D171" s="186">
        <v>978036</v>
      </c>
      <c r="E171" s="69" t="s">
        <v>166</v>
      </c>
      <c r="F171" s="187">
        <v>526</v>
      </c>
      <c r="G171" s="187">
        <v>637</v>
      </c>
      <c r="H171" s="188">
        <v>222</v>
      </c>
      <c r="I171" s="187">
        <v>333</v>
      </c>
      <c r="J171" s="187">
        <v>304</v>
      </c>
      <c r="K171" s="188">
        <v>152.00000000000003</v>
      </c>
      <c r="L171" s="187">
        <v>152</v>
      </c>
    </row>
    <row r="172" spans="1:12" ht="13.2">
      <c r="A172" s="185">
        <v>8</v>
      </c>
      <c r="B172" s="185">
        <v>2</v>
      </c>
      <c r="C172" s="185">
        <v>4</v>
      </c>
      <c r="D172" s="186">
        <v>166032</v>
      </c>
      <c r="E172" s="69" t="s">
        <v>46</v>
      </c>
      <c r="F172" s="187">
        <v>546</v>
      </c>
      <c r="G172" s="187">
        <v>558</v>
      </c>
      <c r="H172" s="188">
        <v>230</v>
      </c>
      <c r="I172" s="187">
        <v>242.00000000000003</v>
      </c>
      <c r="J172" s="187">
        <v>316</v>
      </c>
      <c r="K172" s="188">
        <v>161</v>
      </c>
      <c r="L172" s="187">
        <v>155.00000000000003</v>
      </c>
    </row>
    <row r="173" spans="1:12" ht="13.2">
      <c r="A173" s="185">
        <v>8</v>
      </c>
      <c r="B173" s="185">
        <v>2</v>
      </c>
      <c r="C173" s="185">
        <v>4</v>
      </c>
      <c r="D173" s="186">
        <v>170048</v>
      </c>
      <c r="E173" s="69" t="s">
        <v>53</v>
      </c>
      <c r="F173" s="187">
        <v>650</v>
      </c>
      <c r="G173" s="187">
        <v>650.00000000000023</v>
      </c>
      <c r="H173" s="188">
        <v>369</v>
      </c>
      <c r="I173" s="187">
        <v>369.00000000000011</v>
      </c>
      <c r="J173" s="187">
        <v>281.00000000000006</v>
      </c>
      <c r="K173" s="188">
        <v>137</v>
      </c>
      <c r="L173" s="187">
        <v>144.00000000000006</v>
      </c>
    </row>
    <row r="174" spans="1:12" ht="13.2">
      <c r="A174" s="185">
        <v>8</v>
      </c>
      <c r="B174" s="185">
        <v>2</v>
      </c>
      <c r="C174" s="185">
        <v>4</v>
      </c>
      <c r="D174" s="186">
        <v>954036</v>
      </c>
      <c r="E174" s="69" t="s">
        <v>146</v>
      </c>
      <c r="F174" s="187">
        <v>765</v>
      </c>
      <c r="G174" s="187">
        <v>878</v>
      </c>
      <c r="H174" s="188">
        <v>404</v>
      </c>
      <c r="I174" s="187">
        <v>517</v>
      </c>
      <c r="J174" s="187">
        <v>361</v>
      </c>
      <c r="K174" s="188">
        <v>199.00000000000003</v>
      </c>
      <c r="L174" s="187">
        <v>162</v>
      </c>
    </row>
    <row r="175" spans="1:12" ht="13.2">
      <c r="A175" s="189"/>
      <c r="B175" s="189"/>
      <c r="C175" s="189"/>
      <c r="D175" s="190"/>
      <c r="E175" s="194" t="s">
        <v>216</v>
      </c>
      <c r="F175" s="191">
        <v>10823</v>
      </c>
      <c r="G175" s="191">
        <v>13580</v>
      </c>
      <c r="H175" s="191">
        <v>5967</v>
      </c>
      <c r="I175" s="191">
        <v>8724</v>
      </c>
      <c r="J175" s="191">
        <v>4856</v>
      </c>
      <c r="K175" s="191">
        <v>2141</v>
      </c>
      <c r="L175" s="191">
        <v>2715</v>
      </c>
    </row>
    <row r="176" spans="1:12" ht="13.2">
      <c r="A176" s="185">
        <v>9</v>
      </c>
      <c r="B176" s="185">
        <v>3</v>
      </c>
      <c r="C176" s="185">
        <v>4</v>
      </c>
      <c r="D176" s="186">
        <v>958004</v>
      </c>
      <c r="E176" s="69" t="s">
        <v>147</v>
      </c>
      <c r="F176" s="187">
        <v>436</v>
      </c>
      <c r="G176" s="187">
        <v>574</v>
      </c>
      <c r="H176" s="188">
        <v>206</v>
      </c>
      <c r="I176" s="187">
        <v>344</v>
      </c>
      <c r="J176" s="187">
        <v>230</v>
      </c>
      <c r="K176" s="188">
        <v>90</v>
      </c>
      <c r="L176" s="187">
        <v>140</v>
      </c>
    </row>
    <row r="177" spans="1:12" ht="13.2">
      <c r="A177" s="185">
        <v>9</v>
      </c>
      <c r="B177" s="185">
        <v>3</v>
      </c>
      <c r="C177" s="185">
        <v>4</v>
      </c>
      <c r="D177" s="186">
        <v>378004</v>
      </c>
      <c r="E177" s="69" t="s">
        <v>79</v>
      </c>
      <c r="F177" s="187">
        <v>385</v>
      </c>
      <c r="G177" s="187">
        <v>466</v>
      </c>
      <c r="H177" s="188">
        <v>196</v>
      </c>
      <c r="I177" s="187">
        <v>277</v>
      </c>
      <c r="J177" s="187">
        <v>189</v>
      </c>
      <c r="K177" s="188">
        <v>54.000000000000007</v>
      </c>
      <c r="L177" s="187">
        <v>135</v>
      </c>
    </row>
    <row r="178" spans="1:12" ht="13.2">
      <c r="A178" s="185">
        <v>9</v>
      </c>
      <c r="B178" s="185">
        <v>3</v>
      </c>
      <c r="C178" s="185">
        <v>4</v>
      </c>
      <c r="D178" s="186">
        <v>554008</v>
      </c>
      <c r="E178" s="69" t="s">
        <v>99</v>
      </c>
      <c r="F178" s="187">
        <v>360</v>
      </c>
      <c r="G178" s="187">
        <v>462</v>
      </c>
      <c r="H178" s="188">
        <v>195</v>
      </c>
      <c r="I178" s="187">
        <v>297</v>
      </c>
      <c r="J178" s="187">
        <v>165</v>
      </c>
      <c r="K178" s="188">
        <v>113.00000000000001</v>
      </c>
      <c r="L178" s="187">
        <v>52</v>
      </c>
    </row>
    <row r="179" spans="1:12" ht="13.2">
      <c r="A179" s="185">
        <v>9</v>
      </c>
      <c r="B179" s="185">
        <v>3</v>
      </c>
      <c r="C179" s="185">
        <v>4</v>
      </c>
      <c r="D179" s="186">
        <v>170008</v>
      </c>
      <c r="E179" s="69" t="s">
        <v>48</v>
      </c>
      <c r="F179" s="187">
        <v>632</v>
      </c>
      <c r="G179" s="187">
        <v>671.00000000000011</v>
      </c>
      <c r="H179" s="188">
        <v>329</v>
      </c>
      <c r="I179" s="187">
        <v>368.00000000000011</v>
      </c>
      <c r="J179" s="187">
        <v>303</v>
      </c>
      <c r="K179" s="188">
        <v>146.00000000000003</v>
      </c>
      <c r="L179" s="187">
        <v>157</v>
      </c>
    </row>
    <row r="180" spans="1:12" ht="13.2">
      <c r="A180" s="185">
        <v>9</v>
      </c>
      <c r="B180" s="185">
        <v>3</v>
      </c>
      <c r="C180" s="185">
        <v>4</v>
      </c>
      <c r="D180" s="186">
        <v>162004</v>
      </c>
      <c r="E180" s="69" t="s">
        <v>40</v>
      </c>
      <c r="F180" s="187">
        <v>325</v>
      </c>
      <c r="G180" s="187">
        <v>406</v>
      </c>
      <c r="H180" s="188">
        <v>192</v>
      </c>
      <c r="I180" s="187">
        <v>273</v>
      </c>
      <c r="J180" s="187">
        <v>133</v>
      </c>
      <c r="K180" s="188">
        <v>74</v>
      </c>
      <c r="L180" s="187">
        <v>59</v>
      </c>
    </row>
    <row r="181" spans="1:12" ht="13.2">
      <c r="A181" s="185">
        <v>9</v>
      </c>
      <c r="B181" s="185">
        <v>3</v>
      </c>
      <c r="C181" s="185">
        <v>4</v>
      </c>
      <c r="D181" s="186">
        <v>362024</v>
      </c>
      <c r="E181" s="69" t="s">
        <v>66</v>
      </c>
      <c r="F181" s="187">
        <v>377</v>
      </c>
      <c r="G181" s="187">
        <v>484</v>
      </c>
      <c r="H181" s="188">
        <v>243</v>
      </c>
      <c r="I181" s="187">
        <v>350</v>
      </c>
      <c r="J181" s="187">
        <v>134</v>
      </c>
      <c r="K181" s="188">
        <v>60</v>
      </c>
      <c r="L181" s="187">
        <v>74</v>
      </c>
    </row>
    <row r="182" spans="1:12" ht="13.2">
      <c r="A182" s="185">
        <v>9</v>
      </c>
      <c r="B182" s="185">
        <v>3</v>
      </c>
      <c r="C182" s="185">
        <v>4</v>
      </c>
      <c r="D182" s="186">
        <v>162008</v>
      </c>
      <c r="E182" s="69" t="s">
        <v>41</v>
      </c>
      <c r="F182" s="187">
        <v>313</v>
      </c>
      <c r="G182" s="187">
        <v>384</v>
      </c>
      <c r="H182" s="188">
        <v>145</v>
      </c>
      <c r="I182" s="187">
        <v>216</v>
      </c>
      <c r="J182" s="187">
        <v>168</v>
      </c>
      <c r="K182" s="188">
        <v>85.000000000000014</v>
      </c>
      <c r="L182" s="187">
        <v>83</v>
      </c>
    </row>
    <row r="183" spans="1:12" ht="13.2">
      <c r="A183" s="185">
        <v>9</v>
      </c>
      <c r="B183" s="185">
        <v>3</v>
      </c>
      <c r="C183" s="185">
        <v>4</v>
      </c>
      <c r="D183" s="186">
        <v>754008</v>
      </c>
      <c r="E183" s="69" t="s">
        <v>122</v>
      </c>
      <c r="F183" s="187">
        <v>650</v>
      </c>
      <c r="G183" s="187">
        <v>839</v>
      </c>
      <c r="H183" s="188">
        <v>396</v>
      </c>
      <c r="I183" s="187">
        <v>585</v>
      </c>
      <c r="J183" s="187">
        <v>254</v>
      </c>
      <c r="K183" s="188">
        <v>100</v>
      </c>
      <c r="L183" s="187">
        <v>154</v>
      </c>
    </row>
    <row r="184" spans="1:12" ht="13.2">
      <c r="A184" s="185">
        <v>9</v>
      </c>
      <c r="B184" s="185">
        <v>3</v>
      </c>
      <c r="C184" s="185">
        <v>4</v>
      </c>
      <c r="D184" s="186">
        <v>954016</v>
      </c>
      <c r="E184" s="69" t="s">
        <v>141</v>
      </c>
      <c r="F184" s="187">
        <v>534</v>
      </c>
      <c r="G184" s="187">
        <v>759</v>
      </c>
      <c r="H184" s="188">
        <v>358</v>
      </c>
      <c r="I184" s="187">
        <v>583</v>
      </c>
      <c r="J184" s="187">
        <v>176.00000000000003</v>
      </c>
      <c r="K184" s="188">
        <v>65</v>
      </c>
      <c r="L184" s="187">
        <v>111.00000000000003</v>
      </c>
    </row>
    <row r="185" spans="1:12" ht="13.2">
      <c r="A185" s="185">
        <v>9</v>
      </c>
      <c r="B185" s="185">
        <v>3</v>
      </c>
      <c r="C185" s="185">
        <v>4</v>
      </c>
      <c r="D185" s="186">
        <v>158016</v>
      </c>
      <c r="E185" s="69" t="s">
        <v>33</v>
      </c>
      <c r="F185" s="187">
        <v>262</v>
      </c>
      <c r="G185" s="187">
        <v>322</v>
      </c>
      <c r="H185" s="188">
        <v>155</v>
      </c>
      <c r="I185" s="187">
        <v>215</v>
      </c>
      <c r="J185" s="187">
        <v>107</v>
      </c>
      <c r="K185" s="188">
        <v>39</v>
      </c>
      <c r="L185" s="187">
        <v>68</v>
      </c>
    </row>
    <row r="186" spans="1:12" ht="13.2">
      <c r="A186" s="185">
        <v>9</v>
      </c>
      <c r="B186" s="185">
        <v>3</v>
      </c>
      <c r="C186" s="185">
        <v>4</v>
      </c>
      <c r="D186" s="186">
        <v>362028</v>
      </c>
      <c r="E186" s="69" t="s">
        <v>67</v>
      </c>
      <c r="F186" s="187">
        <v>375</v>
      </c>
      <c r="G186" s="187">
        <v>471</v>
      </c>
      <c r="H186" s="188">
        <v>250</v>
      </c>
      <c r="I186" s="187">
        <v>346</v>
      </c>
      <c r="J186" s="187">
        <v>125</v>
      </c>
      <c r="K186" s="188">
        <v>38</v>
      </c>
      <c r="L186" s="187">
        <v>87</v>
      </c>
    </row>
    <row r="187" spans="1:12" ht="13.2">
      <c r="A187" s="185">
        <v>9</v>
      </c>
      <c r="B187" s="185">
        <v>3</v>
      </c>
      <c r="C187" s="185">
        <v>4</v>
      </c>
      <c r="D187" s="186">
        <v>974028</v>
      </c>
      <c r="E187" s="69" t="s">
        <v>158</v>
      </c>
      <c r="F187" s="187">
        <v>469</v>
      </c>
      <c r="G187" s="187">
        <v>602</v>
      </c>
      <c r="H187" s="188">
        <v>270</v>
      </c>
      <c r="I187" s="187">
        <v>403</v>
      </c>
      <c r="J187" s="187">
        <v>199</v>
      </c>
      <c r="K187" s="188">
        <v>92.000000000000014</v>
      </c>
      <c r="L187" s="187">
        <v>107</v>
      </c>
    </row>
    <row r="188" spans="1:12" ht="13.2">
      <c r="A188" s="185">
        <v>9</v>
      </c>
      <c r="B188" s="185">
        <v>3</v>
      </c>
      <c r="C188" s="185">
        <v>4</v>
      </c>
      <c r="D188" s="186">
        <v>962040</v>
      </c>
      <c r="E188" s="69" t="s">
        <v>154</v>
      </c>
      <c r="F188" s="187">
        <v>264</v>
      </c>
      <c r="G188" s="187">
        <v>330</v>
      </c>
      <c r="H188" s="188">
        <v>106</v>
      </c>
      <c r="I188" s="187">
        <v>172</v>
      </c>
      <c r="J188" s="187">
        <v>158</v>
      </c>
      <c r="K188" s="188">
        <v>72</v>
      </c>
      <c r="L188" s="187">
        <v>86.000000000000014</v>
      </c>
    </row>
    <row r="189" spans="1:12" ht="13.2">
      <c r="A189" s="185">
        <v>9</v>
      </c>
      <c r="B189" s="185">
        <v>3</v>
      </c>
      <c r="C189" s="185">
        <v>4</v>
      </c>
      <c r="D189" s="186">
        <v>158028</v>
      </c>
      <c r="E189" s="69" t="s">
        <v>37</v>
      </c>
      <c r="F189" s="187">
        <v>409</v>
      </c>
      <c r="G189" s="187">
        <v>410</v>
      </c>
      <c r="H189" s="188">
        <v>249</v>
      </c>
      <c r="I189" s="187">
        <v>250.00000000000003</v>
      </c>
      <c r="J189" s="187">
        <v>160</v>
      </c>
      <c r="K189" s="188">
        <v>64</v>
      </c>
      <c r="L189" s="187">
        <v>96</v>
      </c>
    </row>
    <row r="190" spans="1:12" ht="13.2">
      <c r="A190" s="185">
        <v>9</v>
      </c>
      <c r="B190" s="185">
        <v>3</v>
      </c>
      <c r="C190" s="185">
        <v>4</v>
      </c>
      <c r="D190" s="186">
        <v>566076</v>
      </c>
      <c r="E190" s="69" t="s">
        <v>117</v>
      </c>
      <c r="F190" s="187">
        <v>416</v>
      </c>
      <c r="G190" s="187">
        <v>524</v>
      </c>
      <c r="H190" s="188">
        <v>194</v>
      </c>
      <c r="I190" s="187">
        <v>302</v>
      </c>
      <c r="J190" s="187">
        <v>222.00000000000003</v>
      </c>
      <c r="K190" s="188">
        <v>115.00000000000003</v>
      </c>
      <c r="L190" s="187">
        <v>107</v>
      </c>
    </row>
    <row r="191" spans="1:12" ht="13.2">
      <c r="A191" s="185">
        <v>9</v>
      </c>
      <c r="B191" s="185">
        <v>3</v>
      </c>
      <c r="C191" s="185">
        <v>4</v>
      </c>
      <c r="D191" s="186">
        <v>382056</v>
      </c>
      <c r="E191" s="69" t="s">
        <v>92</v>
      </c>
      <c r="F191" s="187">
        <v>348</v>
      </c>
      <c r="G191" s="187">
        <v>454</v>
      </c>
      <c r="H191" s="188">
        <v>175</v>
      </c>
      <c r="I191" s="187">
        <v>281</v>
      </c>
      <c r="J191" s="187">
        <v>173</v>
      </c>
      <c r="K191" s="188">
        <v>76.000000000000014</v>
      </c>
      <c r="L191" s="187">
        <v>97</v>
      </c>
    </row>
    <row r="192" spans="1:12" ht="13.2">
      <c r="A192" s="185">
        <v>9</v>
      </c>
      <c r="B192" s="185">
        <v>3</v>
      </c>
      <c r="C192" s="185">
        <v>4</v>
      </c>
      <c r="D192" s="186">
        <v>158032</v>
      </c>
      <c r="E192" s="69" t="s">
        <v>38</v>
      </c>
      <c r="F192" s="187">
        <v>525</v>
      </c>
      <c r="G192" s="187">
        <v>646.00000000000011</v>
      </c>
      <c r="H192" s="188">
        <v>276</v>
      </c>
      <c r="I192" s="187">
        <v>397.00000000000011</v>
      </c>
      <c r="J192" s="187">
        <v>249</v>
      </c>
      <c r="K192" s="188">
        <v>108</v>
      </c>
      <c r="L192" s="187">
        <v>141</v>
      </c>
    </row>
    <row r="193" spans="1:20" ht="13.2">
      <c r="A193" s="189"/>
      <c r="B193" s="195"/>
      <c r="C193" s="195"/>
      <c r="D193" s="196"/>
      <c r="E193" s="194" t="s">
        <v>219</v>
      </c>
      <c r="F193" s="191">
        <v>7080</v>
      </c>
      <c r="G193" s="191">
        <v>8804</v>
      </c>
      <c r="H193" s="191">
        <v>3935</v>
      </c>
      <c r="I193" s="191">
        <v>5659</v>
      </c>
      <c r="J193" s="191">
        <v>3145</v>
      </c>
      <c r="K193" s="191">
        <v>1391</v>
      </c>
      <c r="L193" s="191">
        <v>1754</v>
      </c>
    </row>
    <row r="194" spans="1:20" ht="13.2">
      <c r="A194" s="185">
        <v>10</v>
      </c>
      <c r="B194" s="185">
        <v>4</v>
      </c>
      <c r="C194" s="185">
        <v>4</v>
      </c>
      <c r="D194" s="186">
        <v>566028</v>
      </c>
      <c r="E194" s="69" t="s">
        <v>116</v>
      </c>
      <c r="F194" s="187">
        <v>410</v>
      </c>
      <c r="G194" s="187">
        <v>502</v>
      </c>
      <c r="H194" s="188">
        <v>182</v>
      </c>
      <c r="I194" s="187">
        <v>274</v>
      </c>
      <c r="J194" s="187">
        <v>228</v>
      </c>
      <c r="K194" s="188">
        <v>144</v>
      </c>
      <c r="L194" s="187">
        <v>84</v>
      </c>
    </row>
    <row r="195" spans="1:20" ht="13.2">
      <c r="A195" s="185">
        <v>10</v>
      </c>
      <c r="B195" s="185">
        <v>4</v>
      </c>
      <c r="C195" s="185">
        <v>4</v>
      </c>
      <c r="D195" s="186">
        <v>158020</v>
      </c>
      <c r="E195" s="69" t="s">
        <v>34</v>
      </c>
      <c r="F195" s="187">
        <v>382</v>
      </c>
      <c r="G195" s="187">
        <v>388</v>
      </c>
      <c r="H195" s="188">
        <v>249</v>
      </c>
      <c r="I195" s="187">
        <v>255</v>
      </c>
      <c r="J195" s="187">
        <v>133</v>
      </c>
      <c r="K195" s="188">
        <v>61</v>
      </c>
      <c r="L195" s="187">
        <v>72</v>
      </c>
    </row>
    <row r="196" spans="1:20" ht="13.2">
      <c r="A196" s="185">
        <v>10</v>
      </c>
      <c r="B196" s="185">
        <v>4</v>
      </c>
      <c r="C196" s="185">
        <v>4</v>
      </c>
      <c r="D196" s="186">
        <v>162022</v>
      </c>
      <c r="E196" s="69" t="s">
        <v>43</v>
      </c>
      <c r="F196" s="187">
        <v>210</v>
      </c>
      <c r="G196" s="187">
        <v>300</v>
      </c>
      <c r="H196" s="188">
        <v>153</v>
      </c>
      <c r="I196" s="187">
        <v>243</v>
      </c>
      <c r="J196" s="187">
        <v>57</v>
      </c>
      <c r="K196" s="188">
        <v>26</v>
      </c>
      <c r="L196" s="187">
        <v>31</v>
      </c>
    </row>
    <row r="197" spans="1:20" ht="13.2">
      <c r="A197" s="185">
        <v>10</v>
      </c>
      <c r="B197" s="185">
        <v>4</v>
      </c>
      <c r="C197" s="185">
        <v>4</v>
      </c>
      <c r="D197" s="186">
        <v>362036</v>
      </c>
      <c r="E197" s="69" t="s">
        <v>69</v>
      </c>
      <c r="F197" s="187">
        <v>174</v>
      </c>
      <c r="G197" s="187">
        <v>223</v>
      </c>
      <c r="H197" s="188">
        <v>99</v>
      </c>
      <c r="I197" s="187">
        <v>148</v>
      </c>
      <c r="J197" s="187">
        <v>75</v>
      </c>
      <c r="K197" s="188">
        <v>46</v>
      </c>
      <c r="L197" s="187">
        <v>29</v>
      </c>
    </row>
    <row r="198" spans="1:20" ht="13.2">
      <c r="A198" s="185">
        <v>10</v>
      </c>
      <c r="B198" s="185">
        <v>4</v>
      </c>
      <c r="C198" s="185">
        <v>4</v>
      </c>
      <c r="D198" s="186">
        <v>166036</v>
      </c>
      <c r="E198" s="69" t="s">
        <v>47</v>
      </c>
      <c r="F198" s="187">
        <v>234</v>
      </c>
      <c r="G198" s="187">
        <v>240</v>
      </c>
      <c r="H198" s="188">
        <v>144</v>
      </c>
      <c r="I198" s="187">
        <v>150</v>
      </c>
      <c r="J198" s="187">
        <v>90</v>
      </c>
      <c r="K198" s="188">
        <v>39</v>
      </c>
      <c r="L198" s="187">
        <v>51</v>
      </c>
    </row>
    <row r="199" spans="1:20" s="41" customFormat="1" ht="13.2">
      <c r="A199" s="189"/>
      <c r="B199" s="195"/>
      <c r="C199" s="195"/>
      <c r="D199" s="196"/>
      <c r="E199" s="194" t="s">
        <v>299</v>
      </c>
      <c r="F199" s="191">
        <v>1410</v>
      </c>
      <c r="G199" s="191">
        <v>1653</v>
      </c>
      <c r="H199" s="191">
        <v>827</v>
      </c>
      <c r="I199" s="191">
        <v>1070</v>
      </c>
      <c r="J199" s="191">
        <v>583</v>
      </c>
      <c r="K199" s="191">
        <v>316</v>
      </c>
      <c r="L199" s="191">
        <v>267</v>
      </c>
      <c r="M199" s="54"/>
      <c r="N199" s="54"/>
      <c r="O199" s="54"/>
      <c r="P199" s="54"/>
      <c r="Q199" s="54"/>
      <c r="R199" s="54"/>
      <c r="S199" s="54"/>
      <c r="T199" s="44"/>
    </row>
    <row r="200" spans="1:20" ht="13.2">
      <c r="E200" s="51" t="s">
        <v>180</v>
      </c>
      <c r="F200" s="245">
        <v>123676</v>
      </c>
      <c r="G200" s="245">
        <v>156917</v>
      </c>
      <c r="H200" s="101">
        <v>66118</v>
      </c>
      <c r="I200" s="101">
        <v>99359</v>
      </c>
      <c r="J200" s="245">
        <v>57558</v>
      </c>
      <c r="K200" s="245">
        <v>26045</v>
      </c>
      <c r="L200" s="245">
        <v>31513</v>
      </c>
    </row>
    <row r="201" spans="1:20" ht="13.2">
      <c r="E201" s="16" t="s">
        <v>201</v>
      </c>
      <c r="F201" s="245">
        <v>68696</v>
      </c>
      <c r="G201" s="245">
        <v>87022</v>
      </c>
      <c r="H201" s="101">
        <v>37479</v>
      </c>
      <c r="I201" s="101">
        <v>55805</v>
      </c>
      <c r="J201" s="245">
        <v>31217</v>
      </c>
      <c r="K201" s="245">
        <v>13437</v>
      </c>
      <c r="L201" s="245">
        <v>17780</v>
      </c>
    </row>
    <row r="202" spans="1:20" ht="13.2">
      <c r="E202" s="17" t="s">
        <v>202</v>
      </c>
      <c r="F202" s="245">
        <v>54980</v>
      </c>
      <c r="G202" s="245">
        <v>69895</v>
      </c>
      <c r="H202" s="101">
        <v>28639</v>
      </c>
      <c r="I202" s="101">
        <v>43554</v>
      </c>
      <c r="J202" s="245">
        <v>26341</v>
      </c>
      <c r="K202" s="245">
        <v>12608</v>
      </c>
      <c r="L202" s="245">
        <v>13733</v>
      </c>
    </row>
    <row r="203" spans="1:20" s="41" customFormat="1" ht="13.2">
      <c r="A203" s="99" t="s">
        <v>351</v>
      </c>
      <c r="E203" s="9"/>
      <c r="F203" s="81"/>
      <c r="G203" s="81"/>
      <c r="H203" s="81"/>
      <c r="I203" s="81"/>
      <c r="J203" s="81"/>
      <c r="K203" s="81"/>
      <c r="L203" s="81"/>
      <c r="M203" s="54"/>
      <c r="N203" s="54"/>
      <c r="O203" s="54"/>
      <c r="P203" s="54"/>
      <c r="Q203" s="54"/>
      <c r="R203" s="54"/>
      <c r="S203" s="54"/>
      <c r="T203" s="44"/>
    </row>
    <row r="204" spans="1:20" s="41" customFormat="1" ht="13.2">
      <c r="A204" s="62" t="s">
        <v>227</v>
      </c>
    </row>
    <row r="205" spans="1:20">
      <c r="E205" s="21"/>
      <c r="K205" s="8"/>
    </row>
    <row r="206" spans="1:20">
      <c r="E206" s="21"/>
      <c r="F206" s="4"/>
      <c r="G206" s="4"/>
      <c r="H206" s="21"/>
      <c r="I206" s="21"/>
      <c r="J206" s="4"/>
      <c r="K206" s="4"/>
      <c r="L206" s="4"/>
    </row>
    <row r="207" spans="1:20" ht="13.2">
      <c r="E207" s="21"/>
      <c r="F207" s="20"/>
      <c r="G207" s="20"/>
      <c r="H207" s="23"/>
      <c r="I207" s="23"/>
      <c r="J207" s="20"/>
      <c r="K207" s="22"/>
      <c r="L207" s="22"/>
    </row>
    <row r="208" spans="1:20">
      <c r="E208" s="21"/>
      <c r="F208" s="4"/>
      <c r="G208" s="4"/>
      <c r="H208" s="21"/>
      <c r="I208" s="21"/>
      <c r="J208" s="4"/>
      <c r="K208" s="4"/>
      <c r="L208" s="4"/>
    </row>
    <row r="209" spans="5:12">
      <c r="E209" s="21"/>
      <c r="F209" s="4"/>
      <c r="G209" s="4"/>
      <c r="H209" s="21"/>
      <c r="I209" s="21"/>
      <c r="J209" s="4"/>
      <c r="K209" s="4"/>
      <c r="L209" s="4"/>
    </row>
    <row r="210" spans="5:12">
      <c r="E210" s="21"/>
      <c r="F210" s="4"/>
      <c r="G210" s="4"/>
      <c r="H210" s="21"/>
      <c r="I210" s="21"/>
      <c r="J210" s="4"/>
      <c r="K210" s="4"/>
      <c r="L210" s="4"/>
    </row>
  </sheetData>
  <sortState ref="A30:AA56">
    <sortCondition ref="E30:E56"/>
  </sortState>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L214"/>
  <sheetViews>
    <sheetView zoomScale="80" zoomScaleNormal="80" workbookViewId="0">
      <pane ySplit="3" topLeftCell="A193" activePane="bottomLeft" state="frozen"/>
      <selection activeCell="G44" sqref="G44"/>
      <selection pane="bottomLeft" activeCell="L3" sqref="L3"/>
    </sheetView>
  </sheetViews>
  <sheetFormatPr baseColWidth="10" defaultColWidth="11.44140625" defaultRowHeight="10.199999999999999"/>
  <cols>
    <col min="1" max="3" width="11.44140625" style="1"/>
    <col min="4" max="4" width="9.5546875" style="3" customWidth="1"/>
    <col min="5" max="5" width="40.6640625" style="42" customWidth="1"/>
    <col min="6" max="10" width="11.44140625" style="1"/>
    <col min="11" max="12" width="11.44140625" style="1" customWidth="1"/>
    <col min="13" max="16384" width="11.44140625" style="1"/>
  </cols>
  <sheetData>
    <row r="1" spans="1:12" ht="18.75" customHeight="1">
      <c r="A1" s="63" t="s">
        <v>311</v>
      </c>
      <c r="E1" s="128"/>
    </row>
    <row r="2" spans="1:12" ht="12.75" customHeight="1">
      <c r="A2" s="6"/>
      <c r="E2" s="128"/>
    </row>
    <row r="3" spans="1:12" s="2" customFormat="1" ht="115.5" customHeight="1">
      <c r="A3" s="140" t="s">
        <v>300</v>
      </c>
      <c r="B3" s="140" t="s">
        <v>320</v>
      </c>
      <c r="C3" s="140" t="s">
        <v>298</v>
      </c>
      <c r="D3" s="71" t="s">
        <v>6</v>
      </c>
      <c r="E3" s="256" t="s">
        <v>0</v>
      </c>
      <c r="F3" s="84" t="s">
        <v>13</v>
      </c>
      <c r="G3" s="47" t="s">
        <v>14</v>
      </c>
      <c r="H3" s="85" t="s">
        <v>206</v>
      </c>
      <c r="I3" s="86" t="s">
        <v>207</v>
      </c>
      <c r="J3" s="84" t="s">
        <v>169</v>
      </c>
      <c r="K3" s="103" t="s">
        <v>245</v>
      </c>
      <c r="L3" s="103" t="s">
        <v>246</v>
      </c>
    </row>
    <row r="4" spans="1:12" s="4" customFormat="1" ht="13.2">
      <c r="A4" s="197">
        <v>1</v>
      </c>
      <c r="B4" s="197">
        <v>1</v>
      </c>
      <c r="C4" s="198">
        <v>1</v>
      </c>
      <c r="D4" s="186">
        <v>911000</v>
      </c>
      <c r="E4" s="69" t="s">
        <v>134</v>
      </c>
      <c r="F4" s="199">
        <v>419.78471777406304</v>
      </c>
      <c r="G4" s="199">
        <v>673.96772328891268</v>
      </c>
      <c r="H4" s="199">
        <v>217.46941836304271</v>
      </c>
      <c r="I4" s="199">
        <v>471.65242387789232</v>
      </c>
      <c r="J4" s="199">
        <v>202.31529941102031</v>
      </c>
      <c r="K4" s="199">
        <v>82.957084160040012</v>
      </c>
      <c r="L4" s="199">
        <v>119.35821525098032</v>
      </c>
    </row>
    <row r="5" spans="1:12" s="4" customFormat="1" ht="13.2">
      <c r="A5" s="197">
        <v>1</v>
      </c>
      <c r="B5" s="197">
        <v>1</v>
      </c>
      <c r="C5" s="198">
        <v>1</v>
      </c>
      <c r="D5" s="186">
        <v>913000</v>
      </c>
      <c r="E5" s="69" t="s">
        <v>135</v>
      </c>
      <c r="F5" s="199">
        <v>437.11193897463187</v>
      </c>
      <c r="G5" s="199">
        <v>521.90881674649654</v>
      </c>
      <c r="H5" s="199">
        <v>195.58275678552423</v>
      </c>
      <c r="I5" s="199">
        <v>280.37963455738878</v>
      </c>
      <c r="J5" s="199">
        <v>241.52918218910767</v>
      </c>
      <c r="K5" s="199">
        <v>94.553840695405341</v>
      </c>
      <c r="L5" s="199">
        <v>146.97534149370233</v>
      </c>
    </row>
    <row r="6" spans="1:12" s="4" customFormat="1" ht="13.2">
      <c r="A6" s="197">
        <v>1</v>
      </c>
      <c r="B6" s="197">
        <v>1</v>
      </c>
      <c r="C6" s="198">
        <v>1</v>
      </c>
      <c r="D6" s="186">
        <v>112000</v>
      </c>
      <c r="E6" s="69" t="s">
        <v>16</v>
      </c>
      <c r="F6" s="199">
        <v>566.88970075120073</v>
      </c>
      <c r="G6" s="199">
        <v>718.7718073970691</v>
      </c>
      <c r="H6" s="199">
        <v>283.85534255572429</v>
      </c>
      <c r="I6" s="199">
        <v>435.73744920159271</v>
      </c>
      <c r="J6" s="199">
        <v>283.03435819547639</v>
      </c>
      <c r="K6" s="199">
        <v>110.52501949837855</v>
      </c>
      <c r="L6" s="199">
        <v>172.5093386970978</v>
      </c>
    </row>
    <row r="7" spans="1:12" s="4" customFormat="1" ht="13.2">
      <c r="A7" s="197">
        <v>1</v>
      </c>
      <c r="B7" s="197">
        <v>1</v>
      </c>
      <c r="C7" s="198">
        <v>1</v>
      </c>
      <c r="D7" s="186">
        <v>113000</v>
      </c>
      <c r="E7" s="69" t="s">
        <v>17</v>
      </c>
      <c r="F7" s="199">
        <v>325.38061212227655</v>
      </c>
      <c r="G7" s="199">
        <v>459.41523927491886</v>
      </c>
      <c r="H7" s="199">
        <v>168.14412882114235</v>
      </c>
      <c r="I7" s="199">
        <v>302.17875597378469</v>
      </c>
      <c r="J7" s="199">
        <v>157.23648330113423</v>
      </c>
      <c r="K7" s="199">
        <v>77.555208400735779</v>
      </c>
      <c r="L7" s="199">
        <v>79.681274900398464</v>
      </c>
    </row>
    <row r="8" spans="1:12" s="4" customFormat="1" ht="13.2">
      <c r="A8" s="197">
        <v>1</v>
      </c>
      <c r="B8" s="197">
        <v>1</v>
      </c>
      <c r="C8" s="198">
        <v>1</v>
      </c>
      <c r="D8" s="186">
        <v>513000</v>
      </c>
      <c r="E8" s="69" t="s">
        <v>96</v>
      </c>
      <c r="F8" s="199">
        <v>221.42475376040318</v>
      </c>
      <c r="G8" s="199">
        <v>291.28808123997868</v>
      </c>
      <c r="H8" s="199">
        <v>113.95739482324197</v>
      </c>
      <c r="I8" s="199">
        <v>183.82072230281744</v>
      </c>
      <c r="J8" s="199">
        <v>107.46735893716122</v>
      </c>
      <c r="K8" s="199">
        <v>55.737955256929098</v>
      </c>
      <c r="L8" s="199">
        <v>51.729403680232132</v>
      </c>
    </row>
    <row r="9" spans="1:12" s="4" customFormat="1" ht="13.2">
      <c r="A9" s="197">
        <v>1</v>
      </c>
      <c r="B9" s="197">
        <v>1</v>
      </c>
      <c r="C9" s="198">
        <v>1</v>
      </c>
      <c r="D9" s="186">
        <v>914000</v>
      </c>
      <c r="E9" s="69" t="s">
        <v>136</v>
      </c>
      <c r="F9" s="199">
        <v>387.34445326979085</v>
      </c>
      <c r="G9" s="199">
        <v>392.11014032300767</v>
      </c>
      <c r="H9" s="199">
        <v>204.92454328832406</v>
      </c>
      <c r="I9" s="199">
        <v>209.69023034154088</v>
      </c>
      <c r="J9" s="199">
        <v>182.41990998146679</v>
      </c>
      <c r="K9" s="199">
        <v>82.605242255758526</v>
      </c>
      <c r="L9" s="199">
        <v>99.814667725708262</v>
      </c>
    </row>
    <row r="10" spans="1:12" s="4" customFormat="1" ht="13.2">
      <c r="A10" s="197">
        <v>1</v>
      </c>
      <c r="B10" s="197">
        <v>1</v>
      </c>
      <c r="C10" s="198">
        <v>1</v>
      </c>
      <c r="D10" s="186">
        <v>915000</v>
      </c>
      <c r="E10" s="69" t="s">
        <v>137</v>
      </c>
      <c r="F10" s="199">
        <v>434.54316584495956</v>
      </c>
      <c r="G10" s="199">
        <v>586.90863316899186</v>
      </c>
      <c r="H10" s="199">
        <v>215.04248400293716</v>
      </c>
      <c r="I10" s="199">
        <v>367.40795132696951</v>
      </c>
      <c r="J10" s="199">
        <v>219.50068184202243</v>
      </c>
      <c r="K10" s="199">
        <v>111.19269904542116</v>
      </c>
      <c r="L10" s="199">
        <v>108.30798279660128</v>
      </c>
    </row>
    <row r="11" spans="1:12" s="4" customFormat="1" ht="13.2">
      <c r="A11" s="197">
        <v>1</v>
      </c>
      <c r="B11" s="197">
        <v>1</v>
      </c>
      <c r="C11" s="198">
        <v>1</v>
      </c>
      <c r="D11" s="186">
        <v>916000</v>
      </c>
      <c r="E11" s="69" t="s">
        <v>138</v>
      </c>
      <c r="F11" s="199">
        <v>342.91629102808105</v>
      </c>
      <c r="G11" s="199">
        <v>431.40004674613522</v>
      </c>
      <c r="H11" s="199">
        <v>166.61658152192061</v>
      </c>
      <c r="I11" s="199">
        <v>255.10033723997466</v>
      </c>
      <c r="J11" s="199">
        <v>176.2997095061605</v>
      </c>
      <c r="K11" s="199">
        <v>82.139637383552056</v>
      </c>
      <c r="L11" s="199">
        <v>94.160072122608454</v>
      </c>
    </row>
    <row r="12" spans="1:12" s="4" customFormat="1" ht="13.2">
      <c r="A12" s="197">
        <v>1</v>
      </c>
      <c r="B12" s="197">
        <v>1</v>
      </c>
      <c r="C12" s="198">
        <v>1</v>
      </c>
      <c r="D12" s="186">
        <v>114000</v>
      </c>
      <c r="E12" s="69" t="s">
        <v>18</v>
      </c>
      <c r="F12" s="199">
        <v>332.44347091975266</v>
      </c>
      <c r="G12" s="199">
        <v>426.90578866908527</v>
      </c>
      <c r="H12" s="199">
        <v>150.13576106053347</v>
      </c>
      <c r="I12" s="199">
        <v>244.59807880986605</v>
      </c>
      <c r="J12" s="199">
        <v>182.30770985921919</v>
      </c>
      <c r="K12" s="199">
        <v>75.524220229538841</v>
      </c>
      <c r="L12" s="199">
        <v>106.78348962968035</v>
      </c>
    </row>
    <row r="13" spans="1:12" s="4" customFormat="1" ht="13.2">
      <c r="A13" s="197">
        <v>1</v>
      </c>
      <c r="B13" s="197">
        <v>1</v>
      </c>
      <c r="C13" s="198">
        <v>1</v>
      </c>
      <c r="D13" s="186">
        <v>116000</v>
      </c>
      <c r="E13" s="69" t="s">
        <v>19</v>
      </c>
      <c r="F13" s="199">
        <v>537.25351281143003</v>
      </c>
      <c r="G13" s="199">
        <v>727.94899043570683</v>
      </c>
      <c r="H13" s="199">
        <v>263.70685244224029</v>
      </c>
      <c r="I13" s="199">
        <v>454.40233006651715</v>
      </c>
      <c r="J13" s="199">
        <v>273.54666036918968</v>
      </c>
      <c r="K13" s="199">
        <v>110.99303341598777</v>
      </c>
      <c r="L13" s="199">
        <v>162.55362695320193</v>
      </c>
    </row>
    <row r="14" spans="1:12" s="4" customFormat="1" ht="13.2">
      <c r="A14" s="197">
        <v>1</v>
      </c>
      <c r="B14" s="197">
        <v>1</v>
      </c>
      <c r="C14" s="198">
        <v>1</v>
      </c>
      <c r="D14" s="186">
        <v>117000</v>
      </c>
      <c r="E14" s="69" t="s">
        <v>20</v>
      </c>
      <c r="F14" s="199">
        <v>276.29837642426003</v>
      </c>
      <c r="G14" s="199">
        <v>314.06345824860398</v>
      </c>
      <c r="H14" s="199">
        <v>123.94693521835963</v>
      </c>
      <c r="I14" s="199">
        <v>161.71201704270359</v>
      </c>
      <c r="J14" s="199">
        <v>152.35144120590041</v>
      </c>
      <c r="K14" s="199">
        <v>51.967334818114331</v>
      </c>
      <c r="L14" s="199">
        <v>100.38410638778608</v>
      </c>
    </row>
    <row r="15" spans="1:12" s="4" customFormat="1" ht="13.2">
      <c r="A15" s="197">
        <v>1</v>
      </c>
      <c r="B15" s="197">
        <v>1</v>
      </c>
      <c r="C15" s="198">
        <v>1</v>
      </c>
      <c r="D15" s="186">
        <v>119000</v>
      </c>
      <c r="E15" s="69" t="s">
        <v>21</v>
      </c>
      <c r="F15" s="199">
        <v>577.22899780319676</v>
      </c>
      <c r="G15" s="199">
        <v>884.02393758048618</v>
      </c>
      <c r="H15" s="199">
        <v>357.54867055526091</v>
      </c>
      <c r="I15" s="199">
        <v>664.3436103325505</v>
      </c>
      <c r="J15" s="199">
        <v>219.68032724793576</v>
      </c>
      <c r="K15" s="199">
        <v>94.437290104285054</v>
      </c>
      <c r="L15" s="199">
        <v>125.24303714365072</v>
      </c>
    </row>
    <row r="16" spans="1:12" s="4" customFormat="1" ht="13.2">
      <c r="A16" s="197">
        <v>1</v>
      </c>
      <c r="B16" s="197">
        <v>1</v>
      </c>
      <c r="C16" s="198">
        <v>1</v>
      </c>
      <c r="D16" s="186">
        <v>124000</v>
      </c>
      <c r="E16" s="69" t="s">
        <v>24</v>
      </c>
      <c r="F16" s="199">
        <v>394.88513220632854</v>
      </c>
      <c r="G16" s="199">
        <v>411.64571593700327</v>
      </c>
      <c r="H16" s="199">
        <v>211.81910128594134</v>
      </c>
      <c r="I16" s="199">
        <v>228.57968501661611</v>
      </c>
      <c r="J16" s="199">
        <v>183.06603092038722</v>
      </c>
      <c r="K16" s="199">
        <v>49.559312238115886</v>
      </c>
      <c r="L16" s="199">
        <v>133.50671868227133</v>
      </c>
    </row>
    <row r="17" spans="1:12" s="4" customFormat="1" ht="13.2">
      <c r="A17" s="189"/>
      <c r="B17" s="189"/>
      <c r="C17" s="189"/>
      <c r="D17" s="200"/>
      <c r="E17" s="169" t="s">
        <v>210</v>
      </c>
      <c r="F17" s="201">
        <v>413.23892197644534</v>
      </c>
      <c r="G17" s="201">
        <v>536.76675509129768</v>
      </c>
      <c r="H17" s="201">
        <v>208.19355704420889</v>
      </c>
      <c r="I17" s="201">
        <v>331.72139015906112</v>
      </c>
      <c r="J17" s="201">
        <v>205.04536493223645</v>
      </c>
      <c r="K17" s="201">
        <v>84.639919075979819</v>
      </c>
      <c r="L17" s="201">
        <v>120.40544585625665</v>
      </c>
    </row>
    <row r="18" spans="1:12" s="4" customFormat="1" ht="13.2">
      <c r="A18" s="197">
        <v>2</v>
      </c>
      <c r="B18" s="197">
        <v>2</v>
      </c>
      <c r="C18" s="198">
        <v>1</v>
      </c>
      <c r="D18" s="186">
        <v>334002</v>
      </c>
      <c r="E18" s="69" t="s">
        <v>250</v>
      </c>
      <c r="F18" s="199">
        <v>339.41214331688479</v>
      </c>
      <c r="G18" s="199">
        <v>429.95065436601595</v>
      </c>
      <c r="H18" s="199">
        <v>165.84423943359795</v>
      </c>
      <c r="I18" s="199">
        <v>256.38275048272908</v>
      </c>
      <c r="J18" s="199">
        <v>173.56790388328685</v>
      </c>
      <c r="K18" s="199">
        <v>54.709289851963106</v>
      </c>
      <c r="L18" s="199">
        <v>118.85861403132375</v>
      </c>
    </row>
    <row r="19" spans="1:12" s="4" customFormat="1" ht="13.2">
      <c r="A19" s="197">
        <v>2</v>
      </c>
      <c r="B19" s="197">
        <v>2</v>
      </c>
      <c r="C19" s="198">
        <v>1</v>
      </c>
      <c r="D19" s="186">
        <v>711000</v>
      </c>
      <c r="E19" s="69" t="s">
        <v>121</v>
      </c>
      <c r="F19" s="199">
        <v>399.80668687667503</v>
      </c>
      <c r="G19" s="199">
        <v>462.19410394973863</v>
      </c>
      <c r="H19" s="199">
        <v>193.60602199669026</v>
      </c>
      <c r="I19" s="199">
        <v>255.9934390697538</v>
      </c>
      <c r="J19" s="199">
        <v>206.20066487998477</v>
      </c>
      <c r="K19" s="199">
        <v>75.128509292210353</v>
      </c>
      <c r="L19" s="199">
        <v>131.07215558777443</v>
      </c>
    </row>
    <row r="20" spans="1:12" s="21" customFormat="1" ht="13.2">
      <c r="A20" s="197">
        <v>2</v>
      </c>
      <c r="B20" s="197">
        <v>2</v>
      </c>
      <c r="C20" s="198">
        <v>1</v>
      </c>
      <c r="D20" s="186">
        <v>314000</v>
      </c>
      <c r="E20" s="69" t="s">
        <v>54</v>
      </c>
      <c r="F20" s="199">
        <v>281.57561886406074</v>
      </c>
      <c r="G20" s="199">
        <v>350.53905920616751</v>
      </c>
      <c r="H20" s="199">
        <v>162.47063783653559</v>
      </c>
      <c r="I20" s="199">
        <v>231.43407817864244</v>
      </c>
      <c r="J20" s="199">
        <v>119.10498102752518</v>
      </c>
      <c r="K20" s="199">
        <v>45.774859965066561</v>
      </c>
      <c r="L20" s="199">
        <v>73.330121062458616</v>
      </c>
    </row>
    <row r="21" spans="1:12" s="21" customFormat="1" ht="13.2">
      <c r="A21" s="197">
        <v>2</v>
      </c>
      <c r="B21" s="197">
        <v>2</v>
      </c>
      <c r="C21" s="198">
        <v>1</v>
      </c>
      <c r="D21" s="186">
        <v>512000</v>
      </c>
      <c r="E21" s="69" t="s">
        <v>95</v>
      </c>
      <c r="F21" s="199">
        <v>375.87492046177618</v>
      </c>
      <c r="G21" s="199">
        <v>385.4195073175166</v>
      </c>
      <c r="H21" s="199">
        <v>178.62012544314152</v>
      </c>
      <c r="I21" s="199">
        <v>188.16471229888194</v>
      </c>
      <c r="J21" s="199">
        <v>197.25479501863467</v>
      </c>
      <c r="K21" s="199">
        <v>121.35260430869921</v>
      </c>
      <c r="L21" s="199">
        <v>75.902190709935454</v>
      </c>
    </row>
    <row r="22" spans="1:12" s="21" customFormat="1" ht="13.2">
      <c r="A22" s="197">
        <v>2</v>
      </c>
      <c r="B22" s="197">
        <v>2</v>
      </c>
      <c r="C22" s="198">
        <v>1</v>
      </c>
      <c r="D22" s="186">
        <v>111000</v>
      </c>
      <c r="E22" s="69" t="s">
        <v>15</v>
      </c>
      <c r="F22" s="199">
        <v>247.70814178724777</v>
      </c>
      <c r="G22" s="199">
        <v>357.41383773554588</v>
      </c>
      <c r="H22" s="199">
        <v>116.84683156739</v>
      </c>
      <c r="I22" s="199">
        <v>226.55252751568815</v>
      </c>
      <c r="J22" s="199">
        <v>130.86131021985776</v>
      </c>
      <c r="K22" s="199">
        <v>40.615208833584745</v>
      </c>
      <c r="L22" s="199">
        <v>90.246101386272997</v>
      </c>
    </row>
    <row r="23" spans="1:12" s="21" customFormat="1" ht="13.2">
      <c r="A23" s="197">
        <v>2</v>
      </c>
      <c r="B23" s="197">
        <v>2</v>
      </c>
      <c r="C23" s="198">
        <v>1</v>
      </c>
      <c r="D23" s="186">
        <v>315000</v>
      </c>
      <c r="E23" s="69" t="s">
        <v>55</v>
      </c>
      <c r="F23" s="199">
        <v>411.75354693131783</v>
      </c>
      <c r="G23" s="199">
        <v>535.20972073844086</v>
      </c>
      <c r="H23" s="199">
        <v>243.06838263925636</v>
      </c>
      <c r="I23" s="199">
        <v>366.52455644637934</v>
      </c>
      <c r="J23" s="199">
        <v>168.68516429206147</v>
      </c>
      <c r="K23" s="199">
        <v>52.717233942709939</v>
      </c>
      <c r="L23" s="199">
        <v>115.96793034935152</v>
      </c>
    </row>
    <row r="24" spans="1:12" s="21" customFormat="1" ht="13.2">
      <c r="A24" s="197">
        <v>2</v>
      </c>
      <c r="B24" s="197">
        <v>2</v>
      </c>
      <c r="C24" s="198">
        <v>1</v>
      </c>
      <c r="D24" s="186">
        <v>316000</v>
      </c>
      <c r="E24" s="69" t="s">
        <v>56</v>
      </c>
      <c r="F24" s="199">
        <v>279.6153374984687</v>
      </c>
      <c r="G24" s="199">
        <v>283.29045693985063</v>
      </c>
      <c r="H24" s="199">
        <v>165.07411490873451</v>
      </c>
      <c r="I24" s="199">
        <v>168.74923435011641</v>
      </c>
      <c r="J24" s="199">
        <v>114.5412225897342</v>
      </c>
      <c r="K24" s="199">
        <v>40.426313855200306</v>
      </c>
      <c r="L24" s="199">
        <v>74.114908734533898</v>
      </c>
    </row>
    <row r="25" spans="1:12" s="21" customFormat="1" ht="13.2">
      <c r="A25" s="197">
        <v>2</v>
      </c>
      <c r="B25" s="197">
        <v>3</v>
      </c>
      <c r="C25" s="198">
        <v>1</v>
      </c>
      <c r="D25" s="186">
        <v>515000</v>
      </c>
      <c r="E25" s="69" t="s">
        <v>97</v>
      </c>
      <c r="F25" s="199">
        <v>253.11133535149682</v>
      </c>
      <c r="G25" s="199">
        <v>359.40127817019851</v>
      </c>
      <c r="H25" s="199">
        <v>136.3942145980491</v>
      </c>
      <c r="I25" s="199">
        <v>242.68415741675085</v>
      </c>
      <c r="J25" s="199">
        <v>116.71712075344769</v>
      </c>
      <c r="K25" s="199">
        <v>53.481331987891004</v>
      </c>
      <c r="L25" s="199">
        <v>63.235788765556698</v>
      </c>
    </row>
    <row r="26" spans="1:12" s="21" customFormat="1" ht="13.2">
      <c r="A26" s="197">
        <v>2</v>
      </c>
      <c r="B26" s="197">
        <v>2</v>
      </c>
      <c r="C26" s="198">
        <v>1</v>
      </c>
      <c r="D26" s="186">
        <v>120000</v>
      </c>
      <c r="E26" s="69" t="s">
        <v>22</v>
      </c>
      <c r="F26" s="199">
        <v>428.82528993640102</v>
      </c>
      <c r="G26" s="199">
        <v>599.51365506921059</v>
      </c>
      <c r="H26" s="199">
        <v>183.31462775907221</v>
      </c>
      <c r="I26" s="199">
        <v>354.00299289188177</v>
      </c>
      <c r="J26" s="199">
        <v>245.51066217732884</v>
      </c>
      <c r="K26" s="199">
        <v>82.304526748971213</v>
      </c>
      <c r="L26" s="199">
        <v>163.20613542835764</v>
      </c>
    </row>
    <row r="27" spans="1:12" s="21" customFormat="1" ht="13.2">
      <c r="A27" s="197">
        <v>2</v>
      </c>
      <c r="B27" s="197">
        <v>2</v>
      </c>
      <c r="C27" s="198">
        <v>1</v>
      </c>
      <c r="D27" s="186">
        <v>122000</v>
      </c>
      <c r="E27" s="69" t="s">
        <v>23</v>
      </c>
      <c r="F27" s="199">
        <v>548.39816576722706</v>
      </c>
      <c r="G27" s="199">
        <v>743.6753283214274</v>
      </c>
      <c r="H27" s="199">
        <v>285.74102380135383</v>
      </c>
      <c r="I27" s="199">
        <v>481.01818635555423</v>
      </c>
      <c r="J27" s="199">
        <v>262.65714196587328</v>
      </c>
      <c r="K27" s="199">
        <v>105.74913435443118</v>
      </c>
      <c r="L27" s="199">
        <v>156.90800761144214</v>
      </c>
    </row>
    <row r="28" spans="1:12" s="21" customFormat="1" ht="13.2">
      <c r="A28" s="189"/>
      <c r="B28" s="189"/>
      <c r="C28" s="189"/>
      <c r="D28" s="200"/>
      <c r="E28" s="169" t="s">
        <v>217</v>
      </c>
      <c r="F28" s="201">
        <v>349.74236276109684</v>
      </c>
      <c r="G28" s="201">
        <v>450.52865921255415</v>
      </c>
      <c r="H28" s="201">
        <v>187.5828983924707</v>
      </c>
      <c r="I28" s="201">
        <v>288.36919484392797</v>
      </c>
      <c r="J28" s="201">
        <v>162.15946436862617</v>
      </c>
      <c r="K28" s="201">
        <v>57.69803735929014</v>
      </c>
      <c r="L28" s="201">
        <v>104.46142700933605</v>
      </c>
    </row>
    <row r="29" spans="1:12" s="21" customFormat="1" ht="13.2">
      <c r="A29" s="197">
        <v>3</v>
      </c>
      <c r="B29" s="197">
        <v>4</v>
      </c>
      <c r="C29" s="198">
        <v>2</v>
      </c>
      <c r="D29" s="186">
        <v>334000</v>
      </c>
      <c r="E29" s="192" t="s">
        <v>258</v>
      </c>
      <c r="F29" s="199">
        <v>360.81314229990244</v>
      </c>
      <c r="G29" s="199">
        <v>489.08558997824622</v>
      </c>
      <c r="H29" s="199">
        <v>201.7853124296752</v>
      </c>
      <c r="I29" s="199">
        <v>330.0577601080189</v>
      </c>
      <c r="J29" s="199">
        <v>159.02782987022732</v>
      </c>
      <c r="K29" s="199">
        <v>111.76955967294278</v>
      </c>
      <c r="L29" s="199">
        <v>47.258270197284531</v>
      </c>
    </row>
    <row r="30" spans="1:12" s="21" customFormat="1" ht="13.2">
      <c r="A30" s="197">
        <v>3</v>
      </c>
      <c r="B30" s="197">
        <v>4</v>
      </c>
      <c r="C30" s="198">
        <v>2</v>
      </c>
      <c r="D30" s="186">
        <v>554000</v>
      </c>
      <c r="E30" s="69" t="s">
        <v>265</v>
      </c>
      <c r="F30" s="199">
        <v>216.82656446925074</v>
      </c>
      <c r="G30" s="199">
        <v>315.59453689652514</v>
      </c>
      <c r="H30" s="199">
        <v>108.2846781038607</v>
      </c>
      <c r="I30" s="199">
        <v>207.0526505311351</v>
      </c>
      <c r="J30" s="199">
        <v>108.54188636539006</v>
      </c>
      <c r="K30" s="199">
        <v>70.732271920574107</v>
      </c>
      <c r="L30" s="199">
        <v>37.809614444815971</v>
      </c>
    </row>
    <row r="31" spans="1:12" s="21" customFormat="1" ht="13.2">
      <c r="A31" s="197">
        <v>3</v>
      </c>
      <c r="B31" s="197">
        <v>4</v>
      </c>
      <c r="C31" s="198">
        <v>2</v>
      </c>
      <c r="D31" s="186">
        <v>558000</v>
      </c>
      <c r="E31" s="69" t="s">
        <v>266</v>
      </c>
      <c r="F31" s="199">
        <v>228.68531279556817</v>
      </c>
      <c r="G31" s="199">
        <v>298.27050398594793</v>
      </c>
      <c r="H31" s="199">
        <v>131.06336981488988</v>
      </c>
      <c r="I31" s="199">
        <v>200.64856100526961</v>
      </c>
      <c r="J31" s="199">
        <v>97.621942980678298</v>
      </c>
      <c r="K31" s="199">
        <v>55.060127009863542</v>
      </c>
      <c r="L31" s="199">
        <v>42.561815970814756</v>
      </c>
    </row>
    <row r="32" spans="1:12" s="21" customFormat="1" ht="13.2">
      <c r="A32" s="197">
        <v>3</v>
      </c>
      <c r="B32" s="197">
        <v>4</v>
      </c>
      <c r="C32" s="198">
        <v>2</v>
      </c>
      <c r="D32" s="186">
        <v>358000</v>
      </c>
      <c r="E32" s="69" t="s">
        <v>259</v>
      </c>
      <c r="F32" s="199">
        <v>311.85031185031187</v>
      </c>
      <c r="G32" s="199">
        <v>408.87040887040882</v>
      </c>
      <c r="H32" s="199">
        <v>145.24139524139522</v>
      </c>
      <c r="I32" s="199">
        <v>242.26149226149226</v>
      </c>
      <c r="J32" s="199">
        <v>166.60891660891662</v>
      </c>
      <c r="K32" s="199">
        <v>94.998844998845001</v>
      </c>
      <c r="L32" s="199">
        <v>71.6100716100716</v>
      </c>
    </row>
    <row r="33" spans="1:12" s="21" customFormat="1" ht="13.2">
      <c r="A33" s="197">
        <v>3</v>
      </c>
      <c r="B33" s="197">
        <v>4</v>
      </c>
      <c r="C33" s="198">
        <v>2</v>
      </c>
      <c r="D33" s="186">
        <v>366000</v>
      </c>
      <c r="E33" s="69" t="s">
        <v>260</v>
      </c>
      <c r="F33" s="199">
        <v>295.00872958816882</v>
      </c>
      <c r="G33" s="199">
        <v>393.08822019102394</v>
      </c>
      <c r="H33" s="199">
        <v>160.72712334394578</v>
      </c>
      <c r="I33" s="199">
        <v>258.80661394680089</v>
      </c>
      <c r="J33" s="199">
        <v>134.28160624422307</v>
      </c>
      <c r="K33" s="199">
        <v>68.296189791516895</v>
      </c>
      <c r="L33" s="199">
        <v>65.98541645270619</v>
      </c>
    </row>
    <row r="34" spans="1:12" s="21" customFormat="1" ht="13.2">
      <c r="A34" s="197">
        <v>3</v>
      </c>
      <c r="B34" s="197">
        <v>4</v>
      </c>
      <c r="C34" s="198">
        <v>2</v>
      </c>
      <c r="D34" s="186">
        <v>754000</v>
      </c>
      <c r="E34" s="69" t="s">
        <v>269</v>
      </c>
      <c r="F34" s="199">
        <v>360.50856619115882</v>
      </c>
      <c r="G34" s="199">
        <v>487.18008977462341</v>
      </c>
      <c r="H34" s="199">
        <v>194.82503348922469</v>
      </c>
      <c r="I34" s="199">
        <v>321.49655707268926</v>
      </c>
      <c r="J34" s="199">
        <v>165.68353270193413</v>
      </c>
      <c r="K34" s="199">
        <v>78.259030340062509</v>
      </c>
      <c r="L34" s="199">
        <v>87.424502361871646</v>
      </c>
    </row>
    <row r="35" spans="1:12" s="21" customFormat="1" ht="13.2">
      <c r="A35" s="197">
        <v>3</v>
      </c>
      <c r="B35" s="197">
        <v>3</v>
      </c>
      <c r="C35" s="198">
        <v>2</v>
      </c>
      <c r="D35" s="186">
        <v>370000</v>
      </c>
      <c r="E35" s="69" t="s">
        <v>261</v>
      </c>
      <c r="F35" s="199">
        <v>329.8037691859335</v>
      </c>
      <c r="G35" s="199">
        <v>470.17680202059461</v>
      </c>
      <c r="H35" s="199">
        <v>178.74489994171364</v>
      </c>
      <c r="I35" s="199">
        <v>319.11793277637463</v>
      </c>
      <c r="J35" s="199">
        <v>151.05886924421992</v>
      </c>
      <c r="K35" s="199">
        <v>83.543811929279201</v>
      </c>
      <c r="L35" s="199">
        <v>67.515057314940748</v>
      </c>
    </row>
    <row r="36" spans="1:12" s="21" customFormat="1" ht="13.2">
      <c r="A36" s="197">
        <v>3</v>
      </c>
      <c r="B36" s="197">
        <v>4</v>
      </c>
      <c r="C36" s="198">
        <v>2</v>
      </c>
      <c r="D36" s="186">
        <v>758000</v>
      </c>
      <c r="E36" s="69" t="s">
        <v>271</v>
      </c>
      <c r="F36" s="199">
        <v>165.11410123712358</v>
      </c>
      <c r="G36" s="199">
        <v>200.10843314111096</v>
      </c>
      <c r="H36" s="199">
        <v>69.495785893834096</v>
      </c>
      <c r="I36" s="199">
        <v>104.49011779782148</v>
      </c>
      <c r="J36" s="199">
        <v>95.618315343289467</v>
      </c>
      <c r="K36" s="199">
        <v>46.330523929222743</v>
      </c>
      <c r="L36" s="199">
        <v>49.287791414066731</v>
      </c>
    </row>
    <row r="37" spans="1:12" s="21" customFormat="1" ht="13.2">
      <c r="A37" s="197">
        <v>3</v>
      </c>
      <c r="B37" s="197">
        <v>4</v>
      </c>
      <c r="C37" s="198">
        <v>2</v>
      </c>
      <c r="D37" s="186">
        <v>958000</v>
      </c>
      <c r="E37" s="69" t="s">
        <v>276</v>
      </c>
      <c r="F37" s="199">
        <v>153.45542996136786</v>
      </c>
      <c r="G37" s="199">
        <v>185.29117184146514</v>
      </c>
      <c r="H37" s="199">
        <v>67.606238374588642</v>
      </c>
      <c r="I37" s="199">
        <v>99.441980254685944</v>
      </c>
      <c r="J37" s="199">
        <v>85.849191586779227</v>
      </c>
      <c r="K37" s="199">
        <v>46.143940477893842</v>
      </c>
      <c r="L37" s="199">
        <v>39.705251108885385</v>
      </c>
    </row>
    <row r="38" spans="1:12" s="21" customFormat="1" ht="13.2">
      <c r="A38" s="197">
        <v>3</v>
      </c>
      <c r="B38" s="197">
        <v>4</v>
      </c>
      <c r="C38" s="198">
        <v>2</v>
      </c>
      <c r="D38" s="186">
        <v>762000</v>
      </c>
      <c r="E38" s="69" t="s">
        <v>272</v>
      </c>
      <c r="F38" s="199">
        <v>184.1388021006448</v>
      </c>
      <c r="G38" s="199">
        <v>223.69208269627069</v>
      </c>
      <c r="H38" s="199">
        <v>82.430366283321149</v>
      </c>
      <c r="I38" s="199">
        <v>121.98364687894701</v>
      </c>
      <c r="J38" s="199">
        <v>101.70843581732368</v>
      </c>
      <c r="K38" s="199">
        <v>43.541846706109155</v>
      </c>
      <c r="L38" s="199">
        <v>58.166589111214513</v>
      </c>
    </row>
    <row r="39" spans="1:12" s="21" customFormat="1" ht="13.2">
      <c r="A39" s="197">
        <v>3</v>
      </c>
      <c r="B39" s="197">
        <v>4</v>
      </c>
      <c r="C39" s="198">
        <v>2</v>
      </c>
      <c r="D39" s="186">
        <v>154000</v>
      </c>
      <c r="E39" s="69" t="s">
        <v>253</v>
      </c>
      <c r="F39" s="199">
        <v>263.73226627864676</v>
      </c>
      <c r="G39" s="199">
        <v>267.73372135321944</v>
      </c>
      <c r="H39" s="199">
        <v>119.67988359403419</v>
      </c>
      <c r="I39" s="199">
        <v>123.6813386686068</v>
      </c>
      <c r="J39" s="199">
        <v>144.05238268461261</v>
      </c>
      <c r="K39" s="199">
        <v>120.40742088032015</v>
      </c>
      <c r="L39" s="199">
        <v>23.644961804292468</v>
      </c>
    </row>
    <row r="40" spans="1:12" s="21" customFormat="1" ht="13.2">
      <c r="A40" s="197">
        <v>3</v>
      </c>
      <c r="B40" s="197">
        <v>4</v>
      </c>
      <c r="C40" s="198">
        <v>2</v>
      </c>
      <c r="D40" s="186">
        <v>766000</v>
      </c>
      <c r="E40" s="69" t="s">
        <v>273</v>
      </c>
      <c r="F40" s="199">
        <v>245.29844644317254</v>
      </c>
      <c r="G40" s="199">
        <v>303.79269136423676</v>
      </c>
      <c r="H40" s="199">
        <v>113.52915277690421</v>
      </c>
      <c r="I40" s="199">
        <v>172.02339769796842</v>
      </c>
      <c r="J40" s="199">
        <v>131.76929366626831</v>
      </c>
      <c r="K40" s="199">
        <v>67.299830177998615</v>
      </c>
      <c r="L40" s="199">
        <v>64.469463488269696</v>
      </c>
    </row>
    <row r="41" spans="1:12" s="21" customFormat="1" ht="13.2">
      <c r="A41" s="197">
        <v>3</v>
      </c>
      <c r="B41" s="197">
        <v>4</v>
      </c>
      <c r="C41" s="198">
        <v>2</v>
      </c>
      <c r="D41" s="186">
        <v>962000</v>
      </c>
      <c r="E41" s="69" t="s">
        <v>277</v>
      </c>
      <c r="F41" s="199">
        <v>288.76304581831806</v>
      </c>
      <c r="G41" s="199">
        <v>376.74919268030146</v>
      </c>
      <c r="H41" s="199">
        <v>164.74001965647963</v>
      </c>
      <c r="I41" s="199">
        <v>252.72616651846303</v>
      </c>
      <c r="J41" s="199">
        <v>124.0230261618384</v>
      </c>
      <c r="K41" s="199">
        <v>65.989610146487607</v>
      </c>
      <c r="L41" s="199">
        <v>58.033416015350788</v>
      </c>
    </row>
    <row r="42" spans="1:12" s="21" customFormat="1" ht="13.2">
      <c r="A42" s="197">
        <v>3</v>
      </c>
      <c r="B42" s="197">
        <v>4</v>
      </c>
      <c r="C42" s="198">
        <v>2</v>
      </c>
      <c r="D42" s="186">
        <v>770000</v>
      </c>
      <c r="E42" s="69" t="s">
        <v>274</v>
      </c>
      <c r="F42" s="199">
        <v>344.95746884710758</v>
      </c>
      <c r="G42" s="199">
        <v>442.88897956621366</v>
      </c>
      <c r="H42" s="199">
        <v>178.59945384349791</v>
      </c>
      <c r="I42" s="199">
        <v>276.53096456260397</v>
      </c>
      <c r="J42" s="199">
        <v>166.35801500360967</v>
      </c>
      <c r="K42" s="199">
        <v>77.529112652625642</v>
      </c>
      <c r="L42" s="199">
        <v>88.828902350984023</v>
      </c>
    </row>
    <row r="43" spans="1:12" s="21" customFormat="1" ht="13.2">
      <c r="A43" s="197">
        <v>3</v>
      </c>
      <c r="B43" s="197">
        <v>4</v>
      </c>
      <c r="C43" s="198">
        <v>2</v>
      </c>
      <c r="D43" s="186">
        <v>162000</v>
      </c>
      <c r="E43" s="69" t="s">
        <v>254</v>
      </c>
      <c r="F43" s="199">
        <v>216.59324522760645</v>
      </c>
      <c r="G43" s="199">
        <v>259.91189427312776</v>
      </c>
      <c r="H43" s="199">
        <v>118.94273127753304</v>
      </c>
      <c r="I43" s="199">
        <v>162.26138032305434</v>
      </c>
      <c r="J43" s="199">
        <v>97.650513950073417</v>
      </c>
      <c r="K43" s="199">
        <v>50.66079295154185</v>
      </c>
      <c r="L43" s="199">
        <v>46.989720998531567</v>
      </c>
    </row>
    <row r="44" spans="1:12" s="21" customFormat="1" ht="13.2">
      <c r="A44" s="197">
        <v>3</v>
      </c>
      <c r="B44" s="197">
        <v>4</v>
      </c>
      <c r="C44" s="198">
        <v>2</v>
      </c>
      <c r="D44" s="186">
        <v>374000</v>
      </c>
      <c r="E44" s="69" t="s">
        <v>262</v>
      </c>
      <c r="F44" s="199">
        <v>407.96139204460297</v>
      </c>
      <c r="G44" s="199">
        <v>515.57207517760264</v>
      </c>
      <c r="H44" s="199">
        <v>252.99001828482361</v>
      </c>
      <c r="I44" s="199">
        <v>360.6007014178233</v>
      </c>
      <c r="J44" s="199">
        <v>154.9713737597794</v>
      </c>
      <c r="K44" s="199">
        <v>98.618146938041448</v>
      </c>
      <c r="L44" s="199">
        <v>56.353226821737955</v>
      </c>
    </row>
    <row r="45" spans="1:12" s="21" customFormat="1" ht="13.2">
      <c r="A45" s="197">
        <v>3</v>
      </c>
      <c r="B45" s="197">
        <v>4</v>
      </c>
      <c r="C45" s="198">
        <v>2</v>
      </c>
      <c r="D45" s="186">
        <v>966000</v>
      </c>
      <c r="E45" s="69" t="s">
        <v>278</v>
      </c>
      <c r="F45" s="199">
        <v>231.1258736419625</v>
      </c>
      <c r="G45" s="199">
        <v>297.55726247318523</v>
      </c>
      <c r="H45" s="199">
        <v>150.16261850390975</v>
      </c>
      <c r="I45" s="199">
        <v>216.59400733513252</v>
      </c>
      <c r="J45" s="199">
        <v>80.963255138052759</v>
      </c>
      <c r="K45" s="199">
        <v>56.051484326344223</v>
      </c>
      <c r="L45" s="199">
        <v>24.911770811708532</v>
      </c>
    </row>
    <row r="46" spans="1:12" s="21" customFormat="1" ht="13.2">
      <c r="A46" s="197">
        <v>3</v>
      </c>
      <c r="B46" s="197">
        <v>4</v>
      </c>
      <c r="C46" s="198">
        <v>2</v>
      </c>
      <c r="D46" s="186">
        <v>774000</v>
      </c>
      <c r="E46" s="69" t="s">
        <v>275</v>
      </c>
      <c r="F46" s="199">
        <v>317.29526164914847</v>
      </c>
      <c r="G46" s="199">
        <v>335.84396605025012</v>
      </c>
      <c r="H46" s="199">
        <v>204.03574841211847</v>
      </c>
      <c r="I46" s="199">
        <v>222.5844528132202</v>
      </c>
      <c r="J46" s="199">
        <v>113.25951323702996</v>
      </c>
      <c r="K46" s="199">
        <v>60.985891743016126</v>
      </c>
      <c r="L46" s="199">
        <v>52.273621494013831</v>
      </c>
    </row>
    <row r="47" spans="1:12" s="21" customFormat="1" ht="13.2">
      <c r="A47" s="197">
        <v>3</v>
      </c>
      <c r="B47" s="197">
        <v>4</v>
      </c>
      <c r="C47" s="198">
        <v>2</v>
      </c>
      <c r="D47" s="186">
        <v>378000</v>
      </c>
      <c r="E47" s="69" t="s">
        <v>263</v>
      </c>
      <c r="F47" s="199">
        <v>234.26323319027182</v>
      </c>
      <c r="G47" s="199">
        <v>333.51216022889844</v>
      </c>
      <c r="H47" s="199">
        <v>128.75536480686696</v>
      </c>
      <c r="I47" s="199">
        <v>228.00429184549355</v>
      </c>
      <c r="J47" s="199">
        <v>105.50786838340487</v>
      </c>
      <c r="K47" s="199">
        <v>40.236051502145919</v>
      </c>
      <c r="L47" s="199">
        <v>65.271816881258943</v>
      </c>
    </row>
    <row r="48" spans="1:12" s="21" customFormat="1" ht="13.2">
      <c r="A48" s="197">
        <v>3</v>
      </c>
      <c r="B48" s="197">
        <v>4</v>
      </c>
      <c r="C48" s="198">
        <v>2</v>
      </c>
      <c r="D48" s="186">
        <v>382000</v>
      </c>
      <c r="E48" s="69" t="s">
        <v>264</v>
      </c>
      <c r="F48" s="199">
        <v>306.12575801796544</v>
      </c>
      <c r="G48" s="199">
        <v>347.31004961572137</v>
      </c>
      <c r="H48" s="199">
        <v>179.65431137918733</v>
      </c>
      <c r="I48" s="199">
        <v>220.83860297694329</v>
      </c>
      <c r="J48" s="199">
        <v>126.47144663877813</v>
      </c>
      <c r="K48" s="199">
        <v>53.50715050102152</v>
      </c>
      <c r="L48" s="199">
        <v>72.964296137756591</v>
      </c>
    </row>
    <row r="49" spans="1:12" s="21" customFormat="1" ht="13.2">
      <c r="A49" s="197">
        <v>3</v>
      </c>
      <c r="B49" s="197">
        <v>4</v>
      </c>
      <c r="C49" s="198">
        <v>2</v>
      </c>
      <c r="D49" s="186">
        <v>970000</v>
      </c>
      <c r="E49" s="69" t="s">
        <v>279</v>
      </c>
      <c r="F49" s="199">
        <v>280.99539987806907</v>
      </c>
      <c r="G49" s="199">
        <v>401.54076373108688</v>
      </c>
      <c r="H49" s="199">
        <v>172.64313029983927</v>
      </c>
      <c r="I49" s="199">
        <v>293.18849415285706</v>
      </c>
      <c r="J49" s="199">
        <v>108.35226957822979</v>
      </c>
      <c r="K49" s="199">
        <v>49.88084021504185</v>
      </c>
      <c r="L49" s="199">
        <v>58.471429363187937</v>
      </c>
    </row>
    <row r="50" spans="1:12" s="21" customFormat="1" ht="13.2">
      <c r="A50" s="197">
        <v>3</v>
      </c>
      <c r="B50" s="197">
        <v>4</v>
      </c>
      <c r="C50" s="198">
        <v>2</v>
      </c>
      <c r="D50" s="186">
        <v>974000</v>
      </c>
      <c r="E50" s="69" t="s">
        <v>280</v>
      </c>
      <c r="F50" s="199">
        <v>226.14214649208074</v>
      </c>
      <c r="G50" s="199">
        <v>281.60558065069472</v>
      </c>
      <c r="H50" s="199">
        <v>107.49614043112813</v>
      </c>
      <c r="I50" s="199">
        <v>162.95957458974212</v>
      </c>
      <c r="J50" s="199">
        <v>118.6460060609526</v>
      </c>
      <c r="K50" s="199">
        <v>55.463434158613985</v>
      </c>
      <c r="L50" s="199">
        <v>63.182571902338616</v>
      </c>
    </row>
    <row r="51" spans="1:12" s="21" customFormat="1" ht="13.2">
      <c r="A51" s="197">
        <v>3</v>
      </c>
      <c r="B51" s="197">
        <v>4</v>
      </c>
      <c r="C51" s="198">
        <v>2</v>
      </c>
      <c r="D51" s="186">
        <v>566000</v>
      </c>
      <c r="E51" s="69" t="s">
        <v>267</v>
      </c>
      <c r="F51" s="199">
        <v>173.36061160762355</v>
      </c>
      <c r="G51" s="199">
        <v>216.79049567495781</v>
      </c>
      <c r="H51" s="199">
        <v>66.580524747855421</v>
      </c>
      <c r="I51" s="199">
        <v>110.01040881518969</v>
      </c>
      <c r="J51" s="199">
        <v>106.78008685976813</v>
      </c>
      <c r="K51" s="199">
        <v>56.351171889020485</v>
      </c>
      <c r="L51" s="199">
        <v>50.428914970747648</v>
      </c>
    </row>
    <row r="52" spans="1:12" s="21" customFormat="1" ht="13.2">
      <c r="A52" s="197">
        <v>3</v>
      </c>
      <c r="B52" s="197">
        <v>3</v>
      </c>
      <c r="C52" s="198">
        <v>2</v>
      </c>
      <c r="D52" s="186">
        <v>978000</v>
      </c>
      <c r="E52" s="117" t="s">
        <v>281</v>
      </c>
      <c r="F52" s="199">
        <v>358.13164240421537</v>
      </c>
      <c r="G52" s="199">
        <v>360.8109314995088</v>
      </c>
      <c r="H52" s="199">
        <v>207.19835670268822</v>
      </c>
      <c r="I52" s="199">
        <v>209.87764579798164</v>
      </c>
      <c r="J52" s="199">
        <v>150.93328570152721</v>
      </c>
      <c r="K52" s="199">
        <v>91.988925605072779</v>
      </c>
      <c r="L52" s="199">
        <v>58.94436009645441</v>
      </c>
    </row>
    <row r="53" spans="1:12" s="21" customFormat="1" ht="13.2">
      <c r="A53" s="197">
        <v>3</v>
      </c>
      <c r="B53" s="197">
        <v>4</v>
      </c>
      <c r="C53" s="198">
        <v>2</v>
      </c>
      <c r="D53" s="186">
        <v>166000</v>
      </c>
      <c r="E53" s="69" t="s">
        <v>255</v>
      </c>
      <c r="F53" s="199">
        <v>308.71243002337087</v>
      </c>
      <c r="G53" s="199">
        <v>339.14886678623839</v>
      </c>
      <c r="H53" s="199">
        <v>159.24778520571769</v>
      </c>
      <c r="I53" s="199">
        <v>189.68422196858523</v>
      </c>
      <c r="J53" s="199">
        <v>149.46464481765312</v>
      </c>
      <c r="K53" s="199">
        <v>113.59313006141639</v>
      </c>
      <c r="L53" s="199">
        <v>35.871514756236749</v>
      </c>
    </row>
    <row r="54" spans="1:12" s="21" customFormat="1" ht="13.2">
      <c r="A54" s="197">
        <v>3</v>
      </c>
      <c r="B54" s="197">
        <v>4</v>
      </c>
      <c r="C54" s="198">
        <v>2</v>
      </c>
      <c r="D54" s="186">
        <v>570000</v>
      </c>
      <c r="E54" s="69" t="s">
        <v>268</v>
      </c>
      <c r="F54" s="199">
        <v>207.73192958623423</v>
      </c>
      <c r="G54" s="199">
        <v>258.39135110658293</v>
      </c>
      <c r="H54" s="199">
        <v>92.26241014320486</v>
      </c>
      <c r="I54" s="199">
        <v>142.92183166355352</v>
      </c>
      <c r="J54" s="199">
        <v>115.46951944302937</v>
      </c>
      <c r="K54" s="199">
        <v>51.225448576441956</v>
      </c>
      <c r="L54" s="199">
        <v>64.244070866587421</v>
      </c>
    </row>
    <row r="55" spans="1:12" s="21" customFormat="1" ht="13.2">
      <c r="A55" s="197">
        <v>3</v>
      </c>
      <c r="B55" s="197">
        <v>4</v>
      </c>
      <c r="C55" s="198">
        <v>2</v>
      </c>
      <c r="D55" s="186">
        <v>170000</v>
      </c>
      <c r="E55" s="69" t="s">
        <v>257</v>
      </c>
      <c r="F55" s="199">
        <v>325.41148807524354</v>
      </c>
      <c r="G55" s="199">
        <v>330.03023177695673</v>
      </c>
      <c r="H55" s="199">
        <v>163.75545851528383</v>
      </c>
      <c r="I55" s="199">
        <v>168.37420221699699</v>
      </c>
      <c r="J55" s="199">
        <v>161.65602955995971</v>
      </c>
      <c r="K55" s="199">
        <v>120.92710782667116</v>
      </c>
      <c r="L55" s="199">
        <v>40.728921733288544</v>
      </c>
    </row>
    <row r="56" spans="1:12" s="21" customFormat="1" ht="13.2">
      <c r="A56" s="189"/>
      <c r="B56" s="189"/>
      <c r="C56" s="189"/>
      <c r="D56" s="200"/>
      <c r="E56" s="169" t="s">
        <v>211</v>
      </c>
      <c r="F56" s="201">
        <v>268.37239656935543</v>
      </c>
      <c r="G56" s="201">
        <v>336.67953072729046</v>
      </c>
      <c r="H56" s="201">
        <v>142.1898365356451</v>
      </c>
      <c r="I56" s="201">
        <v>210.49697069358012</v>
      </c>
      <c r="J56" s="201">
        <v>126.18256003371036</v>
      </c>
      <c r="K56" s="201">
        <v>69.758837404097662</v>
      </c>
      <c r="L56" s="201">
        <v>56.423722629612691</v>
      </c>
    </row>
    <row r="57" spans="1:12" s="21" customFormat="1" ht="13.2">
      <c r="A57" s="197">
        <v>4</v>
      </c>
      <c r="B57" s="197">
        <v>2</v>
      </c>
      <c r="C57" s="198">
        <v>3</v>
      </c>
      <c r="D57" s="186">
        <v>334004</v>
      </c>
      <c r="E57" s="69" t="s">
        <v>57</v>
      </c>
      <c r="F57" s="199">
        <v>348.60866866659768</v>
      </c>
      <c r="G57" s="199">
        <v>434.46777697320795</v>
      </c>
      <c r="H57" s="199">
        <v>201.71718216613218</v>
      </c>
      <c r="I57" s="199">
        <v>287.57629047274241</v>
      </c>
      <c r="J57" s="199">
        <v>146.8914865004655</v>
      </c>
      <c r="K57" s="199">
        <v>91.031343746767362</v>
      </c>
      <c r="L57" s="199">
        <v>55.860142753698149</v>
      </c>
    </row>
    <row r="58" spans="1:12" s="21" customFormat="1" ht="13.2">
      <c r="A58" s="197">
        <v>4</v>
      </c>
      <c r="B58" s="197">
        <v>2</v>
      </c>
      <c r="C58" s="198">
        <v>3</v>
      </c>
      <c r="D58" s="186">
        <v>962004</v>
      </c>
      <c r="E58" s="69" t="s">
        <v>150</v>
      </c>
      <c r="F58" s="199">
        <v>370.2551337896702</v>
      </c>
      <c r="G58" s="199">
        <v>491.59925326695708</v>
      </c>
      <c r="H58" s="199">
        <v>189.79464841319228</v>
      </c>
      <c r="I58" s="199">
        <v>311.13876789047919</v>
      </c>
      <c r="J58" s="199">
        <v>180.46048537647789</v>
      </c>
      <c r="K58" s="199">
        <v>130.67828251400124</v>
      </c>
      <c r="L58" s="199">
        <v>49.782202862476666</v>
      </c>
    </row>
    <row r="59" spans="1:12" s="21" customFormat="1" ht="13.2">
      <c r="A59" s="197">
        <v>4</v>
      </c>
      <c r="B59" s="197">
        <v>1</v>
      </c>
      <c r="C59" s="198">
        <v>3</v>
      </c>
      <c r="D59" s="186">
        <v>978004</v>
      </c>
      <c r="E59" s="69" t="s">
        <v>161</v>
      </c>
      <c r="F59" s="199">
        <v>536.94681282988222</v>
      </c>
      <c r="G59" s="199">
        <v>777.50710515631363</v>
      </c>
      <c r="H59" s="199">
        <v>397.88875355257818</v>
      </c>
      <c r="I59" s="199">
        <v>638.44904587900942</v>
      </c>
      <c r="J59" s="199">
        <v>139.0580592773041</v>
      </c>
      <c r="K59" s="199">
        <v>77.141697117336577</v>
      </c>
      <c r="L59" s="199">
        <v>61.91636215996752</v>
      </c>
    </row>
    <row r="60" spans="1:12" s="21" customFormat="1" ht="13.2">
      <c r="A60" s="197">
        <v>4</v>
      </c>
      <c r="B60" s="197">
        <v>2</v>
      </c>
      <c r="C60" s="198">
        <v>3</v>
      </c>
      <c r="D60" s="186">
        <v>562008</v>
      </c>
      <c r="E60" s="69" t="s">
        <v>105</v>
      </c>
      <c r="F60" s="199">
        <v>364.41586280814579</v>
      </c>
      <c r="G60" s="199">
        <v>402.69483999387541</v>
      </c>
      <c r="H60" s="199">
        <v>231.20502220180677</v>
      </c>
      <c r="I60" s="199">
        <v>269.48399938753636</v>
      </c>
      <c r="J60" s="199">
        <v>133.21084060633899</v>
      </c>
      <c r="K60" s="199">
        <v>61.246363497167366</v>
      </c>
      <c r="L60" s="199">
        <v>71.964477109171639</v>
      </c>
    </row>
    <row r="61" spans="1:12" s="21" customFormat="1" ht="13.2">
      <c r="A61" s="197">
        <v>4</v>
      </c>
      <c r="B61" s="197">
        <v>2</v>
      </c>
      <c r="C61" s="198">
        <v>3</v>
      </c>
      <c r="D61" s="186">
        <v>158004</v>
      </c>
      <c r="E61" s="69" t="s">
        <v>30</v>
      </c>
      <c r="F61" s="199">
        <v>306.07476635514018</v>
      </c>
      <c r="G61" s="199">
        <v>391.35514018691589</v>
      </c>
      <c r="H61" s="199">
        <v>176.4018691588785</v>
      </c>
      <c r="I61" s="199">
        <v>261.68224299065423</v>
      </c>
      <c r="J61" s="199">
        <v>129.67289719626169</v>
      </c>
      <c r="K61" s="199">
        <v>60.747663551401871</v>
      </c>
      <c r="L61" s="199">
        <v>68.925233644859816</v>
      </c>
    </row>
    <row r="62" spans="1:12" s="21" customFormat="1" ht="13.2">
      <c r="A62" s="197">
        <v>4</v>
      </c>
      <c r="B62" s="197">
        <v>2</v>
      </c>
      <c r="C62" s="198">
        <v>3</v>
      </c>
      <c r="D62" s="186">
        <v>954012</v>
      </c>
      <c r="E62" s="69" t="s">
        <v>140</v>
      </c>
      <c r="F62" s="199">
        <v>276.58477924755198</v>
      </c>
      <c r="G62" s="199">
        <v>352.17316612265938</v>
      </c>
      <c r="H62" s="199">
        <v>158.04844528431539</v>
      </c>
      <c r="I62" s="199">
        <v>233.63683215942285</v>
      </c>
      <c r="J62" s="199">
        <v>118.53633396323654</v>
      </c>
      <c r="K62" s="199">
        <v>70.434633224531865</v>
      </c>
      <c r="L62" s="199">
        <v>48.101700738704686</v>
      </c>
    </row>
    <row r="63" spans="1:12" s="21" customFormat="1" ht="13.2">
      <c r="A63" s="197">
        <v>4</v>
      </c>
      <c r="B63" s="197">
        <v>2</v>
      </c>
      <c r="C63" s="202">
        <v>3</v>
      </c>
      <c r="D63" s="186">
        <v>370016</v>
      </c>
      <c r="E63" s="69" t="s">
        <v>73</v>
      </c>
      <c r="F63" s="199">
        <v>338.35925442241484</v>
      </c>
      <c r="G63" s="199">
        <v>485.5752107325182</v>
      </c>
      <c r="H63" s="199">
        <v>166.21156357592307</v>
      </c>
      <c r="I63" s="199">
        <v>313.4275198860264</v>
      </c>
      <c r="J63" s="199">
        <v>172.14769084649174</v>
      </c>
      <c r="K63" s="199">
        <v>86.667458150302764</v>
      </c>
      <c r="L63" s="199">
        <v>85.480232696189006</v>
      </c>
    </row>
    <row r="64" spans="1:12" s="21" customFormat="1" ht="13.2">
      <c r="A64" s="197">
        <v>4</v>
      </c>
      <c r="B64" s="197">
        <v>2</v>
      </c>
      <c r="C64" s="198">
        <v>3</v>
      </c>
      <c r="D64" s="186">
        <v>962016</v>
      </c>
      <c r="E64" s="69" t="s">
        <v>151</v>
      </c>
      <c r="F64" s="199">
        <v>217.61969082995648</v>
      </c>
      <c r="G64" s="199">
        <v>262.64445444994749</v>
      </c>
      <c r="H64" s="199">
        <v>52.528890889989491</v>
      </c>
      <c r="I64" s="199">
        <v>97.553654509980475</v>
      </c>
      <c r="J64" s="199">
        <v>165.09079993996696</v>
      </c>
      <c r="K64" s="199">
        <v>69.037970883986191</v>
      </c>
      <c r="L64" s="199">
        <v>96.052829055980794</v>
      </c>
    </row>
    <row r="65" spans="1:12" s="21" customFormat="1" ht="13.2">
      <c r="A65" s="197">
        <v>4</v>
      </c>
      <c r="B65" s="197">
        <v>2</v>
      </c>
      <c r="C65" s="198">
        <v>3</v>
      </c>
      <c r="D65" s="186">
        <v>370020</v>
      </c>
      <c r="E65" s="69" t="s">
        <v>74</v>
      </c>
      <c r="F65" s="199">
        <v>275.61756633119853</v>
      </c>
      <c r="G65" s="199">
        <v>409.42360475754799</v>
      </c>
      <c r="H65" s="199">
        <v>172.68984446477586</v>
      </c>
      <c r="I65" s="199">
        <v>306.49588289112535</v>
      </c>
      <c r="J65" s="199">
        <v>102.9277218664227</v>
      </c>
      <c r="K65" s="199">
        <v>67.474839890210447</v>
      </c>
      <c r="L65" s="199">
        <v>35.452881976212261</v>
      </c>
    </row>
    <row r="66" spans="1:12" s="21" customFormat="1" ht="13.2">
      <c r="A66" s="197">
        <v>4</v>
      </c>
      <c r="B66" s="197">
        <v>2</v>
      </c>
      <c r="C66" s="202">
        <v>3</v>
      </c>
      <c r="D66" s="186">
        <v>978020</v>
      </c>
      <c r="E66" s="69" t="s">
        <v>162</v>
      </c>
      <c r="F66" s="199">
        <v>452.81161560231328</v>
      </c>
      <c r="G66" s="199">
        <v>529.10052910052912</v>
      </c>
      <c r="H66" s="199">
        <v>136.58176448874124</v>
      </c>
      <c r="I66" s="199">
        <v>212.87067798695708</v>
      </c>
      <c r="J66" s="199">
        <v>316.22985111357207</v>
      </c>
      <c r="K66" s="199">
        <v>141.50362987572288</v>
      </c>
      <c r="L66" s="199">
        <v>174.72622123784913</v>
      </c>
    </row>
    <row r="67" spans="1:12" s="21" customFormat="1" ht="13.2">
      <c r="A67" s="197">
        <v>4</v>
      </c>
      <c r="B67" s="197">
        <v>2</v>
      </c>
      <c r="C67" s="198">
        <v>3</v>
      </c>
      <c r="D67" s="186">
        <v>170020</v>
      </c>
      <c r="E67" s="69" t="s">
        <v>49</v>
      </c>
      <c r="F67" s="199">
        <v>848.76334639816196</v>
      </c>
      <c r="G67" s="199">
        <v>869.03635626436005</v>
      </c>
      <c r="H67" s="199">
        <v>502.77064468171375</v>
      </c>
      <c r="I67" s="199">
        <v>523.04365454791184</v>
      </c>
      <c r="J67" s="199">
        <v>345.99270171644815</v>
      </c>
      <c r="K67" s="199">
        <v>182.45708879578325</v>
      </c>
      <c r="L67" s="199">
        <v>163.53561292066496</v>
      </c>
    </row>
    <row r="68" spans="1:12" s="21" customFormat="1" ht="13.2">
      <c r="A68" s="197">
        <v>4</v>
      </c>
      <c r="B68" s="197">
        <v>2</v>
      </c>
      <c r="C68" s="198">
        <v>3</v>
      </c>
      <c r="D68" s="186">
        <v>154036</v>
      </c>
      <c r="E68" s="69" t="s">
        <v>29</v>
      </c>
      <c r="F68" s="199">
        <v>499.14632921562725</v>
      </c>
      <c r="G68" s="199">
        <v>532.28884202068912</v>
      </c>
      <c r="H68" s="199">
        <v>277.19192527869842</v>
      </c>
      <c r="I68" s="199">
        <v>310.33443808376023</v>
      </c>
      <c r="J68" s="199">
        <v>221.9544039369288</v>
      </c>
      <c r="K68" s="199">
        <v>107.46208697398816</v>
      </c>
      <c r="L68" s="199">
        <v>114.49231696294066</v>
      </c>
    </row>
    <row r="69" spans="1:12" s="21" customFormat="1" ht="13.2">
      <c r="A69" s="197">
        <v>4</v>
      </c>
      <c r="B69" s="197">
        <v>1</v>
      </c>
      <c r="C69" s="198">
        <v>3</v>
      </c>
      <c r="D69" s="186">
        <v>158026</v>
      </c>
      <c r="E69" s="69" t="s">
        <v>36</v>
      </c>
      <c r="F69" s="199">
        <v>486.73614400757936</v>
      </c>
      <c r="G69" s="199">
        <v>614.63761250592131</v>
      </c>
      <c r="H69" s="199">
        <v>292.51539554713406</v>
      </c>
      <c r="I69" s="199">
        <v>420.41686404547607</v>
      </c>
      <c r="J69" s="199">
        <v>194.22074846044526</v>
      </c>
      <c r="K69" s="199">
        <v>93.557555660824278</v>
      </c>
      <c r="L69" s="199">
        <v>100.66319279962103</v>
      </c>
    </row>
    <row r="70" spans="1:12" s="21" customFormat="1" ht="13.2">
      <c r="A70" s="197">
        <v>4</v>
      </c>
      <c r="B70" s="197">
        <v>1</v>
      </c>
      <c r="C70" s="198">
        <v>3</v>
      </c>
      <c r="D70" s="186">
        <v>562028</v>
      </c>
      <c r="E70" s="69" t="s">
        <v>111</v>
      </c>
      <c r="F70" s="199">
        <v>546.57557073821033</v>
      </c>
      <c r="G70" s="199">
        <v>724.8791868021998</v>
      </c>
      <c r="H70" s="199">
        <v>274.95417430428262</v>
      </c>
      <c r="I70" s="199">
        <v>453.25779036827203</v>
      </c>
      <c r="J70" s="199">
        <v>271.62139643392766</v>
      </c>
      <c r="K70" s="199">
        <v>148.30861523079486</v>
      </c>
      <c r="L70" s="199">
        <v>123.31278120313281</v>
      </c>
    </row>
    <row r="71" spans="1:12" s="21" customFormat="1" ht="13.2">
      <c r="A71" s="197">
        <v>4</v>
      </c>
      <c r="B71" s="197">
        <v>2</v>
      </c>
      <c r="C71" s="198">
        <v>3</v>
      </c>
      <c r="D71" s="186">
        <v>954024</v>
      </c>
      <c r="E71" s="69" t="s">
        <v>143</v>
      </c>
      <c r="F71" s="199">
        <v>600.44893378226709</v>
      </c>
      <c r="G71" s="199">
        <v>821.17471006359892</v>
      </c>
      <c r="H71" s="199">
        <v>366.62925551814442</v>
      </c>
      <c r="I71" s="199">
        <v>587.35503179947625</v>
      </c>
      <c r="J71" s="199">
        <v>233.81967826412273</v>
      </c>
      <c r="K71" s="199">
        <v>93.527871305649086</v>
      </c>
      <c r="L71" s="199">
        <v>140.29180695847361</v>
      </c>
    </row>
    <row r="72" spans="1:12" s="21" customFormat="1" ht="13.2">
      <c r="A72" s="197">
        <v>4</v>
      </c>
      <c r="B72" s="197">
        <v>2</v>
      </c>
      <c r="C72" s="198">
        <v>3</v>
      </c>
      <c r="D72" s="186">
        <v>978032</v>
      </c>
      <c r="E72" s="69" t="s">
        <v>165</v>
      </c>
      <c r="F72" s="199">
        <v>418.54591376510916</v>
      </c>
      <c r="G72" s="199">
        <v>534.00685549341517</v>
      </c>
      <c r="H72" s="199">
        <v>230.92188345661194</v>
      </c>
      <c r="I72" s="199">
        <v>346.38282518491792</v>
      </c>
      <c r="J72" s="199">
        <v>187.6240303084972</v>
      </c>
      <c r="K72" s="199">
        <v>97.420169583258172</v>
      </c>
      <c r="L72" s="199">
        <v>90.203860725239039</v>
      </c>
    </row>
    <row r="73" spans="1:12" s="21" customFormat="1" ht="13.2">
      <c r="A73" s="197">
        <v>4</v>
      </c>
      <c r="B73" s="197">
        <v>2</v>
      </c>
      <c r="C73" s="198">
        <v>3</v>
      </c>
      <c r="D73" s="186">
        <v>382060</v>
      </c>
      <c r="E73" s="69" t="s">
        <v>93</v>
      </c>
      <c r="F73" s="199">
        <v>283.31956085468067</v>
      </c>
      <c r="G73" s="199">
        <v>393.10589068586944</v>
      </c>
      <c r="H73" s="199">
        <v>173.53323102349191</v>
      </c>
      <c r="I73" s="199">
        <v>283.31956085468067</v>
      </c>
      <c r="J73" s="199">
        <v>109.78632983118877</v>
      </c>
      <c r="K73" s="199">
        <v>46.03942863888561</v>
      </c>
      <c r="L73" s="199">
        <v>63.746901192303163</v>
      </c>
    </row>
    <row r="74" spans="1:12" s="21" customFormat="1" ht="13.2">
      <c r="A74" s="197">
        <v>4</v>
      </c>
      <c r="B74" s="197">
        <v>2</v>
      </c>
      <c r="C74" s="198">
        <v>3</v>
      </c>
      <c r="D74" s="186">
        <v>962060</v>
      </c>
      <c r="E74" s="69" t="s">
        <v>156</v>
      </c>
      <c r="F74" s="199">
        <v>298.73808910636109</v>
      </c>
      <c r="G74" s="199">
        <v>365.6966263198558</v>
      </c>
      <c r="H74" s="199">
        <v>159.67035797064125</v>
      </c>
      <c r="I74" s="199">
        <v>226.62889518413598</v>
      </c>
      <c r="J74" s="199">
        <v>139.06773113571981</v>
      </c>
      <c r="K74" s="199">
        <v>74.684522276590272</v>
      </c>
      <c r="L74" s="199">
        <v>64.383208859129539</v>
      </c>
    </row>
    <row r="75" spans="1:12" s="21" customFormat="1" ht="13.2">
      <c r="A75" s="197">
        <v>4</v>
      </c>
      <c r="B75" s="197">
        <v>2</v>
      </c>
      <c r="C75" s="198">
        <v>3</v>
      </c>
      <c r="D75" s="186">
        <v>362040</v>
      </c>
      <c r="E75" s="69" t="s">
        <v>70</v>
      </c>
      <c r="F75" s="199">
        <v>298.78371232152301</v>
      </c>
      <c r="G75" s="199">
        <v>360.92014806980433</v>
      </c>
      <c r="H75" s="199">
        <v>136.1713379164463</v>
      </c>
      <c r="I75" s="199">
        <v>198.30777366472765</v>
      </c>
      <c r="J75" s="199">
        <v>162.61237440507665</v>
      </c>
      <c r="K75" s="199">
        <v>78.001057641459553</v>
      </c>
      <c r="L75" s="199">
        <v>84.61131676361714</v>
      </c>
    </row>
    <row r="76" spans="1:12" s="21" customFormat="1" ht="13.2">
      <c r="A76" s="189"/>
      <c r="B76" s="189"/>
      <c r="C76" s="189"/>
      <c r="D76" s="200"/>
      <c r="E76" s="169" t="s">
        <v>212</v>
      </c>
      <c r="F76" s="201">
        <v>411.25823022936112</v>
      </c>
      <c r="G76" s="201">
        <v>515.80927573981626</v>
      </c>
      <c r="H76" s="201">
        <v>229.72288546414876</v>
      </c>
      <c r="I76" s="201">
        <v>334.27393097460384</v>
      </c>
      <c r="J76" s="201">
        <v>181.53534476521236</v>
      </c>
      <c r="K76" s="201">
        <v>92.106215179798852</v>
      </c>
      <c r="L76" s="201">
        <v>89.429129585413492</v>
      </c>
    </row>
    <row r="77" spans="1:12" s="21" customFormat="1" ht="13.2">
      <c r="A77" s="197">
        <v>5</v>
      </c>
      <c r="B77" s="197">
        <v>3</v>
      </c>
      <c r="C77" s="198">
        <v>3</v>
      </c>
      <c r="D77" s="186">
        <v>770004</v>
      </c>
      <c r="E77" s="69" t="s">
        <v>130</v>
      </c>
      <c r="F77" s="199">
        <v>183.9293053842992</v>
      </c>
      <c r="G77" s="199">
        <v>253.80189066995479</v>
      </c>
      <c r="H77" s="199">
        <v>88.368269625976168</v>
      </c>
      <c r="I77" s="199">
        <v>158.24085491163174</v>
      </c>
      <c r="J77" s="199">
        <v>95.561035758323072</v>
      </c>
      <c r="K77" s="199">
        <v>61.652281134401981</v>
      </c>
      <c r="L77" s="199">
        <v>33.908754623921091</v>
      </c>
    </row>
    <row r="78" spans="1:12" s="21" customFormat="1" ht="13.2">
      <c r="A78" s="197">
        <v>5</v>
      </c>
      <c r="B78" s="197">
        <v>3</v>
      </c>
      <c r="C78" s="198">
        <v>3</v>
      </c>
      <c r="D78" s="186">
        <v>570008</v>
      </c>
      <c r="E78" s="69" t="s">
        <v>119</v>
      </c>
      <c r="F78" s="199">
        <v>326.15960433097183</v>
      </c>
      <c r="G78" s="199">
        <v>334.17992247025796</v>
      </c>
      <c r="H78" s="199">
        <v>205.85483224167891</v>
      </c>
      <c r="I78" s="199">
        <v>213.87515038096512</v>
      </c>
      <c r="J78" s="199">
        <v>120.30477208929288</v>
      </c>
      <c r="K78" s="199">
        <v>56.142226975003339</v>
      </c>
      <c r="L78" s="199">
        <v>64.162545114289543</v>
      </c>
    </row>
    <row r="79" spans="1:12" s="21" customFormat="1" ht="13.2">
      <c r="A79" s="197">
        <v>5</v>
      </c>
      <c r="B79" s="197">
        <v>3</v>
      </c>
      <c r="C79" s="198">
        <v>3</v>
      </c>
      <c r="D79" s="186">
        <v>362004</v>
      </c>
      <c r="E79" s="69" t="s">
        <v>239</v>
      </c>
      <c r="F79" s="199">
        <v>472.21612123874365</v>
      </c>
      <c r="G79" s="199">
        <v>557.8739292773995</v>
      </c>
      <c r="H79" s="199">
        <v>322.8640456841643</v>
      </c>
      <c r="I79" s="199">
        <v>408.52185372282008</v>
      </c>
      <c r="J79" s="199">
        <v>149.35207555457939</v>
      </c>
      <c r="K79" s="199">
        <v>59.301559411377113</v>
      </c>
      <c r="L79" s="199">
        <v>90.050516143202287</v>
      </c>
    </row>
    <row r="80" spans="1:12" s="21" customFormat="1" ht="13.2">
      <c r="A80" s="197">
        <v>5</v>
      </c>
      <c r="B80" s="197">
        <v>3</v>
      </c>
      <c r="C80" s="198">
        <v>3</v>
      </c>
      <c r="D80" s="186">
        <v>362012</v>
      </c>
      <c r="E80" s="69" t="s">
        <v>64</v>
      </c>
      <c r="F80" s="199">
        <v>166.61112962345885</v>
      </c>
      <c r="G80" s="199">
        <v>189.93668777074311</v>
      </c>
      <c r="H80" s="199">
        <v>78.862601355103848</v>
      </c>
      <c r="I80" s="199">
        <v>102.18815950238809</v>
      </c>
      <c r="J80" s="199">
        <v>87.748528268354988</v>
      </c>
      <c r="K80" s="199">
        <v>31.100744196378987</v>
      </c>
      <c r="L80" s="199">
        <v>56.647784071976005</v>
      </c>
    </row>
    <row r="81" spans="1:12" s="21" customFormat="1" ht="13.2">
      <c r="A81" s="197">
        <v>5</v>
      </c>
      <c r="B81" s="197">
        <v>3</v>
      </c>
      <c r="C81" s="203">
        <v>3</v>
      </c>
      <c r="D81" s="186">
        <v>362016</v>
      </c>
      <c r="E81" s="69" t="s">
        <v>240</v>
      </c>
      <c r="F81" s="199">
        <v>538.63636363636363</v>
      </c>
      <c r="G81" s="199">
        <v>672.72727272727275</v>
      </c>
      <c r="H81" s="199">
        <v>300</v>
      </c>
      <c r="I81" s="199">
        <v>434.09090909090912</v>
      </c>
      <c r="J81" s="199">
        <v>238.63636363636365</v>
      </c>
      <c r="K81" s="199">
        <v>111.36363636363637</v>
      </c>
      <c r="L81" s="199">
        <v>127.27272727272728</v>
      </c>
    </row>
    <row r="82" spans="1:12" s="21" customFormat="1" ht="13.2">
      <c r="A82" s="197">
        <v>5</v>
      </c>
      <c r="B82" s="197">
        <v>3</v>
      </c>
      <c r="C82" s="198">
        <v>3</v>
      </c>
      <c r="D82" s="186">
        <v>154008</v>
      </c>
      <c r="E82" s="69" t="s">
        <v>25</v>
      </c>
      <c r="F82" s="199">
        <v>455.1221059308595</v>
      </c>
      <c r="G82" s="199">
        <v>485.25214081826834</v>
      </c>
      <c r="H82" s="199">
        <v>247.38344433872504</v>
      </c>
      <c r="I82" s="199">
        <v>277.51347922613382</v>
      </c>
      <c r="J82" s="199">
        <v>207.73866159213446</v>
      </c>
      <c r="K82" s="199">
        <v>103.07643514113543</v>
      </c>
      <c r="L82" s="199">
        <v>104.66222645099904</v>
      </c>
    </row>
    <row r="83" spans="1:12" s="21" customFormat="1" ht="13.2">
      <c r="A83" s="197">
        <v>5</v>
      </c>
      <c r="B83" s="197">
        <v>3</v>
      </c>
      <c r="C83" s="198">
        <v>3</v>
      </c>
      <c r="D83" s="186">
        <v>954008</v>
      </c>
      <c r="E83" s="69" t="s">
        <v>139</v>
      </c>
      <c r="F83" s="199">
        <v>382.70444474284943</v>
      </c>
      <c r="G83" s="199">
        <v>443.13146233382565</v>
      </c>
      <c r="H83" s="199">
        <v>204.10903719618639</v>
      </c>
      <c r="I83" s="199">
        <v>264.53605478716264</v>
      </c>
      <c r="J83" s="199">
        <v>178.5954075466631</v>
      </c>
      <c r="K83" s="199">
        <v>68.483953269773068</v>
      </c>
      <c r="L83" s="199">
        <v>110.11145427689003</v>
      </c>
    </row>
    <row r="84" spans="1:12" s="21" customFormat="1" ht="13.2">
      <c r="A84" s="197">
        <v>5</v>
      </c>
      <c r="B84" s="197">
        <v>3</v>
      </c>
      <c r="C84" s="198">
        <v>3</v>
      </c>
      <c r="D84" s="186">
        <v>362020</v>
      </c>
      <c r="E84" s="69" t="s">
        <v>65</v>
      </c>
      <c r="F84" s="199">
        <v>164.37230326689954</v>
      </c>
      <c r="G84" s="199">
        <v>234.23053215533184</v>
      </c>
      <c r="H84" s="199">
        <v>93.486747483049101</v>
      </c>
      <c r="I84" s="199">
        <v>163.34497637148141</v>
      </c>
      <c r="J84" s="199">
        <v>70.885555783850421</v>
      </c>
      <c r="K84" s="199">
        <v>23.628518594616807</v>
      </c>
      <c r="L84" s="199">
        <v>47.257037189233621</v>
      </c>
    </row>
    <row r="85" spans="1:12" s="21" customFormat="1" ht="13.2">
      <c r="A85" s="197">
        <v>5</v>
      </c>
      <c r="B85" s="197">
        <v>3</v>
      </c>
      <c r="C85" s="198">
        <v>3</v>
      </c>
      <c r="D85" s="186">
        <v>370012</v>
      </c>
      <c r="E85" s="69" t="s">
        <v>72</v>
      </c>
      <c r="F85" s="199">
        <v>549.5634309193631</v>
      </c>
      <c r="G85" s="199">
        <v>784.11230953603831</v>
      </c>
      <c r="H85" s="199">
        <v>361.23951378188667</v>
      </c>
      <c r="I85" s="199">
        <v>595.78839239856188</v>
      </c>
      <c r="J85" s="199">
        <v>188.32391713747646</v>
      </c>
      <c r="K85" s="199">
        <v>95.87399417907892</v>
      </c>
      <c r="L85" s="199">
        <v>92.449922958397536</v>
      </c>
    </row>
    <row r="86" spans="1:12" s="21" customFormat="1" ht="13.2">
      <c r="A86" s="197">
        <v>5</v>
      </c>
      <c r="B86" s="197">
        <v>3</v>
      </c>
      <c r="C86" s="198">
        <v>3</v>
      </c>
      <c r="D86" s="186">
        <v>154012</v>
      </c>
      <c r="E86" s="69" t="s">
        <v>26</v>
      </c>
      <c r="F86" s="199">
        <v>637.81664656212308</v>
      </c>
      <c r="G86" s="199">
        <v>637.81664656212308</v>
      </c>
      <c r="H86" s="199">
        <v>395.05428226779253</v>
      </c>
      <c r="I86" s="199">
        <v>395.05428226779253</v>
      </c>
      <c r="J86" s="199">
        <v>242.76236429433052</v>
      </c>
      <c r="K86" s="199">
        <v>147.76839565741858</v>
      </c>
      <c r="L86" s="199">
        <v>94.99396863691193</v>
      </c>
    </row>
    <row r="87" spans="1:12" s="21" customFormat="1" ht="13.2">
      <c r="A87" s="197">
        <v>5</v>
      </c>
      <c r="B87" s="197">
        <v>3</v>
      </c>
      <c r="C87" s="198">
        <v>3</v>
      </c>
      <c r="D87" s="186">
        <v>154016</v>
      </c>
      <c r="E87" s="69" t="s">
        <v>27</v>
      </c>
      <c r="F87" s="199">
        <v>287.6385575978673</v>
      </c>
      <c r="G87" s="199">
        <v>336.74757962677148</v>
      </c>
      <c r="H87" s="199">
        <v>141.7146064262663</v>
      </c>
      <c r="I87" s="199">
        <v>190.82362845517048</v>
      </c>
      <c r="J87" s="199">
        <v>145.92395117160098</v>
      </c>
      <c r="K87" s="199">
        <v>91.202469482250606</v>
      </c>
      <c r="L87" s="199">
        <v>54.721481689350355</v>
      </c>
    </row>
    <row r="88" spans="1:12" s="21" customFormat="1" ht="13.2">
      <c r="A88" s="197">
        <v>5</v>
      </c>
      <c r="B88" s="197">
        <v>3</v>
      </c>
      <c r="C88" s="198">
        <v>3</v>
      </c>
      <c r="D88" s="186">
        <v>566012</v>
      </c>
      <c r="E88" s="69" t="s">
        <v>115</v>
      </c>
      <c r="F88" s="199">
        <v>145.57670772676371</v>
      </c>
      <c r="G88" s="199">
        <v>190.36954087346024</v>
      </c>
      <c r="H88" s="199">
        <v>83.364439467462986</v>
      </c>
      <c r="I88" s="199">
        <v>128.1572726141595</v>
      </c>
      <c r="J88" s="199">
        <v>62.212268259300735</v>
      </c>
      <c r="K88" s="199">
        <v>32.350379494836382</v>
      </c>
      <c r="L88" s="199">
        <v>29.861888764464354</v>
      </c>
    </row>
    <row r="89" spans="1:12" s="21" customFormat="1" ht="13.2">
      <c r="A89" s="197">
        <v>5</v>
      </c>
      <c r="B89" s="197">
        <v>3</v>
      </c>
      <c r="C89" s="198">
        <v>3</v>
      </c>
      <c r="D89" s="186">
        <v>554020</v>
      </c>
      <c r="E89" s="69" t="s">
        <v>101</v>
      </c>
      <c r="F89" s="199">
        <v>280.92972181551977</v>
      </c>
      <c r="G89" s="199">
        <v>340.40995607613473</v>
      </c>
      <c r="H89" s="199">
        <v>116.21522693997072</v>
      </c>
      <c r="I89" s="199">
        <v>175.69546120058567</v>
      </c>
      <c r="J89" s="199">
        <v>164.71449487554909</v>
      </c>
      <c r="K89" s="199">
        <v>117.13030746705712</v>
      </c>
      <c r="L89" s="199">
        <v>47.58418740849195</v>
      </c>
    </row>
    <row r="90" spans="1:12" s="21" customFormat="1" ht="13.2">
      <c r="A90" s="197">
        <v>5</v>
      </c>
      <c r="B90" s="197">
        <v>3</v>
      </c>
      <c r="C90" s="198">
        <v>3</v>
      </c>
      <c r="D90" s="186">
        <v>374012</v>
      </c>
      <c r="E90" s="69" t="s">
        <v>75</v>
      </c>
      <c r="F90" s="199">
        <v>464.47040796782227</v>
      </c>
      <c r="G90" s="199">
        <v>598.54434016471942</v>
      </c>
      <c r="H90" s="199">
        <v>259.52882589542236</v>
      </c>
      <c r="I90" s="199">
        <v>393.60275809231945</v>
      </c>
      <c r="J90" s="199">
        <v>204.94158207239991</v>
      </c>
      <c r="K90" s="199">
        <v>106.30147481325419</v>
      </c>
      <c r="L90" s="199">
        <v>98.640107259145765</v>
      </c>
    </row>
    <row r="91" spans="1:12" s="21" customFormat="1" ht="13.2">
      <c r="A91" s="197">
        <v>5</v>
      </c>
      <c r="B91" s="197">
        <v>3</v>
      </c>
      <c r="C91" s="198">
        <v>3</v>
      </c>
      <c r="D91" s="186">
        <v>158008</v>
      </c>
      <c r="E91" s="69" t="s">
        <v>31</v>
      </c>
      <c r="F91" s="199">
        <v>292.18037493666611</v>
      </c>
      <c r="G91" s="199">
        <v>368.18105049822663</v>
      </c>
      <c r="H91" s="199">
        <v>165.5125823340652</v>
      </c>
      <c r="I91" s="199">
        <v>241.51325789562574</v>
      </c>
      <c r="J91" s="199">
        <v>126.66779260260091</v>
      </c>
      <c r="K91" s="199">
        <v>69.245059956088511</v>
      </c>
      <c r="L91" s="199">
        <v>57.422732646512408</v>
      </c>
    </row>
    <row r="92" spans="1:12" s="21" customFormat="1" ht="13.2">
      <c r="A92" s="197">
        <v>5</v>
      </c>
      <c r="B92" s="197">
        <v>3</v>
      </c>
      <c r="C92" s="198">
        <v>3</v>
      </c>
      <c r="D92" s="186">
        <v>158012</v>
      </c>
      <c r="E92" s="69" t="s">
        <v>32</v>
      </c>
      <c r="F92" s="199">
        <v>363.12849162011179</v>
      </c>
      <c r="G92" s="199">
        <v>500.79808459696727</v>
      </c>
      <c r="H92" s="199">
        <v>223.46368715083798</v>
      </c>
      <c r="I92" s="199">
        <v>361.13328012769352</v>
      </c>
      <c r="J92" s="199">
        <v>139.66480446927375</v>
      </c>
      <c r="K92" s="199">
        <v>79.808459696727851</v>
      </c>
      <c r="L92" s="199">
        <v>59.856344772545896</v>
      </c>
    </row>
    <row r="93" spans="1:12" s="21" customFormat="1" ht="13.2">
      <c r="A93" s="197">
        <v>5</v>
      </c>
      <c r="B93" s="197">
        <v>3</v>
      </c>
      <c r="C93" s="198">
        <v>3</v>
      </c>
      <c r="D93" s="186">
        <v>334016</v>
      </c>
      <c r="E93" s="69" t="s">
        <v>59</v>
      </c>
      <c r="F93" s="199">
        <v>485.97922019886045</v>
      </c>
      <c r="G93" s="199">
        <v>601.0501619930734</v>
      </c>
      <c r="H93" s="199">
        <v>271.47804714557032</v>
      </c>
      <c r="I93" s="199">
        <v>386.54898893978327</v>
      </c>
      <c r="J93" s="199">
        <v>214.50117305329013</v>
      </c>
      <c r="K93" s="199">
        <v>122.8912970617808</v>
      </c>
      <c r="L93" s="199">
        <v>91.609875991509327</v>
      </c>
    </row>
    <row r="94" spans="1:12" s="21" customFormat="1" ht="13.2">
      <c r="A94" s="197">
        <v>5</v>
      </c>
      <c r="B94" s="197">
        <v>3</v>
      </c>
      <c r="C94" s="198">
        <v>3</v>
      </c>
      <c r="D94" s="186">
        <v>166012</v>
      </c>
      <c r="E94" s="69" t="s">
        <v>45</v>
      </c>
      <c r="F94" s="199">
        <v>171.07764293025295</v>
      </c>
      <c r="G94" s="199">
        <v>171.07764293025295</v>
      </c>
      <c r="H94" s="199">
        <v>26.319637373885072</v>
      </c>
      <c r="I94" s="199">
        <v>26.319637373885072</v>
      </c>
      <c r="J94" s="199">
        <v>144.75800555636789</v>
      </c>
      <c r="K94" s="199">
        <v>55.563678900424037</v>
      </c>
      <c r="L94" s="199">
        <v>89.194326655943854</v>
      </c>
    </row>
    <row r="95" spans="1:12" s="21" customFormat="1" ht="13.2">
      <c r="A95" s="197">
        <v>5</v>
      </c>
      <c r="B95" s="197">
        <v>3</v>
      </c>
      <c r="C95" s="198">
        <v>3</v>
      </c>
      <c r="D95" s="186">
        <v>766040</v>
      </c>
      <c r="E95" s="69" t="s">
        <v>128</v>
      </c>
      <c r="F95" s="199">
        <v>244.02088138885517</v>
      </c>
      <c r="G95" s="199">
        <v>387.27692120917811</v>
      </c>
      <c r="H95" s="199">
        <v>142.0420055845575</v>
      </c>
      <c r="I95" s="199">
        <v>285.29804540488044</v>
      </c>
      <c r="J95" s="199">
        <v>101.97887580429767</v>
      </c>
      <c r="K95" s="199">
        <v>54.631540609445189</v>
      </c>
      <c r="L95" s="199">
        <v>47.347335194852498</v>
      </c>
    </row>
    <row r="96" spans="1:12" s="21" customFormat="1" ht="13.2">
      <c r="A96" s="197">
        <v>5</v>
      </c>
      <c r="B96" s="197">
        <v>3</v>
      </c>
      <c r="C96" s="198">
        <v>3</v>
      </c>
      <c r="D96" s="186">
        <v>766044</v>
      </c>
      <c r="E96" s="69" t="s">
        <v>129</v>
      </c>
      <c r="F96" s="199">
        <v>345.4373968403678</v>
      </c>
      <c r="G96" s="199">
        <v>470.40792265975006</v>
      </c>
      <c r="H96" s="199">
        <v>167.41334590898373</v>
      </c>
      <c r="I96" s="199">
        <v>292.38387172836599</v>
      </c>
      <c r="J96" s="199">
        <v>178.0240509313841</v>
      </c>
      <c r="K96" s="199">
        <v>107.28601744871493</v>
      </c>
      <c r="L96" s="199">
        <v>70.738033482669181</v>
      </c>
    </row>
    <row r="97" spans="1:12" s="21" customFormat="1" ht="13.2">
      <c r="A97" s="197">
        <v>5</v>
      </c>
      <c r="B97" s="197">
        <v>3</v>
      </c>
      <c r="C97" s="198">
        <v>3</v>
      </c>
      <c r="D97" s="186">
        <v>758024</v>
      </c>
      <c r="E97" s="69" t="s">
        <v>125</v>
      </c>
      <c r="F97" s="199">
        <v>181.34715025906735</v>
      </c>
      <c r="G97" s="199">
        <v>214.65581051073278</v>
      </c>
      <c r="H97" s="199">
        <v>75.252899087095983</v>
      </c>
      <c r="I97" s="199">
        <v>108.56155933876141</v>
      </c>
      <c r="J97" s="199">
        <v>106.09425117197138</v>
      </c>
      <c r="K97" s="199">
        <v>51.813471502590673</v>
      </c>
      <c r="L97" s="199">
        <v>54.280779669380713</v>
      </c>
    </row>
    <row r="98" spans="1:12" s="21" customFormat="1" ht="13.2">
      <c r="A98" s="197">
        <v>5</v>
      </c>
      <c r="B98" s="197">
        <v>3</v>
      </c>
      <c r="C98" s="198">
        <v>3</v>
      </c>
      <c r="D98" s="186">
        <v>382032</v>
      </c>
      <c r="E98" s="69" t="s">
        <v>89</v>
      </c>
      <c r="F98" s="199">
        <v>254.23728813559325</v>
      </c>
      <c r="G98" s="199">
        <v>347.05407586763522</v>
      </c>
      <c r="H98" s="199">
        <v>161.42050040355124</v>
      </c>
      <c r="I98" s="199">
        <v>254.23728813559325</v>
      </c>
      <c r="J98" s="199">
        <v>92.816787732041973</v>
      </c>
      <c r="K98" s="199">
        <v>34.301856335754636</v>
      </c>
      <c r="L98" s="199">
        <v>58.514931396287331</v>
      </c>
    </row>
    <row r="99" spans="1:12" s="21" customFormat="1" ht="13.2">
      <c r="A99" s="197">
        <v>5</v>
      </c>
      <c r="B99" s="197">
        <v>3</v>
      </c>
      <c r="C99" s="198">
        <v>3</v>
      </c>
      <c r="D99" s="186">
        <v>158024</v>
      </c>
      <c r="E99" s="69" t="s">
        <v>35</v>
      </c>
      <c r="F99" s="199">
        <v>219.65167663114116</v>
      </c>
      <c r="G99" s="199">
        <v>319.72965947491548</v>
      </c>
      <c r="H99" s="199">
        <v>128.67169222770991</v>
      </c>
      <c r="I99" s="199">
        <v>228.74967507148426</v>
      </c>
      <c r="J99" s="199">
        <v>90.979984403431246</v>
      </c>
      <c r="K99" s="199">
        <v>45.489992201715623</v>
      </c>
      <c r="L99" s="199">
        <v>45.489992201715623</v>
      </c>
    </row>
    <row r="100" spans="1:12" s="21" customFormat="1" ht="13.2">
      <c r="A100" s="197">
        <v>5</v>
      </c>
      <c r="B100" s="197">
        <v>3</v>
      </c>
      <c r="C100" s="198">
        <v>3</v>
      </c>
      <c r="D100" s="186">
        <v>166016</v>
      </c>
      <c r="E100" s="69" t="s">
        <v>256</v>
      </c>
      <c r="F100" s="199">
        <v>362.21243269701421</v>
      </c>
      <c r="G100" s="199">
        <v>424.620655898189</v>
      </c>
      <c r="H100" s="199">
        <v>203.13264806656878</v>
      </c>
      <c r="I100" s="199">
        <v>265.54087126774357</v>
      </c>
      <c r="J100" s="199">
        <v>159.07978463044543</v>
      </c>
      <c r="K100" s="199">
        <v>110.13215859030838</v>
      </c>
      <c r="L100" s="199">
        <v>48.947626040137052</v>
      </c>
    </row>
    <row r="101" spans="1:12" s="21" customFormat="1" ht="13.2">
      <c r="A101" s="197">
        <v>5</v>
      </c>
      <c r="B101" s="197">
        <v>3</v>
      </c>
      <c r="C101" s="198">
        <v>3</v>
      </c>
      <c r="D101" s="186">
        <v>978028</v>
      </c>
      <c r="E101" s="69" t="s">
        <v>164</v>
      </c>
      <c r="F101" s="199">
        <v>771.99489973339519</v>
      </c>
      <c r="G101" s="199">
        <v>897.18326185232411</v>
      </c>
      <c r="H101" s="199">
        <v>557.5518720296742</v>
      </c>
      <c r="I101" s="199">
        <v>682.74023414860312</v>
      </c>
      <c r="J101" s="199">
        <v>214.44302770372087</v>
      </c>
      <c r="K101" s="199">
        <v>83.458908079285948</v>
      </c>
      <c r="L101" s="199">
        <v>130.98411962443492</v>
      </c>
    </row>
    <row r="102" spans="1:12" s="21" customFormat="1" ht="13.2">
      <c r="A102" s="197">
        <v>5</v>
      </c>
      <c r="B102" s="197">
        <v>3</v>
      </c>
      <c r="C102" s="198">
        <v>3</v>
      </c>
      <c r="D102" s="186">
        <v>974040</v>
      </c>
      <c r="E102" s="69" t="s">
        <v>159</v>
      </c>
      <c r="F102" s="199">
        <v>373.71910789632312</v>
      </c>
      <c r="G102" s="199">
        <v>492.26441631504929</v>
      </c>
      <c r="H102" s="199">
        <v>186.85955394816153</v>
      </c>
      <c r="I102" s="199">
        <v>305.4048623668877</v>
      </c>
      <c r="J102" s="199">
        <v>186.85955394816159</v>
      </c>
      <c r="K102" s="199">
        <v>72.332730560578696</v>
      </c>
      <c r="L102" s="199">
        <v>114.52682338758291</v>
      </c>
    </row>
    <row r="103" spans="1:12" s="21" customFormat="1" ht="13.2">
      <c r="A103" s="197">
        <v>5</v>
      </c>
      <c r="B103" s="197">
        <v>3</v>
      </c>
      <c r="C103" s="198">
        <v>3</v>
      </c>
      <c r="D103" s="186">
        <v>170044</v>
      </c>
      <c r="E103" s="69" t="s">
        <v>52</v>
      </c>
      <c r="F103" s="199">
        <v>816.71276750618722</v>
      </c>
      <c r="G103" s="199">
        <v>845.82908720337764</v>
      </c>
      <c r="H103" s="199">
        <v>483.33090697335859</v>
      </c>
      <c r="I103" s="199">
        <v>512.44722667054884</v>
      </c>
      <c r="J103" s="199">
        <v>333.38186053282868</v>
      </c>
      <c r="K103" s="199">
        <v>195.0793419711749</v>
      </c>
      <c r="L103" s="199">
        <v>138.30251856165381</v>
      </c>
    </row>
    <row r="104" spans="1:12" s="21" customFormat="1" ht="13.2">
      <c r="A104" s="197">
        <v>5</v>
      </c>
      <c r="B104" s="197">
        <v>3</v>
      </c>
      <c r="C104" s="198">
        <v>3</v>
      </c>
      <c r="D104" s="186">
        <v>562036</v>
      </c>
      <c r="E104" s="69" t="s">
        <v>113</v>
      </c>
      <c r="F104" s="199">
        <v>446.71588112814686</v>
      </c>
      <c r="G104" s="199">
        <v>539.46621237932993</v>
      </c>
      <c r="H104" s="199">
        <v>266.8938103350369</v>
      </c>
      <c r="I104" s="199">
        <v>359.64414158621997</v>
      </c>
      <c r="J104" s="199">
        <v>179.82207079310999</v>
      </c>
      <c r="K104" s="199">
        <v>64.357372704902517</v>
      </c>
      <c r="L104" s="199">
        <v>115.46469808820746</v>
      </c>
    </row>
    <row r="105" spans="1:12" s="21" customFormat="1" ht="13.2">
      <c r="A105" s="197">
        <v>5</v>
      </c>
      <c r="B105" s="197">
        <v>3</v>
      </c>
      <c r="C105" s="198">
        <v>3</v>
      </c>
      <c r="D105" s="186">
        <v>978040</v>
      </c>
      <c r="E105" s="69" t="s">
        <v>167</v>
      </c>
      <c r="F105" s="199">
        <v>477.43055555555554</v>
      </c>
      <c r="G105" s="199">
        <v>611.11111111111109</v>
      </c>
      <c r="H105" s="199">
        <v>310.76388888888891</v>
      </c>
      <c r="I105" s="199">
        <v>444.44444444444446</v>
      </c>
      <c r="J105" s="199">
        <v>166.66666666666666</v>
      </c>
      <c r="K105" s="199">
        <v>53.819444444444443</v>
      </c>
      <c r="L105" s="199">
        <v>112.84722222222221</v>
      </c>
    </row>
    <row r="106" spans="1:12" s="21" customFormat="1" ht="13.2">
      <c r="A106" s="197">
        <v>5</v>
      </c>
      <c r="B106" s="197">
        <v>3</v>
      </c>
      <c r="C106" s="198">
        <v>3</v>
      </c>
      <c r="D106" s="186">
        <v>158036</v>
      </c>
      <c r="E106" s="69" t="s">
        <v>39</v>
      </c>
      <c r="F106" s="199">
        <v>378.8258906171601</v>
      </c>
      <c r="G106" s="199">
        <v>456.59809332664321</v>
      </c>
      <c r="H106" s="199">
        <v>195.68489713998997</v>
      </c>
      <c r="I106" s="199">
        <v>273.45709984947314</v>
      </c>
      <c r="J106" s="199">
        <v>183.14099347717007</v>
      </c>
      <c r="K106" s="199">
        <v>62.719518314099346</v>
      </c>
      <c r="L106" s="199">
        <v>120.42147516307075</v>
      </c>
    </row>
    <row r="107" spans="1:12" s="21" customFormat="1" ht="13.2">
      <c r="A107" s="197">
        <v>5</v>
      </c>
      <c r="B107" s="197">
        <v>3</v>
      </c>
      <c r="C107" s="198">
        <v>3</v>
      </c>
      <c r="D107" s="186">
        <v>334036</v>
      </c>
      <c r="E107" s="69" t="s">
        <v>61</v>
      </c>
      <c r="F107" s="199">
        <v>612.96859169199593</v>
      </c>
      <c r="G107" s="199">
        <v>704.15400202634248</v>
      </c>
      <c r="H107" s="199">
        <v>331.81357649442759</v>
      </c>
      <c r="I107" s="199">
        <v>422.99898682877404</v>
      </c>
      <c r="J107" s="199">
        <v>281.15501519756845</v>
      </c>
      <c r="K107" s="199">
        <v>134.24518743667682</v>
      </c>
      <c r="L107" s="199">
        <v>146.90982776089157</v>
      </c>
    </row>
    <row r="108" spans="1:12" s="21" customFormat="1" ht="13.2">
      <c r="A108" s="189"/>
      <c r="B108" s="189"/>
      <c r="C108" s="189"/>
      <c r="D108" s="200"/>
      <c r="E108" s="194" t="s">
        <v>213</v>
      </c>
      <c r="F108" s="201">
        <v>372.09729956919199</v>
      </c>
      <c r="G108" s="201">
        <v>453.31161780673182</v>
      </c>
      <c r="H108" s="201">
        <v>211.15722741760359</v>
      </c>
      <c r="I108" s="201">
        <v>292.37154565514339</v>
      </c>
      <c r="J108" s="201">
        <v>160.9400721515884</v>
      </c>
      <c r="K108" s="201">
        <v>81.082974326643537</v>
      </c>
      <c r="L108" s="201">
        <v>79.85709782494483</v>
      </c>
    </row>
    <row r="109" spans="1:12" s="21" customFormat="1" ht="13.2">
      <c r="A109" s="197">
        <v>6</v>
      </c>
      <c r="B109" s="197">
        <v>4</v>
      </c>
      <c r="C109" s="198">
        <v>3</v>
      </c>
      <c r="D109" s="186">
        <v>554004</v>
      </c>
      <c r="E109" s="69" t="s">
        <v>98</v>
      </c>
      <c r="F109" s="199">
        <v>214.98643289501146</v>
      </c>
      <c r="G109" s="199">
        <v>247.33876017532873</v>
      </c>
      <c r="H109" s="199">
        <v>135.67104988520143</v>
      </c>
      <c r="I109" s="199">
        <v>168.02337716551867</v>
      </c>
      <c r="J109" s="199">
        <v>79.315383009810063</v>
      </c>
      <c r="K109" s="199">
        <v>60.530160718012937</v>
      </c>
      <c r="L109" s="199">
        <v>18.785222291797119</v>
      </c>
    </row>
    <row r="110" spans="1:12" s="21" customFormat="1" ht="13.2">
      <c r="A110" s="197">
        <v>6</v>
      </c>
      <c r="B110" s="197">
        <v>4</v>
      </c>
      <c r="C110" s="198">
        <v>3</v>
      </c>
      <c r="D110" s="186">
        <v>382008</v>
      </c>
      <c r="E110" s="69" t="s">
        <v>84</v>
      </c>
      <c r="F110" s="199">
        <v>207.96890184645287</v>
      </c>
      <c r="G110" s="199">
        <v>285.71428571428572</v>
      </c>
      <c r="H110" s="199">
        <v>134.11078717201167</v>
      </c>
      <c r="I110" s="199">
        <v>211.8561710398445</v>
      </c>
      <c r="J110" s="199">
        <v>73.858114674441211</v>
      </c>
      <c r="K110" s="199">
        <v>33.04178814382896</v>
      </c>
      <c r="L110" s="199">
        <v>40.816326530612251</v>
      </c>
    </row>
    <row r="111" spans="1:12" s="21" customFormat="1" ht="13.2">
      <c r="A111" s="197">
        <v>6</v>
      </c>
      <c r="B111" s="197">
        <v>4</v>
      </c>
      <c r="C111" s="203">
        <v>3</v>
      </c>
      <c r="D111" s="186">
        <v>554012</v>
      </c>
      <c r="E111" s="69" t="s">
        <v>100</v>
      </c>
      <c r="F111" s="199">
        <v>320.96928472738864</v>
      </c>
      <c r="G111" s="199">
        <v>416.6223828249548</v>
      </c>
      <c r="H111" s="199">
        <v>196.62025720055266</v>
      </c>
      <c r="I111" s="199">
        <v>292.27335529811882</v>
      </c>
      <c r="J111" s="199">
        <v>124.34902752683601</v>
      </c>
      <c r="K111" s="199">
        <v>66.957168668296319</v>
      </c>
      <c r="L111" s="199">
        <v>57.391858858539699</v>
      </c>
    </row>
    <row r="112" spans="1:12" s="21" customFormat="1" ht="13.2">
      <c r="A112" s="197">
        <v>6</v>
      </c>
      <c r="B112" s="197">
        <v>4</v>
      </c>
      <c r="C112" s="198">
        <v>3</v>
      </c>
      <c r="D112" s="186">
        <v>382012</v>
      </c>
      <c r="E112" s="69" t="s">
        <v>85</v>
      </c>
      <c r="F112" s="199">
        <v>237.90158601057342</v>
      </c>
      <c r="G112" s="199">
        <v>292.80195201301342</v>
      </c>
      <c r="H112" s="199">
        <v>140.30093533956892</v>
      </c>
      <c r="I112" s="199">
        <v>195.20130134200895</v>
      </c>
      <c r="J112" s="199">
        <v>97.600650671004473</v>
      </c>
      <c r="K112" s="199">
        <v>46.766978446522977</v>
      </c>
      <c r="L112" s="199">
        <v>50.833672224481496</v>
      </c>
    </row>
    <row r="113" spans="1:12" s="21" customFormat="1" ht="13.2">
      <c r="A113" s="197">
        <v>6</v>
      </c>
      <c r="B113" s="197">
        <v>4</v>
      </c>
      <c r="C113" s="198">
        <v>3</v>
      </c>
      <c r="D113" s="186">
        <v>758004</v>
      </c>
      <c r="E113" s="69" t="s">
        <v>123</v>
      </c>
      <c r="F113" s="199">
        <v>138.45658473757649</v>
      </c>
      <c r="G113" s="199">
        <v>170.65579049050123</v>
      </c>
      <c r="H113" s="199">
        <v>51.518729204679616</v>
      </c>
      <c r="I113" s="199">
        <v>83.717934957604385</v>
      </c>
      <c r="J113" s="199">
        <v>86.937855532896862</v>
      </c>
      <c r="K113" s="199">
        <v>61.178490930557047</v>
      </c>
      <c r="L113" s="199">
        <v>25.759364602339808</v>
      </c>
    </row>
    <row r="114" spans="1:12" s="21" customFormat="1" ht="13.2">
      <c r="A114" s="197">
        <v>6</v>
      </c>
      <c r="B114" s="197">
        <v>4</v>
      </c>
      <c r="C114" s="198">
        <v>3</v>
      </c>
      <c r="D114" s="186">
        <v>558012</v>
      </c>
      <c r="E114" s="69" t="s">
        <v>102</v>
      </c>
      <c r="F114" s="199">
        <v>317.00662595816556</v>
      </c>
      <c r="G114" s="199">
        <v>452.12420423541641</v>
      </c>
      <c r="H114" s="199">
        <v>192.28270754839548</v>
      </c>
      <c r="I114" s="199">
        <v>327.40028582564634</v>
      </c>
      <c r="J114" s="199">
        <v>124.72391840977006</v>
      </c>
      <c r="K114" s="199">
        <v>68.857996622060568</v>
      </c>
      <c r="L114" s="199">
        <v>55.865921787709496</v>
      </c>
    </row>
    <row r="115" spans="1:12" s="21" customFormat="1" ht="13.2">
      <c r="A115" s="197">
        <v>6</v>
      </c>
      <c r="B115" s="197">
        <v>4</v>
      </c>
      <c r="C115" s="198">
        <v>3</v>
      </c>
      <c r="D115" s="186">
        <v>558016</v>
      </c>
      <c r="E115" s="69" t="s">
        <v>103</v>
      </c>
      <c r="F115" s="199">
        <v>294.86527707168278</v>
      </c>
      <c r="G115" s="199">
        <v>356.88866293848503</v>
      </c>
      <c r="H115" s="199">
        <v>118.96288764616168</v>
      </c>
      <c r="I115" s="199">
        <v>180.98627351296389</v>
      </c>
      <c r="J115" s="199">
        <v>175.90238942552111</v>
      </c>
      <c r="K115" s="199">
        <v>96.593797661413333</v>
      </c>
      <c r="L115" s="199">
        <v>79.308591764107788</v>
      </c>
    </row>
    <row r="116" spans="1:12" s="21" customFormat="1" ht="13.2">
      <c r="A116" s="197">
        <v>6</v>
      </c>
      <c r="B116" s="197">
        <v>4</v>
      </c>
      <c r="C116" s="198">
        <v>3</v>
      </c>
      <c r="D116" s="186">
        <v>566008</v>
      </c>
      <c r="E116" s="69" t="s">
        <v>114</v>
      </c>
      <c r="F116" s="199">
        <v>223.64217252396165</v>
      </c>
      <c r="G116" s="199">
        <v>245.36741214057508</v>
      </c>
      <c r="H116" s="199">
        <v>109.9041533546326</v>
      </c>
      <c r="I116" s="199">
        <v>131.62939297124601</v>
      </c>
      <c r="J116" s="199">
        <v>113.73801916932909</v>
      </c>
      <c r="K116" s="199">
        <v>61.341853035143792</v>
      </c>
      <c r="L116" s="199">
        <v>52.3961661341853</v>
      </c>
    </row>
    <row r="117" spans="1:12" s="21" customFormat="1" ht="13.2">
      <c r="A117" s="197">
        <v>6</v>
      </c>
      <c r="B117" s="197">
        <v>4</v>
      </c>
      <c r="C117" s="198">
        <v>3</v>
      </c>
      <c r="D117" s="186">
        <v>370004</v>
      </c>
      <c r="E117" s="69" t="s">
        <v>71</v>
      </c>
      <c r="F117" s="199">
        <v>366.13805970149252</v>
      </c>
      <c r="G117" s="199">
        <v>513.05970149253733</v>
      </c>
      <c r="H117" s="199">
        <v>180.73694029850745</v>
      </c>
      <c r="I117" s="199">
        <v>327.65858208955223</v>
      </c>
      <c r="J117" s="199">
        <v>185.40111940298507</v>
      </c>
      <c r="K117" s="199">
        <v>109.60820895522389</v>
      </c>
      <c r="L117" s="199">
        <v>75.792910447761201</v>
      </c>
    </row>
    <row r="118" spans="1:12" s="21" customFormat="1" ht="13.2">
      <c r="A118" s="197">
        <v>6</v>
      </c>
      <c r="B118" s="197">
        <v>4</v>
      </c>
      <c r="C118" s="198">
        <v>3</v>
      </c>
      <c r="D118" s="186">
        <v>562016</v>
      </c>
      <c r="E118" s="69" t="s">
        <v>108</v>
      </c>
      <c r="F118" s="199">
        <v>280.66938990644354</v>
      </c>
      <c r="G118" s="199">
        <v>392.67360653577549</v>
      </c>
      <c r="H118" s="199">
        <v>138.35814995388063</v>
      </c>
      <c r="I118" s="199">
        <v>250.36236658321255</v>
      </c>
      <c r="J118" s="199">
        <v>142.31123995256291</v>
      </c>
      <c r="K118" s="199">
        <v>90.921069969692979</v>
      </c>
      <c r="L118" s="199">
        <v>51.390169982869942</v>
      </c>
    </row>
    <row r="119" spans="1:12" s="21" customFormat="1" ht="13.2">
      <c r="A119" s="197">
        <v>6</v>
      </c>
      <c r="B119" s="197">
        <v>4</v>
      </c>
      <c r="C119" s="198">
        <v>3</v>
      </c>
      <c r="D119" s="186">
        <v>382020</v>
      </c>
      <c r="E119" s="69" t="s">
        <v>86</v>
      </c>
      <c r="F119" s="199">
        <v>284.79515564386412</v>
      </c>
      <c r="G119" s="199">
        <v>381.30381303813033</v>
      </c>
      <c r="H119" s="199">
        <v>170.30939540164633</v>
      </c>
      <c r="I119" s="199">
        <v>266.81805279591254</v>
      </c>
      <c r="J119" s="199">
        <v>114.48576024221782</v>
      </c>
      <c r="K119" s="199">
        <v>54.877471851641602</v>
      </c>
      <c r="L119" s="199">
        <v>59.608288390576227</v>
      </c>
    </row>
    <row r="120" spans="1:12" s="21" customFormat="1" ht="13.2">
      <c r="A120" s="197">
        <v>6</v>
      </c>
      <c r="B120" s="197">
        <v>4</v>
      </c>
      <c r="C120" s="198">
        <v>3</v>
      </c>
      <c r="D120" s="186">
        <v>954020</v>
      </c>
      <c r="E120" s="69" t="s">
        <v>142</v>
      </c>
      <c r="F120" s="199">
        <v>198.24341279799248</v>
      </c>
      <c r="G120" s="199">
        <v>225.84692597239649</v>
      </c>
      <c r="H120" s="199">
        <v>72.772898368883318</v>
      </c>
      <c r="I120" s="199">
        <v>100.37641154328732</v>
      </c>
      <c r="J120" s="199">
        <v>125.47051442910916</v>
      </c>
      <c r="K120" s="199">
        <v>80.301129234629855</v>
      </c>
      <c r="L120" s="199">
        <v>45.169385194479297</v>
      </c>
    </row>
    <row r="121" spans="1:12" s="21" customFormat="1" ht="13.2">
      <c r="A121" s="197">
        <v>6</v>
      </c>
      <c r="B121" s="197">
        <v>4</v>
      </c>
      <c r="C121" s="198">
        <v>3</v>
      </c>
      <c r="D121" s="186">
        <v>162016</v>
      </c>
      <c r="E121" s="69" t="s">
        <v>42</v>
      </c>
      <c r="F121" s="199">
        <v>229.05293140280085</v>
      </c>
      <c r="G121" s="199">
        <v>332.30477094706862</v>
      </c>
      <c r="H121" s="199">
        <v>162.59197721338714</v>
      </c>
      <c r="I121" s="199">
        <v>265.84381675765491</v>
      </c>
      <c r="J121" s="199">
        <v>66.460954189413727</v>
      </c>
      <c r="K121" s="199">
        <v>18.988844054118207</v>
      </c>
      <c r="L121" s="199">
        <v>47.472110135295509</v>
      </c>
    </row>
    <row r="122" spans="1:12" s="21" customFormat="1" ht="13.2">
      <c r="A122" s="197">
        <v>6</v>
      </c>
      <c r="B122" s="197">
        <v>4</v>
      </c>
      <c r="C122" s="198">
        <v>3</v>
      </c>
      <c r="D122" s="186">
        <v>154032</v>
      </c>
      <c r="E122" s="69" t="s">
        <v>28</v>
      </c>
      <c r="F122" s="199">
        <v>315.72059545231468</v>
      </c>
      <c r="G122" s="199">
        <v>415.50793391133647</v>
      </c>
      <c r="H122" s="199">
        <v>196.30296090299365</v>
      </c>
      <c r="I122" s="199">
        <v>296.0902993620154</v>
      </c>
      <c r="J122" s="199">
        <v>119.41763454932112</v>
      </c>
      <c r="K122" s="199">
        <v>88.336332406347125</v>
      </c>
      <c r="L122" s="199">
        <v>31.081302142973989</v>
      </c>
    </row>
    <row r="123" spans="1:12" s="21" customFormat="1" ht="13.2">
      <c r="A123" s="197">
        <v>6</v>
      </c>
      <c r="B123" s="197">
        <v>4</v>
      </c>
      <c r="C123" s="198">
        <v>3</v>
      </c>
      <c r="D123" s="186">
        <v>382024</v>
      </c>
      <c r="E123" s="69" t="s">
        <v>87</v>
      </c>
      <c r="F123" s="199">
        <v>109.13268236645607</v>
      </c>
      <c r="G123" s="199">
        <v>125.21539345203905</v>
      </c>
      <c r="H123" s="199">
        <v>48.248133256748993</v>
      </c>
      <c r="I123" s="199">
        <v>64.330844342331986</v>
      </c>
      <c r="J123" s="199">
        <v>60.884549109707059</v>
      </c>
      <c r="K123" s="199">
        <v>32.165422171166</v>
      </c>
      <c r="L123" s="199">
        <v>28.71912693854107</v>
      </c>
    </row>
    <row r="124" spans="1:12" s="21" customFormat="1" ht="13.2">
      <c r="A124" s="197">
        <v>6</v>
      </c>
      <c r="B124" s="197">
        <v>4</v>
      </c>
      <c r="C124" s="198">
        <v>3</v>
      </c>
      <c r="D124" s="186">
        <v>378016</v>
      </c>
      <c r="E124" s="69" t="s">
        <v>80</v>
      </c>
      <c r="F124" s="199">
        <v>195.139911634757</v>
      </c>
      <c r="G124" s="199">
        <v>259.57290132547865</v>
      </c>
      <c r="H124" s="199">
        <v>117.82032400589101</v>
      </c>
      <c r="I124" s="199">
        <v>182.25331369661268</v>
      </c>
      <c r="J124" s="199">
        <v>77.319587628865989</v>
      </c>
      <c r="K124" s="199">
        <v>23.932253313696613</v>
      </c>
      <c r="L124" s="199">
        <v>53.387334315169369</v>
      </c>
    </row>
    <row r="125" spans="1:12" s="21" customFormat="1" ht="13.2">
      <c r="A125" s="197">
        <v>6</v>
      </c>
      <c r="B125" s="197">
        <v>4</v>
      </c>
      <c r="C125" s="198">
        <v>3</v>
      </c>
      <c r="D125" s="186">
        <v>382028</v>
      </c>
      <c r="E125" s="69" t="s">
        <v>88</v>
      </c>
      <c r="F125" s="199">
        <v>368.01453884597908</v>
      </c>
      <c r="G125" s="199">
        <v>402.8471906709072</v>
      </c>
      <c r="H125" s="199">
        <v>210.51037407239133</v>
      </c>
      <c r="I125" s="199">
        <v>245.34302589731945</v>
      </c>
      <c r="J125" s="199">
        <v>157.50416477358777</v>
      </c>
      <c r="K125" s="199">
        <v>80.266545509616833</v>
      </c>
      <c r="L125" s="199">
        <v>77.237619263970913</v>
      </c>
    </row>
    <row r="126" spans="1:12" s="21" customFormat="1" ht="13.2">
      <c r="A126" s="197">
        <v>6</v>
      </c>
      <c r="B126" s="197">
        <v>4</v>
      </c>
      <c r="C126" s="198">
        <v>3</v>
      </c>
      <c r="D126" s="186">
        <v>382044</v>
      </c>
      <c r="E126" s="69" t="s">
        <v>90</v>
      </c>
      <c r="F126" s="199">
        <v>129.33138116154223</v>
      </c>
      <c r="G126" s="199">
        <v>174.47535383113714</v>
      </c>
      <c r="H126" s="199">
        <v>65.885797950219626</v>
      </c>
      <c r="I126" s="199">
        <v>111.02977061981454</v>
      </c>
      <c r="J126" s="199">
        <v>63.445583211322599</v>
      </c>
      <c r="K126" s="199">
        <v>18.301610541727673</v>
      </c>
      <c r="L126" s="199">
        <v>45.143972669594923</v>
      </c>
    </row>
    <row r="127" spans="1:12" s="21" customFormat="1" ht="13.2">
      <c r="A127" s="197">
        <v>6</v>
      </c>
      <c r="B127" s="197">
        <v>4</v>
      </c>
      <c r="C127" s="198">
        <v>3</v>
      </c>
      <c r="D127" s="186">
        <v>570028</v>
      </c>
      <c r="E127" s="69" t="s">
        <v>120</v>
      </c>
      <c r="F127" s="199">
        <v>372.39324726911616</v>
      </c>
      <c r="G127" s="199">
        <v>481.62859980139029</v>
      </c>
      <c r="H127" s="199">
        <v>241.64184045018206</v>
      </c>
      <c r="I127" s="199">
        <v>350.87719298245611</v>
      </c>
      <c r="J127" s="199">
        <v>130.75140681893413</v>
      </c>
      <c r="K127" s="199">
        <v>62.893081761006293</v>
      </c>
      <c r="L127" s="199">
        <v>67.858325057927843</v>
      </c>
    </row>
    <row r="128" spans="1:12" s="21" customFormat="1" ht="13.2">
      <c r="A128" s="197">
        <v>6</v>
      </c>
      <c r="B128" s="197">
        <v>4</v>
      </c>
      <c r="C128" s="198">
        <v>3</v>
      </c>
      <c r="D128" s="186">
        <v>378024</v>
      </c>
      <c r="E128" s="69" t="s">
        <v>81</v>
      </c>
      <c r="F128" s="199">
        <v>356.04770017035776</v>
      </c>
      <c r="G128" s="199">
        <v>456.55877342419075</v>
      </c>
      <c r="H128" s="199">
        <v>209.54003407155028</v>
      </c>
      <c r="I128" s="199">
        <v>310.05110732538333</v>
      </c>
      <c r="J128" s="199">
        <v>146.5076660988075</v>
      </c>
      <c r="K128" s="199">
        <v>42.58943781942078</v>
      </c>
      <c r="L128" s="199">
        <v>103.91822827938671</v>
      </c>
    </row>
    <row r="129" spans="1:12" s="21" customFormat="1" ht="13.2">
      <c r="A129" s="197">
        <v>6</v>
      </c>
      <c r="B129" s="197">
        <v>4</v>
      </c>
      <c r="C129" s="198">
        <v>3</v>
      </c>
      <c r="D129" s="186">
        <v>962052</v>
      </c>
      <c r="E129" s="69" t="s">
        <v>155</v>
      </c>
      <c r="F129" s="199">
        <v>178.64153906556734</v>
      </c>
      <c r="G129" s="199">
        <v>198.27247742442088</v>
      </c>
      <c r="H129" s="199">
        <v>51.040439733019241</v>
      </c>
      <c r="I129" s="199">
        <v>70.671378091872796</v>
      </c>
      <c r="J129" s="199">
        <v>127.60109933254809</v>
      </c>
      <c r="K129" s="199">
        <v>68.708284255987436</v>
      </c>
      <c r="L129" s="199">
        <v>58.892815076560673</v>
      </c>
    </row>
    <row r="130" spans="1:12" s="21" customFormat="1" ht="13.2">
      <c r="A130" s="197">
        <v>6</v>
      </c>
      <c r="B130" s="197">
        <v>4</v>
      </c>
      <c r="C130" s="198">
        <v>3</v>
      </c>
      <c r="D130" s="186">
        <v>770032</v>
      </c>
      <c r="E130" s="69" t="s">
        <v>132</v>
      </c>
      <c r="F130" s="199">
        <v>321.52588555858313</v>
      </c>
      <c r="G130" s="199">
        <v>453.67847411444137</v>
      </c>
      <c r="H130" s="199">
        <v>174.38692098092645</v>
      </c>
      <c r="I130" s="199">
        <v>306.53950953678475</v>
      </c>
      <c r="J130" s="199">
        <v>147.13896457765668</v>
      </c>
      <c r="K130" s="199">
        <v>88.555858310626704</v>
      </c>
      <c r="L130" s="199">
        <v>58.583106267029969</v>
      </c>
    </row>
    <row r="131" spans="1:12" s="21" customFormat="1" ht="13.2">
      <c r="A131" s="197">
        <v>6</v>
      </c>
      <c r="B131" s="197">
        <v>4</v>
      </c>
      <c r="C131" s="198">
        <v>3</v>
      </c>
      <c r="D131" s="186">
        <v>374036</v>
      </c>
      <c r="E131" s="69" t="s">
        <v>76</v>
      </c>
      <c r="F131" s="199">
        <v>308.68463487675655</v>
      </c>
      <c r="G131" s="199">
        <v>354.75696844045154</v>
      </c>
      <c r="H131" s="199">
        <v>156.64593411656301</v>
      </c>
      <c r="I131" s="199">
        <v>202.71826768025798</v>
      </c>
      <c r="J131" s="199">
        <v>152.03870076019351</v>
      </c>
      <c r="K131" s="199">
        <v>69.10850034554251</v>
      </c>
      <c r="L131" s="199">
        <v>82.930200414650997</v>
      </c>
    </row>
    <row r="132" spans="1:12" s="21" customFormat="1" ht="13.2">
      <c r="A132" s="197">
        <v>6</v>
      </c>
      <c r="B132" s="197">
        <v>4</v>
      </c>
      <c r="C132" s="198">
        <v>3</v>
      </c>
      <c r="D132" s="186">
        <v>754028</v>
      </c>
      <c r="E132" s="69" t="s">
        <v>270</v>
      </c>
      <c r="F132" s="199">
        <v>233.35959038991729</v>
      </c>
      <c r="G132" s="199">
        <v>335.76211106734934</v>
      </c>
      <c r="H132" s="199">
        <v>140.80346593146908</v>
      </c>
      <c r="I132" s="199">
        <v>243.20598660890116</v>
      </c>
      <c r="J132" s="199">
        <v>92.55612445844821</v>
      </c>
      <c r="K132" s="199">
        <v>54.155179204411183</v>
      </c>
      <c r="L132" s="199">
        <v>38.400945254037026</v>
      </c>
    </row>
    <row r="133" spans="1:12" s="21" customFormat="1" ht="13.2">
      <c r="A133" s="197">
        <v>6</v>
      </c>
      <c r="B133" s="197">
        <v>4</v>
      </c>
      <c r="C133" s="198">
        <v>3</v>
      </c>
      <c r="D133" s="186">
        <v>382048</v>
      </c>
      <c r="E133" s="69" t="s">
        <v>91</v>
      </c>
      <c r="F133" s="199">
        <v>196.70958512160229</v>
      </c>
      <c r="G133" s="199">
        <v>211.01573676680974</v>
      </c>
      <c r="H133" s="199">
        <v>116.23748211731044</v>
      </c>
      <c r="I133" s="199">
        <v>130.54363376251789</v>
      </c>
      <c r="J133" s="199">
        <v>80.472103004291839</v>
      </c>
      <c r="K133" s="199">
        <v>28.612303290414879</v>
      </c>
      <c r="L133" s="199">
        <v>51.859799713876974</v>
      </c>
    </row>
    <row r="134" spans="1:12" s="21" customFormat="1" ht="13.2">
      <c r="A134" s="197">
        <v>6</v>
      </c>
      <c r="B134" s="197">
        <v>4</v>
      </c>
      <c r="C134" s="198">
        <v>3</v>
      </c>
      <c r="D134" s="186">
        <v>170032</v>
      </c>
      <c r="E134" s="69" t="s">
        <v>51</v>
      </c>
      <c r="F134" s="199">
        <v>433.077300212453</v>
      </c>
      <c r="G134" s="199">
        <v>454.32260173230918</v>
      </c>
      <c r="H134" s="199">
        <v>268.01764994280114</v>
      </c>
      <c r="I134" s="199">
        <v>289.26295146265733</v>
      </c>
      <c r="J134" s="199">
        <v>165.05965026965191</v>
      </c>
      <c r="K134" s="199">
        <v>96.420983820885766</v>
      </c>
      <c r="L134" s="199">
        <v>68.638666448766131</v>
      </c>
    </row>
    <row r="135" spans="1:12" s="21" customFormat="1" ht="13.2">
      <c r="A135" s="197">
        <v>6</v>
      </c>
      <c r="B135" s="197">
        <v>4</v>
      </c>
      <c r="C135" s="198">
        <v>3</v>
      </c>
      <c r="D135" s="186">
        <v>378028</v>
      </c>
      <c r="E135" s="69" t="s">
        <v>82</v>
      </c>
      <c r="F135" s="199">
        <v>275.10772290354657</v>
      </c>
      <c r="G135" s="199">
        <v>352.99966854491214</v>
      </c>
      <c r="H135" s="199">
        <v>165.72754391779912</v>
      </c>
      <c r="I135" s="199">
        <v>243.61948955916472</v>
      </c>
      <c r="J135" s="199">
        <v>109.38017898574743</v>
      </c>
      <c r="K135" s="199">
        <v>38.117335101093801</v>
      </c>
      <c r="L135" s="199">
        <v>71.262843884653634</v>
      </c>
    </row>
    <row r="136" spans="1:12" s="21" customFormat="1" ht="13.2">
      <c r="A136" s="197">
        <v>6</v>
      </c>
      <c r="B136" s="197">
        <v>4</v>
      </c>
      <c r="C136" s="198">
        <v>3</v>
      </c>
      <c r="D136" s="186">
        <v>958040</v>
      </c>
      <c r="E136" s="69" t="s">
        <v>148</v>
      </c>
      <c r="F136" s="199">
        <v>170.90841538175738</v>
      </c>
      <c r="G136" s="199">
        <v>217.35091956158274</v>
      </c>
      <c r="H136" s="199">
        <v>92.885008359650755</v>
      </c>
      <c r="I136" s="199">
        <v>139.32751253947612</v>
      </c>
      <c r="J136" s="199">
        <v>78.023407022106639</v>
      </c>
      <c r="K136" s="199">
        <v>50.15790451421141</v>
      </c>
      <c r="L136" s="199">
        <v>27.865502507895226</v>
      </c>
    </row>
    <row r="137" spans="1:12" s="21" customFormat="1" ht="13.2">
      <c r="A137" s="197">
        <v>6</v>
      </c>
      <c r="B137" s="197">
        <v>4</v>
      </c>
      <c r="C137" s="198">
        <v>3</v>
      </c>
      <c r="D137" s="186">
        <v>954028</v>
      </c>
      <c r="E137" s="69" t="s">
        <v>144</v>
      </c>
      <c r="F137" s="199">
        <v>481.40043763676152</v>
      </c>
      <c r="G137" s="199">
        <v>527.35229759299784</v>
      </c>
      <c r="H137" s="199">
        <v>315.09846827133481</v>
      </c>
      <c r="I137" s="199">
        <v>361.05032822757113</v>
      </c>
      <c r="J137" s="199">
        <v>166.30196936542669</v>
      </c>
      <c r="K137" s="199">
        <v>115.97374179431073</v>
      </c>
      <c r="L137" s="199">
        <v>50.328227571115974</v>
      </c>
    </row>
    <row r="138" spans="1:12" s="21" customFormat="1" ht="13.2">
      <c r="A138" s="197">
        <v>6</v>
      </c>
      <c r="B138" s="197">
        <v>4</v>
      </c>
      <c r="C138" s="198">
        <v>3</v>
      </c>
      <c r="D138" s="186">
        <v>958044</v>
      </c>
      <c r="E138" s="69" t="s">
        <v>149</v>
      </c>
      <c r="F138" s="199">
        <v>130.47210300429185</v>
      </c>
      <c r="G138" s="199">
        <v>140.77253218884121</v>
      </c>
      <c r="H138" s="199">
        <v>30.901287553648068</v>
      </c>
      <c r="I138" s="199">
        <v>41.201716738197426</v>
      </c>
      <c r="J138" s="199">
        <v>99.570815450643764</v>
      </c>
      <c r="K138" s="199">
        <v>68.669527896995703</v>
      </c>
      <c r="L138" s="199">
        <v>30.901287553648068</v>
      </c>
    </row>
    <row r="139" spans="1:12" s="21" customFormat="1" ht="13.2">
      <c r="A139" s="197">
        <v>6</v>
      </c>
      <c r="B139" s="197">
        <v>4</v>
      </c>
      <c r="C139" s="198">
        <v>3</v>
      </c>
      <c r="D139" s="186">
        <v>754044</v>
      </c>
      <c r="E139" s="69" t="s">
        <v>221</v>
      </c>
      <c r="F139" s="199">
        <v>203.7292817679558</v>
      </c>
      <c r="G139" s="199">
        <v>300.41436464088395</v>
      </c>
      <c r="H139" s="199">
        <v>131.21546961325967</v>
      </c>
      <c r="I139" s="199">
        <v>227.90055248618785</v>
      </c>
      <c r="J139" s="199">
        <v>72.513812154696126</v>
      </c>
      <c r="K139" s="199">
        <v>37.983425414364639</v>
      </c>
      <c r="L139" s="199">
        <v>34.530386740331487</v>
      </c>
    </row>
    <row r="140" spans="1:12" s="21" customFormat="1" ht="13.2">
      <c r="A140" s="197">
        <v>6</v>
      </c>
      <c r="B140" s="197">
        <v>4</v>
      </c>
      <c r="C140" s="198">
        <v>3</v>
      </c>
      <c r="D140" s="186">
        <v>974044</v>
      </c>
      <c r="E140" s="69" t="s">
        <v>160</v>
      </c>
      <c r="F140" s="199">
        <v>296.66254635352288</v>
      </c>
      <c r="G140" s="199">
        <v>368.76802637000412</v>
      </c>
      <c r="H140" s="199">
        <v>166.87268232385662</v>
      </c>
      <c r="I140" s="199">
        <v>238.97816234033789</v>
      </c>
      <c r="J140" s="199">
        <v>129.78986402966626</v>
      </c>
      <c r="K140" s="199">
        <v>92.707045735475887</v>
      </c>
      <c r="L140" s="199">
        <v>37.082818294190361</v>
      </c>
    </row>
    <row r="141" spans="1:12" s="21" customFormat="1" ht="13.2">
      <c r="A141" s="197">
        <v>6</v>
      </c>
      <c r="B141" s="197">
        <v>4</v>
      </c>
      <c r="C141" s="198">
        <v>3</v>
      </c>
      <c r="D141" s="186">
        <v>378032</v>
      </c>
      <c r="E141" s="69" t="s">
        <v>83</v>
      </c>
      <c r="F141" s="199">
        <v>338.07556983325685</v>
      </c>
      <c r="G141" s="199">
        <v>367.14089031665907</v>
      </c>
      <c r="H141" s="199">
        <v>174.39192290041302</v>
      </c>
      <c r="I141" s="199">
        <v>203.45724338381521</v>
      </c>
      <c r="J141" s="199">
        <v>163.6836469328438</v>
      </c>
      <c r="K141" s="199">
        <v>58.130640966804343</v>
      </c>
      <c r="L141" s="199">
        <v>105.55300596603946</v>
      </c>
    </row>
    <row r="142" spans="1:12" s="21" customFormat="1" ht="13.2">
      <c r="A142" s="197">
        <v>6</v>
      </c>
      <c r="B142" s="197">
        <v>4</v>
      </c>
      <c r="C142" s="198">
        <v>3</v>
      </c>
      <c r="D142" s="186">
        <v>954032</v>
      </c>
      <c r="E142" s="69" t="s">
        <v>145</v>
      </c>
      <c r="F142" s="199">
        <v>249.18535556833427</v>
      </c>
      <c r="G142" s="199">
        <v>358.44354993291165</v>
      </c>
      <c r="H142" s="199">
        <v>164.84569676059036</v>
      </c>
      <c r="I142" s="199">
        <v>274.10389112516771</v>
      </c>
      <c r="J142" s="199">
        <v>84.339658807743902</v>
      </c>
      <c r="K142" s="199">
        <v>65.171554533256668</v>
      </c>
      <c r="L142" s="199">
        <v>19.168104274487256</v>
      </c>
    </row>
    <row r="143" spans="1:12" s="21" customFormat="1" ht="13.2">
      <c r="A143" s="197">
        <v>6</v>
      </c>
      <c r="B143" s="197">
        <v>4</v>
      </c>
      <c r="C143" s="198">
        <v>3</v>
      </c>
      <c r="D143" s="186">
        <v>374048</v>
      </c>
      <c r="E143" s="69" t="s">
        <v>77</v>
      </c>
      <c r="F143" s="199">
        <v>425.73685224426896</v>
      </c>
      <c r="G143" s="199">
        <v>581.77615103062988</v>
      </c>
      <c r="H143" s="199">
        <v>258.13908688114043</v>
      </c>
      <c r="I143" s="199">
        <v>414.17838566750146</v>
      </c>
      <c r="J143" s="199">
        <v>167.5977653631285</v>
      </c>
      <c r="K143" s="199">
        <v>78.982854941244454</v>
      </c>
      <c r="L143" s="199">
        <v>88.614910421884034</v>
      </c>
    </row>
    <row r="144" spans="1:12" s="21" customFormat="1" ht="13.2">
      <c r="A144" s="197">
        <v>6</v>
      </c>
      <c r="B144" s="197">
        <v>4</v>
      </c>
      <c r="C144" s="198">
        <v>3</v>
      </c>
      <c r="D144" s="186">
        <v>374052</v>
      </c>
      <c r="E144" s="69" t="s">
        <v>78</v>
      </c>
      <c r="F144" s="199">
        <v>237.52969121140143</v>
      </c>
      <c r="G144" s="199">
        <v>295.83243359965451</v>
      </c>
      <c r="H144" s="199">
        <v>133.88037141006262</v>
      </c>
      <c r="I144" s="199">
        <v>192.1831137983157</v>
      </c>
      <c r="J144" s="199">
        <v>103.64931980133881</v>
      </c>
      <c r="K144" s="199">
        <v>45.346577413085726</v>
      </c>
      <c r="L144" s="199">
        <v>58.302742388253073</v>
      </c>
    </row>
    <row r="145" spans="1:12" s="21" customFormat="1" ht="13.2">
      <c r="A145" s="189"/>
      <c r="B145" s="189"/>
      <c r="C145" s="189"/>
      <c r="D145" s="200"/>
      <c r="E145" s="194" t="s">
        <v>214</v>
      </c>
      <c r="F145" s="201">
        <v>264.11723814604653</v>
      </c>
      <c r="G145" s="201">
        <v>335.20862634786687</v>
      </c>
      <c r="H145" s="201">
        <v>148.48764084905508</v>
      </c>
      <c r="I145" s="201">
        <v>219.57902905087542</v>
      </c>
      <c r="J145" s="201">
        <v>115.62959729699145</v>
      </c>
      <c r="K145" s="201">
        <v>62.078665308695861</v>
      </c>
      <c r="L145" s="201">
        <v>53.550931988295588</v>
      </c>
    </row>
    <row r="146" spans="1:12" s="21" customFormat="1" ht="13.2">
      <c r="A146" s="197">
        <v>7</v>
      </c>
      <c r="B146" s="197">
        <v>1</v>
      </c>
      <c r="C146" s="198">
        <v>4</v>
      </c>
      <c r="D146" s="186">
        <v>362008</v>
      </c>
      <c r="E146" s="69" t="s">
        <v>63</v>
      </c>
      <c r="F146" s="199">
        <v>356.20460516148984</v>
      </c>
      <c r="G146" s="199">
        <v>479.83310152990276</v>
      </c>
      <c r="H146" s="199">
        <v>169.21650440426518</v>
      </c>
      <c r="I146" s="199">
        <v>292.84500077267813</v>
      </c>
      <c r="J146" s="199">
        <v>186.9881007572246</v>
      </c>
      <c r="K146" s="199">
        <v>83.449235048678744</v>
      </c>
      <c r="L146" s="199">
        <v>103.53886570854587</v>
      </c>
    </row>
    <row r="147" spans="1:12" s="21" customFormat="1" ht="13.2">
      <c r="A147" s="197">
        <v>7</v>
      </c>
      <c r="B147" s="197">
        <v>1</v>
      </c>
      <c r="C147" s="198">
        <v>4</v>
      </c>
      <c r="D147" s="186">
        <v>562004</v>
      </c>
      <c r="E147" s="69" t="s">
        <v>104</v>
      </c>
      <c r="F147" s="199">
        <v>578.23378526932947</v>
      </c>
      <c r="G147" s="199">
        <v>811.28618541590333</v>
      </c>
      <c r="H147" s="199">
        <v>343.71564675705389</v>
      </c>
      <c r="I147" s="199">
        <v>576.76804690362769</v>
      </c>
      <c r="J147" s="199">
        <v>234.51813851227556</v>
      </c>
      <c r="K147" s="199">
        <v>118.72480762183953</v>
      </c>
      <c r="L147" s="199">
        <v>115.79333089043607</v>
      </c>
    </row>
    <row r="148" spans="1:12" s="21" customFormat="1" ht="13.2">
      <c r="A148" s="197">
        <v>7</v>
      </c>
      <c r="B148" s="197">
        <v>1</v>
      </c>
      <c r="C148" s="198">
        <v>4</v>
      </c>
      <c r="D148" s="186">
        <v>358008</v>
      </c>
      <c r="E148" s="69" t="s">
        <v>62</v>
      </c>
      <c r="F148" s="199">
        <v>379.15192480329517</v>
      </c>
      <c r="G148" s="199">
        <v>504.8318107408777</v>
      </c>
      <c r="H148" s="199">
        <v>183.23916143000474</v>
      </c>
      <c r="I148" s="199">
        <v>308.91904736758727</v>
      </c>
      <c r="J148" s="199">
        <v>195.91276337329043</v>
      </c>
      <c r="K148" s="199">
        <v>94.523947827005358</v>
      </c>
      <c r="L148" s="199">
        <v>101.38881554628509</v>
      </c>
    </row>
    <row r="149" spans="1:12" s="21" customFormat="1" ht="13.2">
      <c r="A149" s="197">
        <v>7</v>
      </c>
      <c r="B149" s="197">
        <v>1</v>
      </c>
      <c r="C149" s="198">
        <v>4</v>
      </c>
      <c r="D149" s="186">
        <v>334012</v>
      </c>
      <c r="E149" s="69" t="s">
        <v>58</v>
      </c>
      <c r="F149" s="199">
        <v>417.51079009953321</v>
      </c>
      <c r="G149" s="199">
        <v>554.03858011098384</v>
      </c>
      <c r="H149" s="199">
        <v>193.78137937109133</v>
      </c>
      <c r="I149" s="199">
        <v>330.30916938254205</v>
      </c>
      <c r="J149" s="199">
        <v>223.72941072844185</v>
      </c>
      <c r="K149" s="199">
        <v>139.17026336651108</v>
      </c>
      <c r="L149" s="199">
        <v>84.559147361930769</v>
      </c>
    </row>
    <row r="150" spans="1:12" s="21" customFormat="1" ht="13.2">
      <c r="A150" s="197">
        <v>7</v>
      </c>
      <c r="B150" s="197">
        <v>1</v>
      </c>
      <c r="C150" s="198">
        <v>4</v>
      </c>
      <c r="D150" s="186">
        <v>562014</v>
      </c>
      <c r="E150" s="69" t="s">
        <v>107</v>
      </c>
      <c r="F150" s="199">
        <v>627.75119617224891</v>
      </c>
      <c r="G150" s="199">
        <v>636.68261562998407</v>
      </c>
      <c r="H150" s="199">
        <v>341.94577352472089</v>
      </c>
      <c r="I150" s="199">
        <v>350.87719298245617</v>
      </c>
      <c r="J150" s="199">
        <v>285.80542264752785</v>
      </c>
      <c r="K150" s="199">
        <v>149.92025518341305</v>
      </c>
      <c r="L150" s="199">
        <v>135.88516746411483</v>
      </c>
    </row>
    <row r="151" spans="1:12" s="21" customFormat="1" ht="13.2">
      <c r="A151" s="197">
        <v>7</v>
      </c>
      <c r="B151" s="197">
        <v>1</v>
      </c>
      <c r="C151" s="198">
        <v>4</v>
      </c>
      <c r="D151" s="186">
        <v>562020</v>
      </c>
      <c r="E151" s="69" t="s">
        <v>109</v>
      </c>
      <c r="F151" s="199">
        <v>292.26113272805878</v>
      </c>
      <c r="G151" s="199">
        <v>383.05231301340251</v>
      </c>
      <c r="H151" s="199">
        <v>143.53653264159101</v>
      </c>
      <c r="I151" s="199">
        <v>234.32771292693471</v>
      </c>
      <c r="J151" s="199">
        <v>148.72460008646777</v>
      </c>
      <c r="K151" s="199">
        <v>83.873757025507999</v>
      </c>
      <c r="L151" s="199">
        <v>64.850843060959789</v>
      </c>
    </row>
    <row r="152" spans="1:12" s="21" customFormat="1" ht="13.2">
      <c r="A152" s="197">
        <v>7</v>
      </c>
      <c r="B152" s="197">
        <v>1</v>
      </c>
      <c r="C152" s="198">
        <v>4</v>
      </c>
      <c r="D152" s="186">
        <v>978024</v>
      </c>
      <c r="E152" s="69" t="s">
        <v>163</v>
      </c>
      <c r="F152" s="199">
        <v>431.64623775731633</v>
      </c>
      <c r="G152" s="199">
        <v>493.81267960823413</v>
      </c>
      <c r="H152" s="199">
        <v>181.80751862060876</v>
      </c>
      <c r="I152" s="199">
        <v>243.9739604715266</v>
      </c>
      <c r="J152" s="199">
        <v>249.83871913670751</v>
      </c>
      <c r="K152" s="199">
        <v>138.994780364788</v>
      </c>
      <c r="L152" s="199">
        <v>110.84393877191955</v>
      </c>
    </row>
    <row r="153" spans="1:12" s="21" customFormat="1" ht="13.2">
      <c r="A153" s="197">
        <v>7</v>
      </c>
      <c r="B153" s="197">
        <v>1</v>
      </c>
      <c r="C153" s="198">
        <v>4</v>
      </c>
      <c r="D153" s="186">
        <v>562024</v>
      </c>
      <c r="E153" s="69" t="s">
        <v>110</v>
      </c>
      <c r="F153" s="199">
        <v>539.2188824411553</v>
      </c>
      <c r="G153" s="199">
        <v>653.97404968377123</v>
      </c>
      <c r="H153" s="199">
        <v>296.66818804198999</v>
      </c>
      <c r="I153" s="199">
        <v>411.4233552846058</v>
      </c>
      <c r="J153" s="199">
        <v>242.55069439916545</v>
      </c>
      <c r="K153" s="199">
        <v>91.282519397535381</v>
      </c>
      <c r="L153" s="199">
        <v>151.26817500163008</v>
      </c>
    </row>
    <row r="154" spans="1:12" s="21" customFormat="1" ht="13.2">
      <c r="A154" s="197">
        <v>7</v>
      </c>
      <c r="B154" s="197">
        <v>1</v>
      </c>
      <c r="C154" s="198">
        <v>4</v>
      </c>
      <c r="D154" s="186">
        <v>770024</v>
      </c>
      <c r="E154" s="69" t="s">
        <v>131</v>
      </c>
      <c r="F154" s="199">
        <v>471.60392318083041</v>
      </c>
      <c r="G154" s="199">
        <v>684.79473776942507</v>
      </c>
      <c r="H154" s="199">
        <v>281.90520937334821</v>
      </c>
      <c r="I154" s="199">
        <v>495.09602396194276</v>
      </c>
      <c r="J154" s="199">
        <v>189.69871380748228</v>
      </c>
      <c r="K154" s="199">
        <v>91.619193046338168</v>
      </c>
      <c r="L154" s="199">
        <v>98.079520761144096</v>
      </c>
    </row>
    <row r="155" spans="1:12" s="21" customFormat="1" ht="13.2">
      <c r="A155" s="197">
        <v>7</v>
      </c>
      <c r="B155" s="197">
        <v>1</v>
      </c>
      <c r="C155" s="198">
        <v>4</v>
      </c>
      <c r="D155" s="186">
        <v>562032</v>
      </c>
      <c r="E155" s="69" t="s">
        <v>112</v>
      </c>
      <c r="F155" s="199">
        <v>393.72643924233256</v>
      </c>
      <c r="G155" s="199">
        <v>419.78870945222695</v>
      </c>
      <c r="H155" s="199">
        <v>233.16423884209055</v>
      </c>
      <c r="I155" s="199">
        <v>259.22650905198492</v>
      </c>
      <c r="J155" s="199">
        <v>160.56220040024203</v>
      </c>
      <c r="K155" s="199">
        <v>83.306185135198049</v>
      </c>
      <c r="L155" s="199">
        <v>77.25601526504397</v>
      </c>
    </row>
    <row r="156" spans="1:12" s="21" customFormat="1" ht="13.2">
      <c r="A156" s="197">
        <v>7</v>
      </c>
      <c r="B156" s="197">
        <v>1</v>
      </c>
      <c r="C156" s="198">
        <v>4</v>
      </c>
      <c r="D156" s="186">
        <v>334032</v>
      </c>
      <c r="E156" s="69" t="s">
        <v>60</v>
      </c>
      <c r="F156" s="199">
        <v>529.96952251947175</v>
      </c>
      <c r="G156" s="199">
        <v>709.44801896376578</v>
      </c>
      <c r="H156" s="199">
        <v>344.56484930579074</v>
      </c>
      <c r="I156" s="199">
        <v>524.04334575008465</v>
      </c>
      <c r="J156" s="199">
        <v>185.40467321368101</v>
      </c>
      <c r="K156" s="199">
        <v>67.727734507280729</v>
      </c>
      <c r="L156" s="199">
        <v>117.67693870640026</v>
      </c>
    </row>
    <row r="157" spans="1:12" s="21" customFormat="1" ht="13.2">
      <c r="A157" s="189"/>
      <c r="B157" s="189"/>
      <c r="C157" s="189"/>
      <c r="D157" s="200"/>
      <c r="E157" s="194" t="s">
        <v>215</v>
      </c>
      <c r="F157" s="201">
        <v>455.67070868124034</v>
      </c>
      <c r="G157" s="201">
        <v>569.73823809723615</v>
      </c>
      <c r="H157" s="201">
        <v>246.3570919073793</v>
      </c>
      <c r="I157" s="201">
        <v>360.42462132337511</v>
      </c>
      <c r="J157" s="201">
        <v>209.31361677386099</v>
      </c>
      <c r="K157" s="201">
        <v>103.75769491281596</v>
      </c>
      <c r="L157" s="201">
        <v>105.55592186104502</v>
      </c>
    </row>
    <row r="158" spans="1:12" s="21" customFormat="1" ht="13.2">
      <c r="A158" s="197">
        <v>8</v>
      </c>
      <c r="B158" s="197">
        <v>2</v>
      </c>
      <c r="C158" s="198">
        <v>4</v>
      </c>
      <c r="D158" s="186">
        <v>570004</v>
      </c>
      <c r="E158" s="69" t="s">
        <v>118</v>
      </c>
      <c r="F158" s="199">
        <v>402.16821122573873</v>
      </c>
      <c r="G158" s="199">
        <v>594.50952963804866</v>
      </c>
      <c r="H158" s="199">
        <v>219.4439587340444</v>
      </c>
      <c r="I158" s="199">
        <v>411.78527714635425</v>
      </c>
      <c r="J158" s="199">
        <v>182.72425249169436</v>
      </c>
      <c r="K158" s="199">
        <v>66.445182724252518</v>
      </c>
      <c r="L158" s="199">
        <v>116.27906976744185</v>
      </c>
    </row>
    <row r="159" spans="1:12" s="21" customFormat="1" ht="13.2">
      <c r="A159" s="197">
        <v>8</v>
      </c>
      <c r="B159" s="197">
        <v>2</v>
      </c>
      <c r="C159" s="198">
        <v>4</v>
      </c>
      <c r="D159" s="186">
        <v>766008</v>
      </c>
      <c r="E159" s="69" t="s">
        <v>126</v>
      </c>
      <c r="F159" s="199">
        <v>335.62166285278414</v>
      </c>
      <c r="G159" s="199">
        <v>419.52707856598016</v>
      </c>
      <c r="H159" s="199">
        <v>201.1823035850496</v>
      </c>
      <c r="I159" s="199">
        <v>285.08771929824559</v>
      </c>
      <c r="J159" s="199">
        <v>134.43935926773455</v>
      </c>
      <c r="K159" s="199">
        <v>60.068649885583532</v>
      </c>
      <c r="L159" s="199">
        <v>74.370709382151034</v>
      </c>
    </row>
    <row r="160" spans="1:12" s="21" customFormat="1" ht="13.2">
      <c r="A160" s="197">
        <v>8</v>
      </c>
      <c r="B160" s="197">
        <v>2</v>
      </c>
      <c r="C160" s="198">
        <v>4</v>
      </c>
      <c r="D160" s="186">
        <v>766020</v>
      </c>
      <c r="E160" s="69" t="s">
        <v>127</v>
      </c>
      <c r="F160" s="199">
        <v>463.91116594694631</v>
      </c>
      <c r="G160" s="199">
        <v>701.41887723627406</v>
      </c>
      <c r="H160" s="199">
        <v>287.47686613201728</v>
      </c>
      <c r="I160" s="199">
        <v>524.98457742134497</v>
      </c>
      <c r="J160" s="199">
        <v>176.43429981492909</v>
      </c>
      <c r="K160" s="199">
        <v>53.670573719925976</v>
      </c>
      <c r="L160" s="199">
        <v>122.76372609500312</v>
      </c>
    </row>
    <row r="161" spans="1:12" s="21" customFormat="1" ht="13.2">
      <c r="A161" s="197">
        <v>8</v>
      </c>
      <c r="B161" s="197">
        <v>2</v>
      </c>
      <c r="C161" s="198">
        <v>4</v>
      </c>
      <c r="D161" s="186">
        <v>562012</v>
      </c>
      <c r="E161" s="69" t="s">
        <v>106</v>
      </c>
      <c r="F161" s="199">
        <v>264.94189263973436</v>
      </c>
      <c r="G161" s="199">
        <v>304.37188710570007</v>
      </c>
      <c r="H161" s="199">
        <v>105.14665190924184</v>
      </c>
      <c r="I161" s="199">
        <v>144.57664637520753</v>
      </c>
      <c r="J161" s="199">
        <v>159.79524073049254</v>
      </c>
      <c r="K161" s="199">
        <v>84.394023242944115</v>
      </c>
      <c r="L161" s="199">
        <v>75.401217487548422</v>
      </c>
    </row>
    <row r="162" spans="1:12" s="21" customFormat="1" ht="13.2">
      <c r="A162" s="197">
        <v>8</v>
      </c>
      <c r="B162" s="197">
        <v>2</v>
      </c>
      <c r="C162" s="198">
        <v>4</v>
      </c>
      <c r="D162" s="186">
        <v>758012</v>
      </c>
      <c r="E162" s="69" t="s">
        <v>124</v>
      </c>
      <c r="F162" s="199">
        <v>411.20553075039612</v>
      </c>
      <c r="G162" s="199">
        <v>573.23923376062226</v>
      </c>
      <c r="H162" s="199">
        <v>217.48523692928131</v>
      </c>
      <c r="I162" s="199">
        <v>379.51893993950739</v>
      </c>
      <c r="J162" s="199">
        <v>193.72029382111484</v>
      </c>
      <c r="K162" s="199">
        <v>65.533630995247023</v>
      </c>
      <c r="L162" s="199">
        <v>128.18666282586778</v>
      </c>
    </row>
    <row r="163" spans="1:12" s="21" customFormat="1" ht="13.2">
      <c r="A163" s="197">
        <v>8</v>
      </c>
      <c r="B163" s="197">
        <v>2</v>
      </c>
      <c r="C163" s="198">
        <v>4</v>
      </c>
      <c r="D163" s="186">
        <v>962024</v>
      </c>
      <c r="E163" s="69" t="s">
        <v>152</v>
      </c>
      <c r="F163" s="199">
        <v>156.15712973469499</v>
      </c>
      <c r="G163" s="199">
        <v>205.86804992705464</v>
      </c>
      <c r="H163" s="199">
        <v>67.001675041876041</v>
      </c>
      <c r="I163" s="199">
        <v>116.71259523423569</v>
      </c>
      <c r="J163" s="199">
        <v>89.155454692818935</v>
      </c>
      <c r="K163" s="199">
        <v>54.033608904738756</v>
      </c>
      <c r="L163" s="199">
        <v>35.121845788080186</v>
      </c>
    </row>
    <row r="164" spans="1:12" s="21" customFormat="1" ht="13.2">
      <c r="A164" s="197">
        <v>8</v>
      </c>
      <c r="B164" s="197">
        <v>2</v>
      </c>
      <c r="C164" s="198">
        <v>4</v>
      </c>
      <c r="D164" s="186">
        <v>362032</v>
      </c>
      <c r="E164" s="69" t="s">
        <v>68</v>
      </c>
      <c r="F164" s="199">
        <v>461.74515627209729</v>
      </c>
      <c r="G164" s="199">
        <v>648.42313675576304</v>
      </c>
      <c r="H164" s="199">
        <v>288.50233347475603</v>
      </c>
      <c r="I164" s="199">
        <v>475.18031395842183</v>
      </c>
      <c r="J164" s="199">
        <v>173.24282279734123</v>
      </c>
      <c r="K164" s="199">
        <v>63.640220619431489</v>
      </c>
      <c r="L164" s="199">
        <v>109.60260217790977</v>
      </c>
    </row>
    <row r="165" spans="1:12" s="21" customFormat="1" ht="13.2">
      <c r="A165" s="197">
        <v>8</v>
      </c>
      <c r="B165" s="197">
        <v>2</v>
      </c>
      <c r="C165" s="198">
        <v>4</v>
      </c>
      <c r="D165" s="186">
        <v>962032</v>
      </c>
      <c r="E165" s="69" t="s">
        <v>153</v>
      </c>
      <c r="F165" s="199">
        <v>355.14406135562774</v>
      </c>
      <c r="G165" s="199">
        <v>477.44075174462796</v>
      </c>
      <c r="H165" s="199">
        <v>203.13687556139018</v>
      </c>
      <c r="I165" s="199">
        <v>325.4335659503904</v>
      </c>
      <c r="J165" s="199">
        <v>152.00718579423753</v>
      </c>
      <c r="K165" s="199">
        <v>71.167000621847578</v>
      </c>
      <c r="L165" s="199">
        <v>80.84018517238998</v>
      </c>
    </row>
    <row r="166" spans="1:12" s="21" customFormat="1" ht="13.2">
      <c r="A166" s="197">
        <v>8</v>
      </c>
      <c r="B166" s="197">
        <v>2</v>
      </c>
      <c r="C166" s="198">
        <v>4</v>
      </c>
      <c r="D166" s="186">
        <v>170024</v>
      </c>
      <c r="E166" s="69" t="s">
        <v>50</v>
      </c>
      <c r="F166" s="199">
        <v>579.68758108879547</v>
      </c>
      <c r="G166" s="199">
        <v>595.25662981991798</v>
      </c>
      <c r="H166" s="199">
        <v>398.56764751673671</v>
      </c>
      <c r="I166" s="199">
        <v>414.13669624785922</v>
      </c>
      <c r="J166" s="199">
        <v>181.11993357205876</v>
      </c>
      <c r="K166" s="199">
        <v>74.731433909388144</v>
      </c>
      <c r="L166" s="199">
        <v>106.38849966267061</v>
      </c>
    </row>
    <row r="167" spans="1:12" s="21" customFormat="1" ht="13.2">
      <c r="A167" s="197">
        <v>8</v>
      </c>
      <c r="B167" s="197">
        <v>2</v>
      </c>
      <c r="C167" s="198">
        <v>4</v>
      </c>
      <c r="D167" s="186">
        <v>162024</v>
      </c>
      <c r="E167" s="69" t="s">
        <v>44</v>
      </c>
      <c r="F167" s="199">
        <v>228.19441922401793</v>
      </c>
      <c r="G167" s="199">
        <v>317.77737425095336</v>
      </c>
      <c r="H167" s="199">
        <v>125.90036922704437</v>
      </c>
      <c r="I167" s="199">
        <v>215.48332425397976</v>
      </c>
      <c r="J167" s="199">
        <v>102.29404999697356</v>
      </c>
      <c r="K167" s="199">
        <v>40.251800738454094</v>
      </c>
      <c r="L167" s="199">
        <v>62.042249258519462</v>
      </c>
    </row>
    <row r="168" spans="1:12" s="21" customFormat="1" ht="13.2">
      <c r="A168" s="197">
        <v>8</v>
      </c>
      <c r="B168" s="197">
        <v>2</v>
      </c>
      <c r="C168" s="198">
        <v>4</v>
      </c>
      <c r="D168" s="186">
        <v>774032</v>
      </c>
      <c r="E168" s="69" t="s">
        <v>133</v>
      </c>
      <c r="F168" s="199">
        <v>344.58282248177068</v>
      </c>
      <c r="G168" s="199">
        <v>402.33593598761053</v>
      </c>
      <c r="H168" s="199">
        <v>171.32348196425113</v>
      </c>
      <c r="I168" s="199">
        <v>229.07659547009101</v>
      </c>
      <c r="J168" s="199">
        <v>173.25934051751952</v>
      </c>
      <c r="K168" s="199">
        <v>77.43434213073499</v>
      </c>
      <c r="L168" s="199">
        <v>95.824998386784557</v>
      </c>
    </row>
    <row r="169" spans="1:12" s="21" customFormat="1" ht="13.2">
      <c r="A169" s="197">
        <v>8</v>
      </c>
      <c r="B169" s="197">
        <v>2</v>
      </c>
      <c r="C169" s="198">
        <v>4</v>
      </c>
      <c r="D169" s="186">
        <v>970040</v>
      </c>
      <c r="E169" s="69" t="s">
        <v>157</v>
      </c>
      <c r="F169" s="199">
        <v>402.50492399373769</v>
      </c>
      <c r="G169" s="199">
        <v>553.50739861623163</v>
      </c>
      <c r="H169" s="199">
        <v>215.64567446088583</v>
      </c>
      <c r="I169" s="199">
        <v>366.64814908337974</v>
      </c>
      <c r="J169" s="199">
        <v>186.85924953285186</v>
      </c>
      <c r="K169" s="199">
        <v>83.834149790414642</v>
      </c>
      <c r="L169" s="199">
        <v>103.02509974243725</v>
      </c>
    </row>
    <row r="170" spans="1:12" s="21" customFormat="1" ht="13.2">
      <c r="A170" s="197">
        <v>8</v>
      </c>
      <c r="B170" s="197">
        <v>2</v>
      </c>
      <c r="C170" s="198">
        <v>4</v>
      </c>
      <c r="D170" s="186">
        <v>382068</v>
      </c>
      <c r="E170" s="69" t="s">
        <v>94</v>
      </c>
      <c r="F170" s="199">
        <v>398.34552974864783</v>
      </c>
      <c r="G170" s="199">
        <v>531.33948456888322</v>
      </c>
      <c r="H170" s="199">
        <v>249.44320712694878</v>
      </c>
      <c r="I170" s="199">
        <v>382.43716194718417</v>
      </c>
      <c r="J170" s="199">
        <v>148.90232262169903</v>
      </c>
      <c r="K170" s="199">
        <v>48.997772828507792</v>
      </c>
      <c r="L170" s="199">
        <v>99.904549793191222</v>
      </c>
    </row>
    <row r="171" spans="1:12" s="21" customFormat="1" ht="13.2">
      <c r="A171" s="197">
        <v>8</v>
      </c>
      <c r="B171" s="197">
        <v>2</v>
      </c>
      <c r="C171" s="198">
        <v>4</v>
      </c>
      <c r="D171" s="186">
        <v>978036</v>
      </c>
      <c r="E171" s="69" t="s">
        <v>166</v>
      </c>
      <c r="F171" s="199">
        <v>464.58222928811165</v>
      </c>
      <c r="G171" s="199">
        <v>562.62144497438624</v>
      </c>
      <c r="H171" s="199">
        <v>196.07843137254901</v>
      </c>
      <c r="I171" s="199">
        <v>294.11764705882354</v>
      </c>
      <c r="J171" s="199">
        <v>268.50379791556264</v>
      </c>
      <c r="K171" s="199">
        <v>134.25189895778132</v>
      </c>
      <c r="L171" s="199">
        <v>134.25189895778132</v>
      </c>
    </row>
    <row r="172" spans="1:12" s="21" customFormat="1" ht="13.2">
      <c r="A172" s="197">
        <v>8</v>
      </c>
      <c r="B172" s="197">
        <v>2</v>
      </c>
      <c r="C172" s="198">
        <v>4</v>
      </c>
      <c r="D172" s="186">
        <v>166032</v>
      </c>
      <c r="E172" s="69" t="s">
        <v>46</v>
      </c>
      <c r="F172" s="199">
        <v>361.85300550069582</v>
      </c>
      <c r="G172" s="199">
        <v>369.8058188084035</v>
      </c>
      <c r="H172" s="199">
        <v>152.42892173106236</v>
      </c>
      <c r="I172" s="199">
        <v>160.38173503876999</v>
      </c>
      <c r="J172" s="199">
        <v>209.42408376963351</v>
      </c>
      <c r="K172" s="199">
        <v>106.70024521174366</v>
      </c>
      <c r="L172" s="199">
        <v>102.72383855788988</v>
      </c>
    </row>
    <row r="173" spans="1:12" s="21" customFormat="1" ht="13.2">
      <c r="A173" s="197">
        <v>8</v>
      </c>
      <c r="B173" s="197">
        <v>2</v>
      </c>
      <c r="C173" s="198">
        <v>4</v>
      </c>
      <c r="D173" s="186">
        <v>170048</v>
      </c>
      <c r="E173" s="69" t="s">
        <v>53</v>
      </c>
      <c r="F173" s="199">
        <v>549.9619257128353</v>
      </c>
      <c r="G173" s="199">
        <v>549.96192571283552</v>
      </c>
      <c r="H173" s="199">
        <v>312.20915475082495</v>
      </c>
      <c r="I173" s="199">
        <v>312.20915475082501</v>
      </c>
      <c r="J173" s="199">
        <v>237.75277096201037</v>
      </c>
      <c r="K173" s="199">
        <v>115.91505203485913</v>
      </c>
      <c r="L173" s="199">
        <v>121.83771892715126</v>
      </c>
    </row>
    <row r="174" spans="1:12" s="21" customFormat="1" ht="13.2">
      <c r="A174" s="197">
        <v>8</v>
      </c>
      <c r="B174" s="197">
        <v>2</v>
      </c>
      <c r="C174" s="198">
        <v>4</v>
      </c>
      <c r="D174" s="186">
        <v>954036</v>
      </c>
      <c r="E174" s="69" t="s">
        <v>146</v>
      </c>
      <c r="F174" s="199">
        <v>434.63439577296742</v>
      </c>
      <c r="G174" s="199">
        <v>498.83529344923585</v>
      </c>
      <c r="H174" s="199">
        <v>229.53241293108346</v>
      </c>
      <c r="I174" s="199">
        <v>293.73331060735188</v>
      </c>
      <c r="J174" s="199">
        <v>205.10198284188399</v>
      </c>
      <c r="K174" s="199">
        <v>113.06175785466736</v>
      </c>
      <c r="L174" s="199">
        <v>92.040224987216632</v>
      </c>
    </row>
    <row r="175" spans="1:12" s="21" customFormat="1" ht="13.2">
      <c r="A175" s="189"/>
      <c r="B175" s="189"/>
      <c r="C175" s="189"/>
      <c r="D175" s="200"/>
      <c r="E175" s="194" t="s">
        <v>216</v>
      </c>
      <c r="F175" s="201">
        <v>375.47007479566491</v>
      </c>
      <c r="G175" s="201">
        <v>471.11555167006645</v>
      </c>
      <c r="H175" s="201">
        <v>207.00636942675158</v>
      </c>
      <c r="I175" s="201">
        <v>302.65184630115317</v>
      </c>
      <c r="J175" s="201">
        <v>168.46370536891334</v>
      </c>
      <c r="K175" s="201">
        <v>74.275286901738752</v>
      </c>
      <c r="L175" s="201">
        <v>94.188418467174557</v>
      </c>
    </row>
    <row r="176" spans="1:12" s="21" customFormat="1" ht="13.2">
      <c r="A176" s="197">
        <v>9</v>
      </c>
      <c r="B176" s="197">
        <v>3</v>
      </c>
      <c r="C176" s="198">
        <v>4</v>
      </c>
      <c r="D176" s="186">
        <v>958004</v>
      </c>
      <c r="E176" s="69" t="s">
        <v>147</v>
      </c>
      <c r="F176" s="199">
        <v>299.57400027483857</v>
      </c>
      <c r="G176" s="199">
        <v>394.39329393981035</v>
      </c>
      <c r="H176" s="199">
        <v>141.54184416655215</v>
      </c>
      <c r="I176" s="199">
        <v>236.36113783152396</v>
      </c>
      <c r="J176" s="199">
        <v>158.03215610828636</v>
      </c>
      <c r="K176" s="199">
        <v>61.838669781503363</v>
      </c>
      <c r="L176" s="199">
        <v>96.193486326783017</v>
      </c>
    </row>
    <row r="177" spans="1:12" s="21" customFormat="1" ht="13.2">
      <c r="A177" s="197">
        <v>9</v>
      </c>
      <c r="B177" s="197">
        <v>3</v>
      </c>
      <c r="C177" s="198">
        <v>4</v>
      </c>
      <c r="D177" s="186">
        <v>378004</v>
      </c>
      <c r="E177" s="69" t="s">
        <v>79</v>
      </c>
      <c r="F177" s="199">
        <v>174.80929894660369</v>
      </c>
      <c r="G177" s="199">
        <v>211.5873592444606</v>
      </c>
      <c r="H177" s="199">
        <v>88.993824918270974</v>
      </c>
      <c r="I177" s="199">
        <v>125.77188521612786</v>
      </c>
      <c r="J177" s="199">
        <v>85.815474028332716</v>
      </c>
      <c r="K177" s="199">
        <v>24.518706865237924</v>
      </c>
      <c r="L177" s="199">
        <v>61.296767163094799</v>
      </c>
    </row>
    <row r="178" spans="1:12" s="21" customFormat="1" ht="13.2">
      <c r="A178" s="197">
        <v>9</v>
      </c>
      <c r="B178" s="197">
        <v>3</v>
      </c>
      <c r="C178" s="198">
        <v>4</v>
      </c>
      <c r="D178" s="186">
        <v>554008</v>
      </c>
      <c r="E178" s="69" t="s">
        <v>99</v>
      </c>
      <c r="F178" s="199">
        <v>239.1867649990034</v>
      </c>
      <c r="G178" s="199">
        <v>306.95634841538771</v>
      </c>
      <c r="H178" s="199">
        <v>129.5594977077935</v>
      </c>
      <c r="I178" s="199">
        <v>197.3290811241778</v>
      </c>
      <c r="J178" s="199">
        <v>109.62726729120989</v>
      </c>
      <c r="K178" s="199">
        <v>75.078067902464966</v>
      </c>
      <c r="L178" s="199">
        <v>34.549199388744931</v>
      </c>
    </row>
    <row r="179" spans="1:12" s="21" customFormat="1" ht="13.2">
      <c r="A179" s="197">
        <v>9</v>
      </c>
      <c r="B179" s="197">
        <v>3</v>
      </c>
      <c r="C179" s="198">
        <v>4</v>
      </c>
      <c r="D179" s="186">
        <v>170008</v>
      </c>
      <c r="E179" s="69" t="s">
        <v>48</v>
      </c>
      <c r="F179" s="199">
        <v>518.28768246678692</v>
      </c>
      <c r="G179" s="199">
        <v>550.27062489749073</v>
      </c>
      <c r="H179" s="199">
        <v>269.80482204362801</v>
      </c>
      <c r="I179" s="199">
        <v>301.78776447433177</v>
      </c>
      <c r="J179" s="199">
        <v>248.48286042315894</v>
      </c>
      <c r="K179" s="199">
        <v>119.73101525340334</v>
      </c>
      <c r="L179" s="199">
        <v>128.7518451697556</v>
      </c>
    </row>
    <row r="180" spans="1:12" s="21" customFormat="1" ht="13.2">
      <c r="A180" s="197">
        <v>9</v>
      </c>
      <c r="B180" s="197">
        <v>3</v>
      </c>
      <c r="C180" s="198">
        <v>4</v>
      </c>
      <c r="D180" s="186">
        <v>162004</v>
      </c>
      <c r="E180" s="69" t="s">
        <v>40</v>
      </c>
      <c r="F180" s="199">
        <v>257.20164609053501</v>
      </c>
      <c r="G180" s="199">
        <v>321.3042101930991</v>
      </c>
      <c r="H180" s="199">
        <v>151.94681861348528</v>
      </c>
      <c r="I180" s="199">
        <v>216.04938271604937</v>
      </c>
      <c r="J180" s="199">
        <v>105.2548274770497</v>
      </c>
      <c r="K180" s="199">
        <v>58.562836340614119</v>
      </c>
      <c r="L180" s="199">
        <v>46.691991136435576</v>
      </c>
    </row>
    <row r="181" spans="1:12" s="21" customFormat="1" ht="13.2">
      <c r="A181" s="197">
        <v>9</v>
      </c>
      <c r="B181" s="197">
        <v>3</v>
      </c>
      <c r="C181" s="198">
        <v>4</v>
      </c>
      <c r="D181" s="186">
        <v>362024</v>
      </c>
      <c r="E181" s="69" t="s">
        <v>66</v>
      </c>
      <c r="F181" s="199">
        <v>373.85957953193173</v>
      </c>
      <c r="G181" s="199">
        <v>479.96826656088854</v>
      </c>
      <c r="H181" s="199">
        <v>240.97580325267751</v>
      </c>
      <c r="I181" s="199">
        <v>347.08449028163426</v>
      </c>
      <c r="J181" s="199">
        <v>132.88377627925425</v>
      </c>
      <c r="K181" s="199">
        <v>59.500198333994447</v>
      </c>
      <c r="L181" s="199">
        <v>73.383577945259816</v>
      </c>
    </row>
    <row r="182" spans="1:12" s="21" customFormat="1" ht="13.2">
      <c r="A182" s="197">
        <v>9</v>
      </c>
      <c r="B182" s="197">
        <v>3</v>
      </c>
      <c r="C182" s="198">
        <v>4</v>
      </c>
      <c r="D182" s="186">
        <v>162008</v>
      </c>
      <c r="E182" s="69" t="s">
        <v>41</v>
      </c>
      <c r="F182" s="199">
        <v>241.73617547111525</v>
      </c>
      <c r="G182" s="199">
        <v>296.57089898053755</v>
      </c>
      <c r="H182" s="199">
        <v>111.98640716713005</v>
      </c>
      <c r="I182" s="199">
        <v>166.82113067655237</v>
      </c>
      <c r="J182" s="199">
        <v>129.74976830398518</v>
      </c>
      <c r="K182" s="199">
        <v>65.647204201421076</v>
      </c>
      <c r="L182" s="199">
        <v>64.102564102564102</v>
      </c>
    </row>
    <row r="183" spans="1:12" s="21" customFormat="1" ht="13.2">
      <c r="A183" s="197">
        <v>9</v>
      </c>
      <c r="B183" s="197">
        <v>3</v>
      </c>
      <c r="C183" s="198">
        <v>4</v>
      </c>
      <c r="D183" s="186">
        <v>754008</v>
      </c>
      <c r="E183" s="69" t="s">
        <v>122</v>
      </c>
      <c r="F183" s="199">
        <v>318.81498920933888</v>
      </c>
      <c r="G183" s="199">
        <v>411.5165783794389</v>
      </c>
      <c r="H183" s="199">
        <v>194.2319011183049</v>
      </c>
      <c r="I183" s="199">
        <v>286.93349028840498</v>
      </c>
      <c r="J183" s="199">
        <v>124.58308809103394</v>
      </c>
      <c r="K183" s="199">
        <v>49.048459878359822</v>
      </c>
      <c r="L183" s="199">
        <v>75.534628212674122</v>
      </c>
    </row>
    <row r="184" spans="1:12" s="21" customFormat="1" ht="13.2">
      <c r="A184" s="197">
        <v>9</v>
      </c>
      <c r="B184" s="197">
        <v>3</v>
      </c>
      <c r="C184" s="198">
        <v>4</v>
      </c>
      <c r="D184" s="186">
        <v>954016</v>
      </c>
      <c r="E184" s="69" t="s">
        <v>141</v>
      </c>
      <c r="F184" s="199">
        <v>550.62899566921021</v>
      </c>
      <c r="G184" s="199">
        <v>782.63559496803475</v>
      </c>
      <c r="H184" s="199">
        <v>369.14827799546299</v>
      </c>
      <c r="I184" s="199">
        <v>601.15487729428753</v>
      </c>
      <c r="J184" s="199">
        <v>181.48071767374722</v>
      </c>
      <c r="K184" s="199">
        <v>67.024128686327074</v>
      </c>
      <c r="L184" s="199">
        <v>114.45658898742012</v>
      </c>
    </row>
    <row r="185" spans="1:12" s="21" customFormat="1" ht="13.2">
      <c r="A185" s="197">
        <v>9</v>
      </c>
      <c r="B185" s="197">
        <v>3</v>
      </c>
      <c r="C185" s="198">
        <v>4</v>
      </c>
      <c r="D185" s="186">
        <v>158016</v>
      </c>
      <c r="E185" s="69" t="s">
        <v>33</v>
      </c>
      <c r="F185" s="199">
        <v>271.47445860532588</v>
      </c>
      <c r="G185" s="199">
        <v>333.64418195005697</v>
      </c>
      <c r="H185" s="199">
        <v>160.60511864055539</v>
      </c>
      <c r="I185" s="199">
        <v>222.77484198528649</v>
      </c>
      <c r="J185" s="199">
        <v>110.86933996477049</v>
      </c>
      <c r="K185" s="199">
        <v>40.410320174075224</v>
      </c>
      <c r="L185" s="199">
        <v>70.459019790695265</v>
      </c>
    </row>
    <row r="186" spans="1:12" s="21" customFormat="1" ht="13.2">
      <c r="A186" s="197">
        <v>9</v>
      </c>
      <c r="B186" s="197">
        <v>3</v>
      </c>
      <c r="C186" s="198">
        <v>4</v>
      </c>
      <c r="D186" s="186">
        <v>362028</v>
      </c>
      <c r="E186" s="69" t="s">
        <v>67</v>
      </c>
      <c r="F186" s="199">
        <v>312.60420140046682</v>
      </c>
      <c r="G186" s="199">
        <v>392.63087695898633</v>
      </c>
      <c r="H186" s="199">
        <v>208.40280093364456</v>
      </c>
      <c r="I186" s="199">
        <v>288.42947649216404</v>
      </c>
      <c r="J186" s="199">
        <v>104.20140046682228</v>
      </c>
      <c r="K186" s="199">
        <v>31.677225741913972</v>
      </c>
      <c r="L186" s="199">
        <v>72.524174724908306</v>
      </c>
    </row>
    <row r="187" spans="1:12" s="4" customFormat="1" ht="13.2">
      <c r="A187" s="197">
        <v>9</v>
      </c>
      <c r="B187" s="197">
        <v>3</v>
      </c>
      <c r="C187" s="198">
        <v>4</v>
      </c>
      <c r="D187" s="186">
        <v>974028</v>
      </c>
      <c r="E187" s="69" t="s">
        <v>158</v>
      </c>
      <c r="F187" s="199">
        <v>344.29599177800617</v>
      </c>
      <c r="G187" s="199">
        <v>441.93216855087354</v>
      </c>
      <c r="H187" s="199">
        <v>198.20877991484363</v>
      </c>
      <c r="I187" s="199">
        <v>295.84495668771109</v>
      </c>
      <c r="J187" s="199">
        <v>146.08721186316254</v>
      </c>
      <c r="K187" s="199">
        <v>67.537806489502287</v>
      </c>
      <c r="L187" s="199">
        <v>78.549405373660264</v>
      </c>
    </row>
    <row r="188" spans="1:12" s="4" customFormat="1" ht="13.2">
      <c r="A188" s="197">
        <v>9</v>
      </c>
      <c r="B188" s="197">
        <v>3</v>
      </c>
      <c r="C188" s="198">
        <v>4</v>
      </c>
      <c r="D188" s="186">
        <v>962040</v>
      </c>
      <c r="E188" s="69" t="s">
        <v>154</v>
      </c>
      <c r="F188" s="199">
        <v>254.50689289501591</v>
      </c>
      <c r="G188" s="199">
        <v>318.13361611876985</v>
      </c>
      <c r="H188" s="199">
        <v>102.18837366239275</v>
      </c>
      <c r="I188" s="199">
        <v>165.81509688614673</v>
      </c>
      <c r="J188" s="199">
        <v>152.31851923262315</v>
      </c>
      <c r="K188" s="199">
        <v>69.410970789549793</v>
      </c>
      <c r="L188" s="199">
        <v>82.907548443073381</v>
      </c>
    </row>
    <row r="189" spans="1:12" s="4" customFormat="1" ht="13.2">
      <c r="A189" s="197">
        <v>9</v>
      </c>
      <c r="B189" s="197">
        <v>3</v>
      </c>
      <c r="C189" s="198">
        <v>4</v>
      </c>
      <c r="D189" s="186">
        <v>158028</v>
      </c>
      <c r="E189" s="69" t="s">
        <v>37</v>
      </c>
      <c r="F189" s="199">
        <v>241.3121718095463</v>
      </c>
      <c r="G189" s="199">
        <v>241.90217711959409</v>
      </c>
      <c r="H189" s="199">
        <v>146.91132220189982</v>
      </c>
      <c r="I189" s="199">
        <v>147.50132751194761</v>
      </c>
      <c r="J189" s="199">
        <v>94.400849607646464</v>
      </c>
      <c r="K189" s="199">
        <v>37.760339843058588</v>
      </c>
      <c r="L189" s="199">
        <v>56.640509764587883</v>
      </c>
    </row>
    <row r="190" spans="1:12" s="4" customFormat="1" ht="13.2">
      <c r="A190" s="197">
        <v>9</v>
      </c>
      <c r="B190" s="197">
        <v>3</v>
      </c>
      <c r="C190" s="198">
        <v>4</v>
      </c>
      <c r="D190" s="186">
        <v>566076</v>
      </c>
      <c r="E190" s="69" t="s">
        <v>117</v>
      </c>
      <c r="F190" s="199">
        <v>262.82537275713923</v>
      </c>
      <c r="G190" s="199">
        <v>331.05888299216576</v>
      </c>
      <c r="H190" s="199">
        <v>122.5676017184736</v>
      </c>
      <c r="I190" s="199">
        <v>190.80111195350014</v>
      </c>
      <c r="J190" s="199">
        <v>140.25777103866568</v>
      </c>
      <c r="K190" s="199">
        <v>72.656052565074575</v>
      </c>
      <c r="L190" s="199">
        <v>67.601718473591106</v>
      </c>
    </row>
    <row r="191" spans="1:12" s="4" customFormat="1" ht="13.2">
      <c r="A191" s="197">
        <v>9</v>
      </c>
      <c r="B191" s="197">
        <v>3</v>
      </c>
      <c r="C191" s="198">
        <v>4</v>
      </c>
      <c r="D191" s="186">
        <v>382056</v>
      </c>
      <c r="E191" s="69" t="s">
        <v>92</v>
      </c>
      <c r="F191" s="199">
        <v>299.56098820693813</v>
      </c>
      <c r="G191" s="199">
        <v>390.80657656882158</v>
      </c>
      <c r="H191" s="199">
        <v>150.64130154084532</v>
      </c>
      <c r="I191" s="199">
        <v>241.88688990272877</v>
      </c>
      <c r="J191" s="199">
        <v>148.91968666609282</v>
      </c>
      <c r="K191" s="199">
        <v>65.421365240595691</v>
      </c>
      <c r="L191" s="199">
        <v>83.49832142549711</v>
      </c>
    </row>
    <row r="192" spans="1:12" s="4" customFormat="1" ht="13.2">
      <c r="A192" s="197">
        <v>9</v>
      </c>
      <c r="B192" s="197">
        <v>3</v>
      </c>
      <c r="C192" s="198">
        <v>4</v>
      </c>
      <c r="D192" s="186">
        <v>158032</v>
      </c>
      <c r="E192" s="69" t="s">
        <v>38</v>
      </c>
      <c r="F192" s="199">
        <v>318.18181818181813</v>
      </c>
      <c r="G192" s="199">
        <v>391.51515151515162</v>
      </c>
      <c r="H192" s="199">
        <v>167.27272727272725</v>
      </c>
      <c r="I192" s="199">
        <v>240.60606060606068</v>
      </c>
      <c r="J192" s="199">
        <v>150.90909090909091</v>
      </c>
      <c r="K192" s="199">
        <v>65.454545454545453</v>
      </c>
      <c r="L192" s="199">
        <v>85.454545454545453</v>
      </c>
    </row>
    <row r="193" spans="1:12" s="4" customFormat="1" ht="13.2">
      <c r="A193" s="189"/>
      <c r="B193" s="189"/>
      <c r="C193" s="189"/>
      <c r="D193" s="200"/>
      <c r="E193" s="194" t="s">
        <v>219</v>
      </c>
      <c r="F193" s="201">
        <v>299.85642467801432</v>
      </c>
      <c r="G193" s="201">
        <v>372.872311139158</v>
      </c>
      <c r="H193" s="201">
        <v>166.65749026948961</v>
      </c>
      <c r="I193" s="201">
        <v>239.67337673063321</v>
      </c>
      <c r="J193" s="201">
        <v>133.19893440852474</v>
      </c>
      <c r="K193" s="201">
        <v>58.912469876711576</v>
      </c>
      <c r="L193" s="201">
        <v>74.286464531813166</v>
      </c>
    </row>
    <row r="194" spans="1:12" s="4" customFormat="1" ht="13.2">
      <c r="A194" s="197">
        <v>10</v>
      </c>
      <c r="B194" s="197">
        <v>4</v>
      </c>
      <c r="C194" s="198">
        <v>4</v>
      </c>
      <c r="D194" s="186">
        <v>566028</v>
      </c>
      <c r="E194" s="69" t="s">
        <v>116</v>
      </c>
      <c r="F194" s="199">
        <v>370.83936324167871</v>
      </c>
      <c r="G194" s="199">
        <v>454.05209840810414</v>
      </c>
      <c r="H194" s="199">
        <v>164.616497829233</v>
      </c>
      <c r="I194" s="199">
        <v>247.82923299565846</v>
      </c>
      <c r="J194" s="199">
        <v>206.22286541244574</v>
      </c>
      <c r="K194" s="199">
        <v>130.24602026049203</v>
      </c>
      <c r="L194" s="199">
        <v>75.976845151953697</v>
      </c>
    </row>
    <row r="195" spans="1:12" s="4" customFormat="1" ht="13.2">
      <c r="A195" s="197">
        <v>10</v>
      </c>
      <c r="B195" s="197">
        <v>4</v>
      </c>
      <c r="C195" s="198">
        <v>4</v>
      </c>
      <c r="D195" s="186">
        <v>158020</v>
      </c>
      <c r="E195" s="69" t="s">
        <v>34</v>
      </c>
      <c r="F195" s="199">
        <v>337.9035824856258</v>
      </c>
      <c r="G195" s="199">
        <v>343.21096859796546</v>
      </c>
      <c r="H195" s="199">
        <v>220.25652366209641</v>
      </c>
      <c r="I195" s="199">
        <v>225.56390977443607</v>
      </c>
      <c r="J195" s="199">
        <v>117.64705882352941</v>
      </c>
      <c r="K195" s="199">
        <v>53.958425475453339</v>
      </c>
      <c r="L195" s="199">
        <v>63.688633348076074</v>
      </c>
    </row>
    <row r="196" spans="1:12" s="4" customFormat="1" ht="13.2">
      <c r="A196" s="197">
        <v>10</v>
      </c>
      <c r="B196" s="197">
        <v>4</v>
      </c>
      <c r="C196" s="198">
        <v>4</v>
      </c>
      <c r="D196" s="186">
        <v>162022</v>
      </c>
      <c r="E196" s="69" t="s">
        <v>43</v>
      </c>
      <c r="F196" s="199">
        <v>195.49432135542727</v>
      </c>
      <c r="G196" s="199">
        <v>279.27760193632469</v>
      </c>
      <c r="H196" s="199">
        <v>142.4315769875256</v>
      </c>
      <c r="I196" s="199">
        <v>226.21485756842301</v>
      </c>
      <c r="J196" s="199">
        <v>53.062744367901701</v>
      </c>
      <c r="K196" s="199">
        <v>24.204058834481476</v>
      </c>
      <c r="L196" s="199">
        <v>28.858685533420221</v>
      </c>
    </row>
    <row r="197" spans="1:12" s="21" customFormat="1" ht="13.2">
      <c r="A197" s="197">
        <v>10</v>
      </c>
      <c r="B197" s="197">
        <v>4</v>
      </c>
      <c r="C197" s="198">
        <v>4</v>
      </c>
      <c r="D197" s="186">
        <v>362036</v>
      </c>
      <c r="E197" s="69" t="s">
        <v>69</v>
      </c>
      <c r="F197" s="199">
        <v>159.28231417063347</v>
      </c>
      <c r="G197" s="199">
        <v>204.13767850604174</v>
      </c>
      <c r="H197" s="199">
        <v>90.626144269498354</v>
      </c>
      <c r="I197" s="199">
        <v>135.48150860490662</v>
      </c>
      <c r="J197" s="199">
        <v>68.656169901135115</v>
      </c>
      <c r="K197" s="199">
        <v>42.10911753936287</v>
      </c>
      <c r="L197" s="199">
        <v>26.547052361772241</v>
      </c>
    </row>
    <row r="198" spans="1:12" s="4" customFormat="1" ht="12" customHeight="1">
      <c r="A198" s="197">
        <v>10</v>
      </c>
      <c r="B198" s="197">
        <v>4</v>
      </c>
      <c r="C198" s="198">
        <v>4</v>
      </c>
      <c r="D198" s="186">
        <v>166036</v>
      </c>
      <c r="E198" s="69" t="s">
        <v>47</v>
      </c>
      <c r="F198" s="199">
        <v>227.5157997083131</v>
      </c>
      <c r="G198" s="199">
        <v>233.3495381623724</v>
      </c>
      <c r="H198" s="199">
        <v>140.00972289742344</v>
      </c>
      <c r="I198" s="199">
        <v>145.84346135148274</v>
      </c>
      <c r="J198" s="199">
        <v>87.506076810889653</v>
      </c>
      <c r="K198" s="199">
        <v>37.919299951385511</v>
      </c>
      <c r="L198" s="199">
        <v>49.586776859504134</v>
      </c>
    </row>
    <row r="199" spans="1:12" s="4" customFormat="1" ht="12" customHeight="1">
      <c r="A199" s="189"/>
      <c r="B199" s="189"/>
      <c r="C199" s="189"/>
      <c r="D199" s="200"/>
      <c r="E199" s="194" t="s">
        <v>299</v>
      </c>
      <c r="F199" s="201">
        <v>259.6111356606275</v>
      </c>
      <c r="G199" s="201">
        <v>304.3526292532037</v>
      </c>
      <c r="H199" s="201">
        <v>152.26837531300635</v>
      </c>
      <c r="I199" s="201">
        <v>197.00986890558255</v>
      </c>
      <c r="J199" s="201">
        <v>107.34276034762117</v>
      </c>
      <c r="K199" s="201">
        <v>58.182353807629987</v>
      </c>
      <c r="L199" s="201">
        <v>49.160406539991165</v>
      </c>
    </row>
    <row r="200" spans="1:12" s="42" customFormat="1" ht="13.2">
      <c r="D200" s="49"/>
      <c r="E200" s="9" t="s">
        <v>180</v>
      </c>
      <c r="F200" s="131">
        <v>346</v>
      </c>
      <c r="G200" s="131">
        <v>439</v>
      </c>
      <c r="H200" s="131">
        <v>185</v>
      </c>
      <c r="I200" s="131">
        <v>278</v>
      </c>
      <c r="J200" s="131">
        <v>161</v>
      </c>
      <c r="K200" s="131">
        <v>72.900000000000006</v>
      </c>
      <c r="L200" s="131">
        <v>88.2</v>
      </c>
    </row>
    <row r="201" spans="1:12" s="42" customFormat="1" ht="13.2">
      <c r="D201" s="49"/>
      <c r="E201" s="16" t="s">
        <v>201</v>
      </c>
      <c r="F201" s="131">
        <v>363.2</v>
      </c>
      <c r="G201" s="131">
        <v>460.1</v>
      </c>
      <c r="H201" s="131">
        <v>198.2</v>
      </c>
      <c r="I201" s="131">
        <v>295.10000000000002</v>
      </c>
      <c r="J201" s="131">
        <v>165.1</v>
      </c>
      <c r="K201" s="131">
        <v>71.099999999999994</v>
      </c>
      <c r="L201" s="131">
        <v>94</v>
      </c>
    </row>
    <row r="202" spans="1:12" s="42" customFormat="1" ht="13.2">
      <c r="D202" s="49"/>
      <c r="E202" s="17" t="s">
        <v>202</v>
      </c>
      <c r="F202" s="131">
        <v>326.7</v>
      </c>
      <c r="G202" s="131">
        <v>415.3</v>
      </c>
      <c r="H202" s="131">
        <v>170.2</v>
      </c>
      <c r="I202" s="131">
        <v>258.8</v>
      </c>
      <c r="J202" s="131">
        <v>156.5</v>
      </c>
      <c r="K202" s="131">
        <v>74.900000000000006</v>
      </c>
      <c r="L202" s="131">
        <v>81.599999999999994</v>
      </c>
    </row>
    <row r="203" spans="1:12" ht="11.4">
      <c r="A203" s="73" t="s">
        <v>227</v>
      </c>
    </row>
    <row r="207" spans="1:12">
      <c r="F207" s="29"/>
      <c r="G207" s="29"/>
      <c r="H207" s="29"/>
      <c r="I207" s="29"/>
      <c r="J207" s="29"/>
      <c r="K207" s="29"/>
      <c r="L207" s="29"/>
    </row>
    <row r="210" spans="6:12">
      <c r="F210" s="29"/>
      <c r="G210" s="29"/>
      <c r="H210" s="29"/>
      <c r="I210" s="29"/>
      <c r="J210" s="29"/>
      <c r="K210" s="29"/>
      <c r="L210" s="29"/>
    </row>
    <row r="213" spans="6:12">
      <c r="F213" s="8"/>
      <c r="G213" s="8"/>
      <c r="H213" s="8"/>
      <c r="I213" s="8"/>
      <c r="J213" s="8"/>
      <c r="K213" s="8"/>
      <c r="L213" s="8"/>
    </row>
    <row r="214" spans="6:12">
      <c r="F214" s="8"/>
      <c r="G214" s="8"/>
      <c r="H214" s="8"/>
      <c r="I214" s="8"/>
      <c r="J214" s="8"/>
      <c r="K214" s="8"/>
      <c r="L214" s="8"/>
    </row>
  </sheetData>
  <sortState ref="A30:S56">
    <sortCondition ref="E30:E56"/>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AC211"/>
  <sheetViews>
    <sheetView topLeftCell="L1" zoomScale="80" zoomScaleNormal="80" workbookViewId="0">
      <pane ySplit="4" topLeftCell="A196" activePane="bottomLeft" state="frozen"/>
      <selection activeCell="G44" sqref="G44"/>
      <selection pane="bottomLeft" activeCell="E5" sqref="E5"/>
    </sheetView>
  </sheetViews>
  <sheetFormatPr baseColWidth="10" defaultColWidth="11.44140625" defaultRowHeight="10.199999999999999"/>
  <cols>
    <col min="1" max="3" width="11.44140625" style="29"/>
    <col min="4" max="4" width="9.5546875" style="32" customWidth="1"/>
    <col min="5" max="5" width="40.6640625" style="42" customWidth="1"/>
    <col min="6" max="7" width="14.109375" style="29" customWidth="1"/>
    <col min="8" max="8" width="14.33203125" style="29" customWidth="1"/>
    <col min="9" max="10" width="12.6640625" style="29" customWidth="1"/>
    <col min="11" max="11" width="11.44140625" style="29"/>
    <col min="12" max="15" width="11.5546875" style="21" bestFit="1" customWidth="1"/>
    <col min="16" max="16" width="11.5546875" style="21" customWidth="1"/>
    <col min="17" max="17" width="11.5546875" style="21" bestFit="1" customWidth="1"/>
    <col min="18" max="16384" width="11.44140625" style="29"/>
  </cols>
  <sheetData>
    <row r="1" spans="1:29" ht="18.75" customHeight="1">
      <c r="A1" s="63" t="s">
        <v>352</v>
      </c>
      <c r="E1" s="128"/>
      <c r="F1" s="33"/>
      <c r="G1" s="33"/>
      <c r="H1" s="33"/>
      <c r="I1" s="33"/>
      <c r="J1" s="33"/>
    </row>
    <row r="2" spans="1:29" ht="12.75" customHeight="1">
      <c r="A2" s="48"/>
      <c r="B2" s="42"/>
      <c r="C2" s="42"/>
      <c r="D2" s="49"/>
      <c r="E2" s="128"/>
      <c r="F2" s="33"/>
      <c r="G2" s="33"/>
      <c r="H2" s="33"/>
      <c r="I2" s="33"/>
      <c r="J2" s="33"/>
    </row>
    <row r="3" spans="1:29" s="31" customFormat="1" ht="72.75" customHeight="1">
      <c r="A3" s="140" t="s">
        <v>300</v>
      </c>
      <c r="B3" s="236" t="s">
        <v>320</v>
      </c>
      <c r="C3" s="140" t="s">
        <v>298</v>
      </c>
      <c r="D3" s="45" t="s">
        <v>6</v>
      </c>
      <c r="E3" s="120" t="s">
        <v>0</v>
      </c>
      <c r="F3" s="376" t="s">
        <v>205</v>
      </c>
      <c r="G3" s="377"/>
      <c r="H3" s="377"/>
      <c r="I3" s="377"/>
      <c r="J3" s="377"/>
      <c r="K3" s="378"/>
      <c r="L3" s="381" t="s">
        <v>249</v>
      </c>
      <c r="M3" s="381"/>
      <c r="N3" s="381"/>
      <c r="O3" s="381"/>
      <c r="P3" s="381"/>
      <c r="Q3" s="381"/>
      <c r="R3" s="378" t="s">
        <v>7</v>
      </c>
      <c r="S3" s="379"/>
      <c r="T3" s="379"/>
      <c r="U3" s="379"/>
      <c r="V3" s="379"/>
      <c r="W3" s="380"/>
      <c r="X3" s="380" t="s">
        <v>8</v>
      </c>
      <c r="Y3" s="377"/>
      <c r="Z3" s="377"/>
      <c r="AA3" s="377"/>
      <c r="AB3" s="377"/>
      <c r="AC3" s="377"/>
    </row>
    <row r="4" spans="1:29" s="31" customFormat="1" ht="32.25" customHeight="1">
      <c r="A4" s="38"/>
      <c r="B4" s="39"/>
      <c r="C4" s="39"/>
      <c r="D4" s="37"/>
      <c r="E4" s="130"/>
      <c r="F4" s="7" t="s">
        <v>9</v>
      </c>
      <c r="G4" s="7" t="s">
        <v>10</v>
      </c>
      <c r="H4" s="87" t="s">
        <v>204</v>
      </c>
      <c r="I4" s="7" t="s">
        <v>11</v>
      </c>
      <c r="J4" s="19" t="s">
        <v>209</v>
      </c>
      <c r="K4" s="106" t="s">
        <v>12</v>
      </c>
      <c r="L4" s="105" t="s">
        <v>9</v>
      </c>
      <c r="M4" s="105" t="s">
        <v>10</v>
      </c>
      <c r="N4" s="19" t="s">
        <v>204</v>
      </c>
      <c r="O4" s="105" t="s">
        <v>11</v>
      </c>
      <c r="P4" s="19" t="s">
        <v>209</v>
      </c>
      <c r="Q4" s="105" t="s">
        <v>12</v>
      </c>
      <c r="R4" s="106" t="s">
        <v>9</v>
      </c>
      <c r="S4" s="107" t="s">
        <v>10</v>
      </c>
      <c r="T4" s="108" t="s">
        <v>204</v>
      </c>
      <c r="U4" s="107" t="s">
        <v>11</v>
      </c>
      <c r="V4" s="109" t="s">
        <v>209</v>
      </c>
      <c r="W4" s="104" t="s">
        <v>12</v>
      </c>
      <c r="X4" s="84" t="s">
        <v>9</v>
      </c>
      <c r="Y4" s="7" t="s">
        <v>10</v>
      </c>
      <c r="Z4" s="87" t="s">
        <v>204</v>
      </c>
      <c r="AA4" s="7" t="s">
        <v>11</v>
      </c>
      <c r="AB4" s="19" t="s">
        <v>209</v>
      </c>
      <c r="AC4" s="7" t="s">
        <v>12</v>
      </c>
    </row>
    <row r="5" spans="1:29" ht="13.2">
      <c r="A5" s="204">
        <v>1</v>
      </c>
      <c r="B5" s="204">
        <v>1</v>
      </c>
      <c r="C5" s="204">
        <v>1</v>
      </c>
      <c r="D5" s="186">
        <v>911000</v>
      </c>
      <c r="E5" s="69" t="s">
        <v>134</v>
      </c>
      <c r="F5" s="199">
        <v>337.03271028037386</v>
      </c>
      <c r="G5" s="199">
        <v>593.45836730995802</v>
      </c>
      <c r="H5" s="199">
        <v>558.05342501983534</v>
      </c>
      <c r="I5" s="199">
        <v>626.32779919741915</v>
      </c>
      <c r="J5" s="199">
        <v>294.91525423728871</v>
      </c>
      <c r="K5" s="199">
        <v>470.09014357356006</v>
      </c>
      <c r="L5" s="199">
        <v>254.0887850467289</v>
      </c>
      <c r="M5" s="199">
        <v>443.05517803751076</v>
      </c>
      <c r="N5" s="199">
        <v>379.08842457903506</v>
      </c>
      <c r="O5" s="199">
        <v>339.91659453930299</v>
      </c>
      <c r="P5" s="199">
        <v>183.05084745762764</v>
      </c>
      <c r="Q5" s="199">
        <v>312.76851692730719</v>
      </c>
      <c r="R5" s="199">
        <v>73.014018691588817</v>
      </c>
      <c r="S5" s="199">
        <v>96.946634049107558</v>
      </c>
      <c r="T5" s="199">
        <v>86.396896764524385</v>
      </c>
      <c r="U5" s="199">
        <v>85.765992603666703</v>
      </c>
      <c r="V5" s="199">
        <v>31.355932203389862</v>
      </c>
      <c r="W5" s="199">
        <v>74.364542486212898</v>
      </c>
      <c r="X5" s="199">
        <v>9.9299065420560737</v>
      </c>
      <c r="Y5" s="199">
        <v>53.456555223339699</v>
      </c>
      <c r="Z5" s="199">
        <v>92.568103676275953</v>
      </c>
      <c r="AA5" s="199">
        <v>200.64521205444962</v>
      </c>
      <c r="AB5" s="199">
        <v>80.508474576271212</v>
      </c>
      <c r="AC5" s="199">
        <v>82.957084160039969</v>
      </c>
    </row>
    <row r="6" spans="1:29" ht="13.2">
      <c r="A6" s="204">
        <v>1</v>
      </c>
      <c r="B6" s="204">
        <v>1</v>
      </c>
      <c r="C6" s="204">
        <v>1</v>
      </c>
      <c r="D6" s="186">
        <v>913000</v>
      </c>
      <c r="E6" s="69" t="s">
        <v>135</v>
      </c>
      <c r="F6" s="199">
        <v>264.3866937171934</v>
      </c>
      <c r="G6" s="199">
        <v>345.05306574116014</v>
      </c>
      <c r="H6" s="199">
        <v>387.16977419196144</v>
      </c>
      <c r="I6" s="199">
        <v>547.52921689518701</v>
      </c>
      <c r="J6" s="199">
        <v>125.09496074955685</v>
      </c>
      <c r="K6" s="199">
        <v>330.93844243391879</v>
      </c>
      <c r="L6" s="199">
        <v>176.15045245225926</v>
      </c>
      <c r="M6" s="199">
        <v>196.67018761631718</v>
      </c>
      <c r="N6" s="199">
        <v>168.74108328823749</v>
      </c>
      <c r="O6" s="199">
        <v>161.03800496917273</v>
      </c>
      <c r="P6" s="199">
        <v>75.462142314510018</v>
      </c>
      <c r="Q6" s="199">
        <v>157.88540003547999</v>
      </c>
      <c r="R6" s="199">
        <v>76.965188548610442</v>
      </c>
      <c r="S6" s="199">
        <v>112.16739600623724</v>
      </c>
      <c r="T6" s="199">
        <v>102.8189108082845</v>
      </c>
      <c r="U6" s="199">
        <v>101.22388883776557</v>
      </c>
      <c r="V6" s="199">
        <v>13.167890605216511</v>
      </c>
      <c r="W6" s="199">
        <v>81.3375909171545</v>
      </c>
      <c r="X6" s="199">
        <v>11.271052716323709</v>
      </c>
      <c r="Y6" s="199">
        <v>36.215482118605728</v>
      </c>
      <c r="Z6" s="199">
        <v>115.60978009543945</v>
      </c>
      <c r="AA6" s="199">
        <v>285.26732308824882</v>
      </c>
      <c r="AB6" s="199">
        <v>36.464927829830309</v>
      </c>
      <c r="AC6" s="199">
        <v>91.715451481284347</v>
      </c>
    </row>
    <row r="7" spans="1:29" ht="13.2">
      <c r="A7" s="204">
        <v>1</v>
      </c>
      <c r="B7" s="204">
        <v>1</v>
      </c>
      <c r="C7" s="204">
        <v>1</v>
      </c>
      <c r="D7" s="186">
        <v>112000</v>
      </c>
      <c r="E7" s="69" t="s">
        <v>16</v>
      </c>
      <c r="F7" s="199">
        <v>414.52552243919166</v>
      </c>
      <c r="G7" s="199">
        <v>596.32763483566453</v>
      </c>
      <c r="H7" s="199">
        <v>602.36943100283634</v>
      </c>
      <c r="I7" s="199">
        <v>555.49882569182023</v>
      </c>
      <c r="J7" s="199">
        <v>187.86572220511241</v>
      </c>
      <c r="K7" s="199">
        <v>472.16863018759483</v>
      </c>
      <c r="L7" s="199">
        <v>291.57626279928445</v>
      </c>
      <c r="M7" s="199">
        <v>411.55816496862951</v>
      </c>
      <c r="N7" s="199">
        <v>372.10078424828959</v>
      </c>
      <c r="O7" s="199">
        <v>290.51363218625505</v>
      </c>
      <c r="P7" s="199">
        <v>56.051740067754814</v>
      </c>
      <c r="Q7" s="199">
        <v>288.37075653708791</v>
      </c>
      <c r="R7" s="199">
        <v>101.63297933082119</v>
      </c>
      <c r="S7" s="199">
        <v>105.91147182409486</v>
      </c>
      <c r="T7" s="199">
        <v>97.891985093720308</v>
      </c>
      <c r="U7" s="199">
        <v>92.412948024098768</v>
      </c>
      <c r="V7" s="199">
        <v>27.101940252540803</v>
      </c>
      <c r="W7" s="199">
        <v>87.434834366405326</v>
      </c>
      <c r="X7" s="199">
        <v>21.316280309086071</v>
      </c>
      <c r="Y7" s="199">
        <v>78.857998042940196</v>
      </c>
      <c r="Z7" s="199">
        <v>132.37666166082647</v>
      </c>
      <c r="AA7" s="199">
        <v>172.57224548146641</v>
      </c>
      <c r="AB7" s="199">
        <v>104.71204188481676</v>
      </c>
      <c r="AC7" s="199">
        <v>96.363039284101632</v>
      </c>
    </row>
    <row r="8" spans="1:29" ht="13.2">
      <c r="A8" s="204">
        <v>1</v>
      </c>
      <c r="B8" s="204">
        <v>1</v>
      </c>
      <c r="C8" s="204">
        <v>1</v>
      </c>
      <c r="D8" s="186">
        <v>113000</v>
      </c>
      <c r="E8" s="69" t="s">
        <v>17</v>
      </c>
      <c r="F8" s="199">
        <v>221.09566639411275</v>
      </c>
      <c r="G8" s="199">
        <v>379.62395258532604</v>
      </c>
      <c r="H8" s="199">
        <v>372.02840382834182</v>
      </c>
      <c r="I8" s="199">
        <v>404.54567529503186</v>
      </c>
      <c r="J8" s="199">
        <v>168.80448664556599</v>
      </c>
      <c r="K8" s="199">
        <v>303.10313271276834</v>
      </c>
      <c r="L8" s="199">
        <v>157.31807031888792</v>
      </c>
      <c r="M8" s="199">
        <v>252.40138974044564</v>
      </c>
      <c r="N8" s="199">
        <v>224.34907893382712</v>
      </c>
      <c r="O8" s="199">
        <v>190.86008450293809</v>
      </c>
      <c r="P8" s="199">
        <v>113.83197290243757</v>
      </c>
      <c r="Q8" s="199">
        <v>185.70728686183335</v>
      </c>
      <c r="R8" s="199">
        <v>58.217497955846298</v>
      </c>
      <c r="S8" s="199">
        <v>93.500919681177109</v>
      </c>
      <c r="T8" s="199">
        <v>74.09694350108046</v>
      </c>
      <c r="U8" s="199">
        <v>74.304307707250743</v>
      </c>
      <c r="V8" s="199">
        <v>19.434727080903997</v>
      </c>
      <c r="W8" s="199">
        <v>64.059308011573165</v>
      </c>
      <c r="X8" s="199">
        <v>5.5600981193785772</v>
      </c>
      <c r="Y8" s="199">
        <v>33.721643163703277</v>
      </c>
      <c r="Z8" s="199">
        <v>73.582381393434204</v>
      </c>
      <c r="AA8" s="199">
        <v>139.38128308484301</v>
      </c>
      <c r="AB8" s="199">
        <v>35.537786662224441</v>
      </c>
      <c r="AC8" s="199">
        <v>53.336537839361839</v>
      </c>
    </row>
    <row r="9" spans="1:29" ht="13.2">
      <c r="A9" s="204">
        <v>1</v>
      </c>
      <c r="B9" s="204">
        <v>1</v>
      </c>
      <c r="C9" s="204">
        <v>1</v>
      </c>
      <c r="D9" s="186">
        <v>513000</v>
      </c>
      <c r="E9" s="69" t="s">
        <v>96</v>
      </c>
      <c r="F9" s="199">
        <v>168.22429906542055</v>
      </c>
      <c r="G9" s="199">
        <v>230.32223983095628</v>
      </c>
      <c r="H9" s="199">
        <v>208.33333333333343</v>
      </c>
      <c r="I9" s="199">
        <v>245.54826616682291</v>
      </c>
      <c r="J9" s="199">
        <v>55.204140310523307</v>
      </c>
      <c r="K9" s="199">
        <v>183.8207223028175</v>
      </c>
      <c r="L9" s="199">
        <v>107.11718188353703</v>
      </c>
      <c r="M9" s="199">
        <v>132.06550449022717</v>
      </c>
      <c r="N9" s="199">
        <v>95.356550580431175</v>
      </c>
      <c r="O9" s="199">
        <v>86.223055295220234</v>
      </c>
      <c r="P9" s="199">
        <v>29.902242668200113</v>
      </c>
      <c r="Q9" s="199">
        <v>92.387569672444073</v>
      </c>
      <c r="R9" s="199">
        <v>51.042415528396837</v>
      </c>
      <c r="S9" s="199">
        <v>83.46539883782367</v>
      </c>
      <c r="T9" s="199">
        <v>67.37147595356555</v>
      </c>
      <c r="U9" s="199">
        <v>47.797563261480789</v>
      </c>
      <c r="V9" s="199">
        <v>2.3001725129384702</v>
      </c>
      <c r="W9" s="199">
        <v>51.156753454989726</v>
      </c>
      <c r="X9" s="199">
        <v>10.064701653486701</v>
      </c>
      <c r="Y9" s="199">
        <v>14.791336502905445</v>
      </c>
      <c r="Z9" s="199">
        <v>45.605306799336667</v>
      </c>
      <c r="AA9" s="199">
        <v>111.5276476101219</v>
      </c>
      <c r="AB9" s="199">
        <v>23.001725129384717</v>
      </c>
      <c r="AC9" s="199">
        <v>40.276399175383695</v>
      </c>
    </row>
    <row r="10" spans="1:29" ht="13.5" customHeight="1">
      <c r="A10" s="204">
        <v>1</v>
      </c>
      <c r="B10" s="204">
        <v>1</v>
      </c>
      <c r="C10" s="204">
        <v>1</v>
      </c>
      <c r="D10" s="186">
        <v>914000</v>
      </c>
      <c r="E10" s="69" t="s">
        <v>136</v>
      </c>
      <c r="F10" s="199">
        <v>188.11286772063235</v>
      </c>
      <c r="G10" s="199">
        <v>209.58986731001207</v>
      </c>
      <c r="H10" s="199">
        <v>277.66091712242326</v>
      </c>
      <c r="I10" s="199">
        <v>291.9045147898288</v>
      </c>
      <c r="J10" s="199">
        <v>69.785884218873917</v>
      </c>
      <c r="K10" s="199">
        <v>210.21975112523165</v>
      </c>
      <c r="L10" s="199">
        <v>79.047428457074247</v>
      </c>
      <c r="M10" s="199">
        <v>84.439083232810617</v>
      </c>
      <c r="N10" s="199">
        <v>119.19786846164634</v>
      </c>
      <c r="O10" s="199">
        <v>140.11416709911779</v>
      </c>
      <c r="P10" s="199">
        <v>39.651070578905632</v>
      </c>
      <c r="Q10" s="199">
        <v>93.460418321419127</v>
      </c>
      <c r="R10" s="199">
        <v>94.056433860316176</v>
      </c>
      <c r="S10" s="199">
        <v>73.884197828709304</v>
      </c>
      <c r="T10" s="199">
        <v>54.690786705931849</v>
      </c>
      <c r="U10" s="199">
        <v>46.704722366372614</v>
      </c>
      <c r="V10" s="199">
        <v>7.9302141157811263</v>
      </c>
      <c r="W10" s="199">
        <v>59.041567381519727</v>
      </c>
      <c r="X10" s="199">
        <v>15.009005403241945</v>
      </c>
      <c r="Y10" s="199">
        <v>51.26658624849216</v>
      </c>
      <c r="Z10" s="199">
        <v>103.77226195484505</v>
      </c>
      <c r="AA10" s="199">
        <v>105.08562532433839</v>
      </c>
      <c r="AB10" s="199">
        <v>22.204599524187152</v>
      </c>
      <c r="AC10" s="199">
        <v>57.717765422292835</v>
      </c>
    </row>
    <row r="11" spans="1:29" ht="13.2">
      <c r="A11" s="204">
        <v>1</v>
      </c>
      <c r="B11" s="204">
        <v>1</v>
      </c>
      <c r="C11" s="204">
        <v>1</v>
      </c>
      <c r="D11" s="186">
        <v>915000</v>
      </c>
      <c r="E11" s="69" t="s">
        <v>137</v>
      </c>
      <c r="F11" s="199">
        <v>278.54300581573318</v>
      </c>
      <c r="G11" s="199">
        <v>392.15686274509812</v>
      </c>
      <c r="H11" s="199">
        <v>411.81482533371201</v>
      </c>
      <c r="I11" s="199">
        <v>506.89526649273205</v>
      </c>
      <c r="J11" s="199">
        <v>179.9054733953347</v>
      </c>
      <c r="K11" s="199">
        <v>354.29560474142454</v>
      </c>
      <c r="L11" s="199">
        <v>191.81716151413127</v>
      </c>
      <c r="M11" s="199">
        <v>230.50441550666073</v>
      </c>
      <c r="N11" s="199">
        <v>234.30843510366373</v>
      </c>
      <c r="O11" s="199">
        <v>231.08460678345145</v>
      </c>
      <c r="P11" s="199">
        <v>112.82207653605734</v>
      </c>
      <c r="Q11" s="199">
        <v>201.14339662225956</v>
      </c>
      <c r="R11" s="199">
        <v>82.644628099173588</v>
      </c>
      <c r="S11" s="199">
        <v>119.74255350995359</v>
      </c>
      <c r="T11" s="199">
        <v>105.08378301618859</v>
      </c>
      <c r="U11" s="199">
        <v>122.99664554603046</v>
      </c>
      <c r="V11" s="199">
        <v>25.918585150175343</v>
      </c>
      <c r="W11" s="199">
        <v>92.048673030525521</v>
      </c>
      <c r="X11" s="199">
        <v>4.0812162024283234</v>
      </c>
      <c r="Y11" s="199">
        <v>41.909893728483773</v>
      </c>
      <c r="Z11" s="199">
        <v>72.422607213859692</v>
      </c>
      <c r="AA11" s="199">
        <v>152.81401416325014</v>
      </c>
      <c r="AB11" s="199">
        <v>41.164811709101997</v>
      </c>
      <c r="AC11" s="199">
        <v>61.103535088639475</v>
      </c>
    </row>
    <row r="12" spans="1:29" ht="13.2">
      <c r="A12" s="204">
        <v>1</v>
      </c>
      <c r="B12" s="204">
        <v>1</v>
      </c>
      <c r="C12" s="204">
        <v>1</v>
      </c>
      <c r="D12" s="186">
        <v>916000</v>
      </c>
      <c r="E12" s="69" t="s">
        <v>138</v>
      </c>
      <c r="F12" s="199">
        <v>218.0363824022707</v>
      </c>
      <c r="G12" s="199">
        <v>340.37558685446027</v>
      </c>
      <c r="H12" s="199">
        <v>306.01092896174862</v>
      </c>
      <c r="I12" s="199">
        <v>309.55373978629797</v>
      </c>
      <c r="J12" s="199">
        <v>95.56574923547403</v>
      </c>
      <c r="K12" s="199">
        <v>253.09693145013193</v>
      </c>
      <c r="L12" s="199">
        <v>154.8187330667011</v>
      </c>
      <c r="M12" s="199">
        <v>164.31924882629116</v>
      </c>
      <c r="N12" s="199">
        <v>162.11293260473587</v>
      </c>
      <c r="O12" s="199">
        <v>95.851665619107479</v>
      </c>
      <c r="P12" s="199">
        <v>28.669724770642205</v>
      </c>
      <c r="Q12" s="199">
        <v>123.20945607532806</v>
      </c>
      <c r="R12" s="199">
        <v>52.8964004644562</v>
      </c>
      <c r="S12" s="199">
        <v>109.54616588419405</v>
      </c>
      <c r="T12" s="199">
        <v>76.502732240437155</v>
      </c>
      <c r="U12" s="199">
        <v>73.852922690132033</v>
      </c>
      <c r="V12" s="199">
        <v>38.226299694189628</v>
      </c>
      <c r="W12" s="199">
        <v>68.783598784600514</v>
      </c>
      <c r="X12" s="199">
        <v>10.321248871113404</v>
      </c>
      <c r="Y12" s="199">
        <v>66.510172143974998</v>
      </c>
      <c r="Z12" s="199">
        <v>67.395264116575589</v>
      </c>
      <c r="AA12" s="199">
        <v>139.84915147705846</v>
      </c>
      <c r="AB12" s="199">
        <v>28.669724770642205</v>
      </c>
      <c r="AC12" s="199">
        <v>61.103876590203356</v>
      </c>
    </row>
    <row r="13" spans="1:29" ht="13.2">
      <c r="A13" s="204">
        <v>1</v>
      </c>
      <c r="B13" s="204">
        <v>1</v>
      </c>
      <c r="C13" s="204">
        <v>1</v>
      </c>
      <c r="D13" s="186">
        <v>114000</v>
      </c>
      <c r="E13" s="69" t="s">
        <v>18</v>
      </c>
      <c r="F13" s="199">
        <v>280.6011641039006</v>
      </c>
      <c r="G13" s="199">
        <v>445.8354624425138</v>
      </c>
      <c r="H13" s="199">
        <v>421.87883247485888</v>
      </c>
      <c r="I13" s="199">
        <v>362.64226735103779</v>
      </c>
      <c r="J13" s="199">
        <v>77.319587628866003</v>
      </c>
      <c r="K13" s="199">
        <v>318.98144979122452</v>
      </c>
      <c r="L13" s="199">
        <v>172.00938232994525</v>
      </c>
      <c r="M13" s="199">
        <v>241.44098109351035</v>
      </c>
      <c r="N13" s="199">
        <v>229.33529556046113</v>
      </c>
      <c r="O13" s="199">
        <v>174.06828832849808</v>
      </c>
      <c r="P13" s="199">
        <v>31.199131850244179</v>
      </c>
      <c r="Q13" s="199">
        <v>171.81189677596001</v>
      </c>
      <c r="R13" s="199">
        <v>86.004691164972655</v>
      </c>
      <c r="S13" s="199">
        <v>113.69443025038309</v>
      </c>
      <c r="T13" s="199">
        <v>78.489085111601668</v>
      </c>
      <c r="U13" s="199">
        <v>44.632894443204648</v>
      </c>
      <c r="V13" s="199">
        <v>9.4953879544221422</v>
      </c>
      <c r="W13" s="199">
        <v>68.222785041184636</v>
      </c>
      <c r="X13" s="199">
        <v>22.587090608982731</v>
      </c>
      <c r="Y13" s="199">
        <v>90.700051098620335</v>
      </c>
      <c r="Z13" s="199">
        <v>114.05445180279609</v>
      </c>
      <c r="AA13" s="199">
        <v>143.94108457933504</v>
      </c>
      <c r="AB13" s="199">
        <v>36.625067824199675</v>
      </c>
      <c r="AC13" s="199">
        <v>78.946767974079904</v>
      </c>
    </row>
    <row r="14" spans="1:29" ht="13.2">
      <c r="A14" s="204">
        <v>1</v>
      </c>
      <c r="B14" s="204">
        <v>1</v>
      </c>
      <c r="C14" s="204">
        <v>1</v>
      </c>
      <c r="D14" s="186">
        <v>116000</v>
      </c>
      <c r="E14" s="69" t="s">
        <v>19</v>
      </c>
      <c r="F14" s="199">
        <v>385.87360594795553</v>
      </c>
      <c r="G14" s="199">
        <v>558.67805755395716</v>
      </c>
      <c r="H14" s="199">
        <v>537.73786615351742</v>
      </c>
      <c r="I14" s="199">
        <v>567.06018966518275</v>
      </c>
      <c r="J14" s="199">
        <v>199.31662870159454</v>
      </c>
      <c r="K14" s="199">
        <v>448.69524146888671</v>
      </c>
      <c r="L14" s="199">
        <v>253.53159851301135</v>
      </c>
      <c r="M14" s="199">
        <v>359.71223021582762</v>
      </c>
      <c r="N14" s="199">
        <v>312.16591832371194</v>
      </c>
      <c r="O14" s="199">
        <v>236.11379910973463</v>
      </c>
      <c r="P14" s="199">
        <v>125.28473804100227</v>
      </c>
      <c r="Q14" s="199">
        <v>257.2125792104539</v>
      </c>
      <c r="R14" s="199">
        <v>104.08921933085506</v>
      </c>
      <c r="S14" s="199">
        <v>101.16906474820144</v>
      </c>
      <c r="T14" s="199">
        <v>98.353645499251655</v>
      </c>
      <c r="U14" s="199">
        <v>115.15386104122324</v>
      </c>
      <c r="V14" s="199">
        <v>23.917995444191355</v>
      </c>
      <c r="W14" s="199">
        <v>90.919825245011253</v>
      </c>
      <c r="X14" s="199">
        <v>28.25278810408922</v>
      </c>
      <c r="Y14" s="199">
        <v>97.796762589928051</v>
      </c>
      <c r="Z14" s="199">
        <v>127.21830233055384</v>
      </c>
      <c r="AA14" s="199">
        <v>215.79252951422492</v>
      </c>
      <c r="AB14" s="199">
        <v>50.113895216400913</v>
      </c>
      <c r="AC14" s="199">
        <v>100.56283701342151</v>
      </c>
    </row>
    <row r="15" spans="1:29" ht="13.2">
      <c r="A15" s="204">
        <v>1</v>
      </c>
      <c r="B15" s="204">
        <v>1</v>
      </c>
      <c r="C15" s="204">
        <v>1</v>
      </c>
      <c r="D15" s="186">
        <v>117000</v>
      </c>
      <c r="E15" s="69" t="s">
        <v>20</v>
      </c>
      <c r="F15" s="199">
        <v>122.67788293024886</v>
      </c>
      <c r="G15" s="199">
        <v>211.92528735632183</v>
      </c>
      <c r="H15" s="199">
        <v>264.03217345689808</v>
      </c>
      <c r="I15" s="199">
        <v>275.40983606557387</v>
      </c>
      <c r="J15" s="199">
        <v>101.29096325719962</v>
      </c>
      <c r="K15" s="199">
        <v>191.40763693876892</v>
      </c>
      <c r="L15" s="199">
        <v>66.596565019277946</v>
      </c>
      <c r="M15" s="199">
        <v>116.73850574712644</v>
      </c>
      <c r="N15" s="199">
        <v>106.66200384682639</v>
      </c>
      <c r="O15" s="199">
        <v>91.803278688524614</v>
      </c>
      <c r="P15" s="199">
        <v>37.735849056603776</v>
      </c>
      <c r="Q15" s="199">
        <v>83.276847099835393</v>
      </c>
      <c r="R15" s="199">
        <v>38.555906063792499</v>
      </c>
      <c r="S15" s="199">
        <v>52.083333333333336</v>
      </c>
      <c r="T15" s="199">
        <v>59.450952963804859</v>
      </c>
      <c r="U15" s="199">
        <v>37.704918032786892</v>
      </c>
      <c r="V15" s="199">
        <v>7.9443892750744807</v>
      </c>
      <c r="W15" s="199">
        <v>39.701752687130828</v>
      </c>
      <c r="X15" s="199">
        <v>17.525411847178415</v>
      </c>
      <c r="Y15" s="199">
        <v>43.103448275862071</v>
      </c>
      <c r="Z15" s="199">
        <v>97.919216646266818</v>
      </c>
      <c r="AA15" s="199">
        <v>145.90163934426235</v>
      </c>
      <c r="AB15" s="199">
        <v>55.610724925521367</v>
      </c>
      <c r="AC15" s="199">
        <v>68.429037151802731</v>
      </c>
    </row>
    <row r="16" spans="1:29" ht="13.2">
      <c r="A16" s="204">
        <v>1</v>
      </c>
      <c r="B16" s="204">
        <v>1</v>
      </c>
      <c r="C16" s="204">
        <v>1</v>
      </c>
      <c r="D16" s="186">
        <v>119000</v>
      </c>
      <c r="E16" s="69" t="s">
        <v>21</v>
      </c>
      <c r="F16" s="199">
        <v>500.56667925953923</v>
      </c>
      <c r="G16" s="199">
        <v>759.60293482952068</v>
      </c>
      <c r="H16" s="199">
        <v>730.96586983556688</v>
      </c>
      <c r="I16" s="199">
        <v>662.85287899514992</v>
      </c>
      <c r="J16" s="199">
        <v>325.67049808429124</v>
      </c>
      <c r="K16" s="199">
        <v>591.11683458323853</v>
      </c>
      <c r="L16" s="199">
        <v>411.7869285984134</v>
      </c>
      <c r="M16" s="199">
        <v>602.79096532872927</v>
      </c>
      <c r="N16" s="199">
        <v>544.4244852839571</v>
      </c>
      <c r="O16" s="199">
        <v>406.66583758239028</v>
      </c>
      <c r="P16" s="199">
        <v>228.41143530798709</v>
      </c>
      <c r="Q16" s="199">
        <v>437.08809938641002</v>
      </c>
      <c r="R16" s="199">
        <v>79.335096335474148</v>
      </c>
      <c r="S16" s="199">
        <v>109.3367860739462</v>
      </c>
      <c r="T16" s="199">
        <v>84.289070056653372</v>
      </c>
      <c r="U16" s="199">
        <v>75.861211292127905</v>
      </c>
      <c r="V16" s="199">
        <v>26.525198938992041</v>
      </c>
      <c r="W16" s="199">
        <v>75.751836982046839</v>
      </c>
      <c r="X16" s="199">
        <v>9.4446543256516851</v>
      </c>
      <c r="Y16" s="199">
        <v>47.475183426845064</v>
      </c>
      <c r="Z16" s="199">
        <v>102.25231449495647</v>
      </c>
      <c r="AA16" s="199">
        <v>180.32583012063174</v>
      </c>
      <c r="AB16" s="199">
        <v>70.733863837312114</v>
      </c>
      <c r="AC16" s="199">
        <v>78.27689821478171</v>
      </c>
    </row>
    <row r="17" spans="1:29" ht="13.2">
      <c r="A17" s="204">
        <v>1</v>
      </c>
      <c r="B17" s="204">
        <v>1</v>
      </c>
      <c r="C17" s="204">
        <v>1</v>
      </c>
      <c r="D17" s="186">
        <v>124000</v>
      </c>
      <c r="E17" s="69" t="s">
        <v>24</v>
      </c>
      <c r="F17" s="199">
        <v>151.35422198619224</v>
      </c>
      <c r="G17" s="199">
        <v>282.63145180771392</v>
      </c>
      <c r="H17" s="199">
        <v>335.98237469509797</v>
      </c>
      <c r="I17" s="199">
        <v>342.07277216936598</v>
      </c>
      <c r="J17" s="199">
        <v>161.97857702690936</v>
      </c>
      <c r="K17" s="199">
        <v>248.51900014448779</v>
      </c>
      <c r="L17" s="199">
        <v>93.998937865108871</v>
      </c>
      <c r="M17" s="199">
        <v>144.93920605523795</v>
      </c>
      <c r="N17" s="199">
        <v>160.51616964355966</v>
      </c>
      <c r="O17" s="199">
        <v>134.35979373955988</v>
      </c>
      <c r="P17" s="199">
        <v>103.63145519463556</v>
      </c>
      <c r="Q17" s="199">
        <v>124.98193902615229</v>
      </c>
      <c r="R17" s="199">
        <v>35.58151885289432</v>
      </c>
      <c r="S17" s="199">
        <v>59.586118044931155</v>
      </c>
      <c r="T17" s="199">
        <v>56.652765756550501</v>
      </c>
      <c r="U17" s="199">
        <v>42.849880165589383</v>
      </c>
      <c r="V17" s="199">
        <v>12.191935905251249</v>
      </c>
      <c r="W17" s="199">
        <v>41.323508163560192</v>
      </c>
      <c r="X17" s="199">
        <v>21.773765268189067</v>
      </c>
      <c r="Y17" s="199">
        <v>78.106127707544829</v>
      </c>
      <c r="Z17" s="199">
        <v>118.8134392949878</v>
      </c>
      <c r="AA17" s="199">
        <v>164.86309826421672</v>
      </c>
      <c r="AB17" s="199">
        <v>46.155185927022551</v>
      </c>
      <c r="AC17" s="199">
        <v>82.213552954775324</v>
      </c>
    </row>
    <row r="18" spans="1:29" ht="13.2">
      <c r="A18" s="205"/>
      <c r="B18" s="205"/>
      <c r="C18" s="205"/>
      <c r="D18" s="206"/>
      <c r="E18" s="169" t="s">
        <v>210</v>
      </c>
      <c r="F18" s="201">
        <v>276.43938055421586</v>
      </c>
      <c r="G18" s="201">
        <v>418.87712404031589</v>
      </c>
      <c r="H18" s="201">
        <v>426.44119039041567</v>
      </c>
      <c r="I18" s="201">
        <v>458.03501555456381</v>
      </c>
      <c r="J18" s="201">
        <v>163.1373261837681</v>
      </c>
      <c r="K18" s="201">
        <v>346.01727892982109</v>
      </c>
      <c r="L18" s="201">
        <v>189.76854350016478</v>
      </c>
      <c r="M18" s="201">
        <v>267.87468616963218</v>
      </c>
      <c r="N18" s="201">
        <v>243.48894869567053</v>
      </c>
      <c r="O18" s="201">
        <v>204.31129824016756</v>
      </c>
      <c r="P18" s="201">
        <v>92.92920112696541</v>
      </c>
      <c r="Q18" s="201">
        <v>199.83278455011819</v>
      </c>
      <c r="R18" s="201">
        <v>72.536088972508892</v>
      </c>
      <c r="S18" s="201">
        <v>95.986609904304473</v>
      </c>
      <c r="T18" s="201">
        <v>82.646379452838545</v>
      </c>
      <c r="U18" s="201">
        <v>77.481777553567809</v>
      </c>
      <c r="V18" s="201">
        <v>18.934230058468906</v>
      </c>
      <c r="W18" s="201">
        <v>70.395640011973441</v>
      </c>
      <c r="X18" s="201">
        <v>14.134748081542218</v>
      </c>
      <c r="Y18" s="201">
        <v>55.01582796637922</v>
      </c>
      <c r="Z18" s="201">
        <v>100.30586224190662</v>
      </c>
      <c r="AA18" s="201">
        <v>176.24193976082839</v>
      </c>
      <c r="AB18" s="201">
        <v>51.273894998333787</v>
      </c>
      <c r="AC18" s="201">
        <v>75.788854367729485</v>
      </c>
    </row>
    <row r="19" spans="1:29" ht="13.2">
      <c r="A19" s="204">
        <v>2</v>
      </c>
      <c r="B19" s="204">
        <v>2</v>
      </c>
      <c r="C19" s="204">
        <v>1</v>
      </c>
      <c r="D19" s="186">
        <v>334002</v>
      </c>
      <c r="E19" s="69" t="s">
        <v>250</v>
      </c>
      <c r="F19" s="199">
        <v>209.31629064081673</v>
      </c>
      <c r="G19" s="199">
        <v>311.59520198538536</v>
      </c>
      <c r="H19" s="199">
        <v>348.04983748645719</v>
      </c>
      <c r="I19" s="199">
        <v>553.30463408457842</v>
      </c>
      <c r="J19" s="199">
        <v>100.66033177645353</v>
      </c>
      <c r="K19" s="199">
        <v>276.55009654580562</v>
      </c>
      <c r="L19" s="199">
        <v>140.68799862743418</v>
      </c>
      <c r="M19" s="199">
        <v>176.47869846959878</v>
      </c>
      <c r="N19" s="199">
        <v>197.72481040086674</v>
      </c>
      <c r="O19" s="199">
        <v>184.85692580400101</v>
      </c>
      <c r="P19" s="199">
        <v>53.14865517796747</v>
      </c>
      <c r="Q19" s="199">
        <v>139.45505256382751</v>
      </c>
      <c r="R19" s="199">
        <v>48.039804409367775</v>
      </c>
      <c r="S19" s="199">
        <v>74.451950916861989</v>
      </c>
      <c r="T19" s="199">
        <v>85.3196099674973</v>
      </c>
      <c r="U19" s="199">
        <v>51.911876424411247</v>
      </c>
      <c r="V19" s="199">
        <v>5.6369785794814034</v>
      </c>
      <c r="W19" s="199">
        <v>47.414717871701363</v>
      </c>
      <c r="X19" s="199">
        <v>20.588487604014766</v>
      </c>
      <c r="Y19" s="199">
        <v>60.664552598924587</v>
      </c>
      <c r="Z19" s="199">
        <v>65.005417118093177</v>
      </c>
      <c r="AA19" s="199">
        <v>316.53583185616611</v>
      </c>
      <c r="AB19" s="199">
        <v>41.874698019004668</v>
      </c>
      <c r="AC19" s="199">
        <v>89.680326110276766</v>
      </c>
    </row>
    <row r="20" spans="1:29" ht="13.2">
      <c r="A20" s="204">
        <v>2</v>
      </c>
      <c r="B20" s="204">
        <v>2</v>
      </c>
      <c r="C20" s="204">
        <v>1</v>
      </c>
      <c r="D20" s="186">
        <v>711000</v>
      </c>
      <c r="E20" s="69" t="s">
        <v>121</v>
      </c>
      <c r="F20" s="199">
        <v>204.25854689277782</v>
      </c>
      <c r="G20" s="199">
        <v>323.06286853251396</v>
      </c>
      <c r="H20" s="199">
        <v>347.64330180289426</v>
      </c>
      <c r="I20" s="199">
        <v>408.51381628080657</v>
      </c>
      <c r="J20" s="199">
        <v>169.6324629968401</v>
      </c>
      <c r="K20" s="199">
        <v>285.13685690435392</v>
      </c>
      <c r="L20" s="199">
        <v>150.07856097957415</v>
      </c>
      <c r="M20" s="199">
        <v>195.16651440910229</v>
      </c>
      <c r="N20" s="199">
        <v>189.99110679925613</v>
      </c>
      <c r="O20" s="199">
        <v>126.21359223300971</v>
      </c>
      <c r="P20" s="199">
        <v>64.859471145850662</v>
      </c>
      <c r="Q20" s="199">
        <v>145.57063983714835</v>
      </c>
      <c r="R20" s="199">
        <v>52.012786476675515</v>
      </c>
      <c r="S20" s="199">
        <v>80.558093181629388</v>
      </c>
      <c r="T20" s="199">
        <v>70.337133155469317</v>
      </c>
      <c r="U20" s="199">
        <v>59.746079163554903</v>
      </c>
      <c r="V20" s="199">
        <v>22.451355396640615</v>
      </c>
      <c r="W20" s="199">
        <v>56.675892974825352</v>
      </c>
      <c r="X20" s="199">
        <v>2.1671994365281475</v>
      </c>
      <c r="Y20" s="199">
        <v>47.338260941782281</v>
      </c>
      <c r="Z20" s="199">
        <v>87.31506184816881</v>
      </c>
      <c r="AA20" s="199">
        <v>222.55414488424202</v>
      </c>
      <c r="AB20" s="199">
        <v>82.321636454348862</v>
      </c>
      <c r="AC20" s="199">
        <v>82.89032409238024</v>
      </c>
    </row>
    <row r="21" spans="1:29" s="42" customFormat="1" ht="13.2">
      <c r="A21" s="204">
        <v>2</v>
      </c>
      <c r="B21" s="204">
        <v>2</v>
      </c>
      <c r="C21" s="204">
        <v>1</v>
      </c>
      <c r="D21" s="186">
        <v>314000</v>
      </c>
      <c r="E21" s="69" t="s">
        <v>54</v>
      </c>
      <c r="F21" s="199">
        <v>150.02885170225042</v>
      </c>
      <c r="G21" s="199">
        <v>271.18644067796617</v>
      </c>
      <c r="H21" s="199">
        <v>302.56801423849481</v>
      </c>
      <c r="I21" s="199">
        <v>335.23714924261242</v>
      </c>
      <c r="J21" s="199">
        <v>109.89977140847552</v>
      </c>
      <c r="K21" s="199">
        <v>226.01337107751613</v>
      </c>
      <c r="L21" s="199">
        <v>94.948329224151493</v>
      </c>
      <c r="M21" s="199">
        <v>189.33443571723856</v>
      </c>
      <c r="N21" s="199">
        <v>197.47436223408764</v>
      </c>
      <c r="O21" s="199">
        <v>165.54920950252463</v>
      </c>
      <c r="P21" s="199">
        <v>49.235097590997007</v>
      </c>
      <c r="Q21" s="199">
        <v>135.36710233090406</v>
      </c>
      <c r="R21" s="199">
        <v>41.966112364265868</v>
      </c>
      <c r="S21" s="199">
        <v>42.992972302604379</v>
      </c>
      <c r="T21" s="199">
        <v>45.766590389016017</v>
      </c>
      <c r="U21" s="199">
        <v>40.559556328118532</v>
      </c>
      <c r="V21" s="199">
        <v>18.463161596623895</v>
      </c>
      <c r="W21" s="199">
        <v>38.547250496898158</v>
      </c>
      <c r="X21" s="199">
        <v>13.114410113833092</v>
      </c>
      <c r="Y21" s="199">
        <v>38.859032658123198</v>
      </c>
      <c r="Z21" s="199">
        <v>59.327061615391131</v>
      </c>
      <c r="AA21" s="199">
        <v>129.12838341196922</v>
      </c>
      <c r="AB21" s="199">
        <v>42.20151222085461</v>
      </c>
      <c r="AC21" s="199">
        <v>52.099018249713929</v>
      </c>
    </row>
    <row r="22" spans="1:29" s="42" customFormat="1" ht="13.2">
      <c r="A22" s="204">
        <v>2</v>
      </c>
      <c r="B22" s="204">
        <v>2</v>
      </c>
      <c r="C22" s="204">
        <v>1</v>
      </c>
      <c r="D22" s="186">
        <v>512000</v>
      </c>
      <c r="E22" s="69" t="s">
        <v>95</v>
      </c>
      <c r="F22" s="199">
        <v>202.92504570383912</v>
      </c>
      <c r="G22" s="199">
        <v>341.54090548054012</v>
      </c>
      <c r="H22" s="199">
        <v>311.35976648017515</v>
      </c>
      <c r="I22" s="199">
        <v>332.49158249158251</v>
      </c>
      <c r="J22" s="199">
        <v>10.277492291880788</v>
      </c>
      <c r="K22" s="199">
        <v>240.88719207344786</v>
      </c>
      <c r="L22" s="199">
        <v>87.751371115173669</v>
      </c>
      <c r="M22" s="199">
        <v>148.26581943341276</v>
      </c>
      <c r="N22" s="199">
        <v>104.59742155193383</v>
      </c>
      <c r="O22" s="199">
        <v>132.57575757575759</v>
      </c>
      <c r="P22" s="199">
        <v>10.277492291880788</v>
      </c>
      <c r="Q22" s="199">
        <v>97.263885101354418</v>
      </c>
      <c r="R22" s="199">
        <v>107.86106032906766</v>
      </c>
      <c r="S22" s="199">
        <v>169.44665078104316</v>
      </c>
      <c r="T22" s="199">
        <v>133.78739965945027</v>
      </c>
      <c r="U22" s="199">
        <v>105.21885521885523</v>
      </c>
      <c r="V22" s="199">
        <v>0</v>
      </c>
      <c r="W22" s="199">
        <v>103.62694300518135</v>
      </c>
      <c r="X22" s="199">
        <v>7.3126142595978081</v>
      </c>
      <c r="Y22" s="199">
        <v>23.828435266084195</v>
      </c>
      <c r="Z22" s="199">
        <v>72.974945268791046</v>
      </c>
      <c r="AA22" s="199">
        <v>94.696969696969717</v>
      </c>
      <c r="AB22" s="199">
        <v>0</v>
      </c>
      <c r="AC22" s="199">
        <v>39.996363966912099</v>
      </c>
    </row>
    <row r="23" spans="1:29" s="42" customFormat="1" ht="13.2">
      <c r="A23" s="204">
        <v>2</v>
      </c>
      <c r="B23" s="204">
        <v>2</v>
      </c>
      <c r="C23" s="204">
        <v>1</v>
      </c>
      <c r="D23" s="186">
        <v>111000</v>
      </c>
      <c r="E23" s="69" t="s">
        <v>15</v>
      </c>
      <c r="F23" s="199">
        <v>155.19434628975267</v>
      </c>
      <c r="G23" s="199">
        <v>263.53007731472729</v>
      </c>
      <c r="H23" s="199">
        <v>314.56191499156046</v>
      </c>
      <c r="I23" s="199">
        <v>436.2848744262804</v>
      </c>
      <c r="J23" s="199">
        <v>221.23893805309748</v>
      </c>
      <c r="K23" s="199">
        <v>261.90114883019271</v>
      </c>
      <c r="L23" s="199">
        <v>117.03180212014138</v>
      </c>
      <c r="M23" s="199">
        <v>185.27248727135566</v>
      </c>
      <c r="N23" s="199">
        <v>204.59311544166528</v>
      </c>
      <c r="O23" s="199">
        <v>191.8415759888608</v>
      </c>
      <c r="P23" s="199">
        <v>119.40841314098685</v>
      </c>
      <c r="Q23" s="199">
        <v>158.53321074383851</v>
      </c>
      <c r="R23" s="199">
        <v>31.943462897526505</v>
      </c>
      <c r="S23" s="199">
        <v>42.428813878936424</v>
      </c>
      <c r="T23" s="199">
        <v>40.407140299728916</v>
      </c>
      <c r="U23" s="199">
        <v>44.350471868392525</v>
      </c>
      <c r="V23" s="199">
        <v>9.6981452297248154</v>
      </c>
      <c r="W23" s="199">
        <v>34.277450971640754</v>
      </c>
      <c r="X23" s="199">
        <v>6.2190812720848099</v>
      </c>
      <c r="Y23" s="199">
        <v>35.828776164435226</v>
      </c>
      <c r="Z23" s="199">
        <v>69.56165925016623</v>
      </c>
      <c r="AA23" s="199">
        <v>200.09282656902707</v>
      </c>
      <c r="AB23" s="199">
        <v>92.132379682385817</v>
      </c>
      <c r="AC23" s="199">
        <v>69.090487114713468</v>
      </c>
    </row>
    <row r="24" spans="1:29" s="42" customFormat="1" ht="13.2">
      <c r="A24" s="204">
        <v>2</v>
      </c>
      <c r="B24" s="204">
        <v>2</v>
      </c>
      <c r="C24" s="204">
        <v>1</v>
      </c>
      <c r="D24" s="186">
        <v>315000</v>
      </c>
      <c r="E24" s="69" t="s">
        <v>55</v>
      </c>
      <c r="F24" s="199">
        <v>171.41734475024151</v>
      </c>
      <c r="G24" s="199">
        <v>350.61513810054089</v>
      </c>
      <c r="H24" s="199">
        <v>369.53569674380981</v>
      </c>
      <c r="I24" s="199">
        <v>410.29632512370097</v>
      </c>
      <c r="J24" s="199">
        <v>491.68996826793176</v>
      </c>
      <c r="K24" s="199">
        <v>332.37816627894227</v>
      </c>
      <c r="L24" s="199">
        <v>162.41261317310369</v>
      </c>
      <c r="M24" s="199">
        <v>301.72999103772338</v>
      </c>
      <c r="N24" s="199">
        <v>276.21276472797666</v>
      </c>
      <c r="O24" s="199">
        <v>222.10485350530988</v>
      </c>
      <c r="P24" s="199">
        <v>208.30060636526443</v>
      </c>
      <c r="Q24" s="199">
        <v>225.69565781722713</v>
      </c>
      <c r="R24" s="199">
        <v>4.747949377036301</v>
      </c>
      <c r="S24" s="199">
        <v>23.627821080361748</v>
      </c>
      <c r="T24" s="199">
        <v>27.447921181127395</v>
      </c>
      <c r="U24" s="199">
        <v>76.722077055651297</v>
      </c>
      <c r="V24" s="199">
        <v>87.341732382418542</v>
      </c>
      <c r="W24" s="199">
        <v>38.190041634633623</v>
      </c>
      <c r="X24" s="199">
        <v>4.2567822001015161</v>
      </c>
      <c r="Y24" s="199">
        <v>25.257325982455711</v>
      </c>
      <c r="Z24" s="199">
        <v>65.875010834705762</v>
      </c>
      <c r="AA24" s="199">
        <v>111.46939456273978</v>
      </c>
      <c r="AB24" s="199">
        <v>196.04762952024873</v>
      </c>
      <c r="AC24" s="199">
        <v>68.492466827081486</v>
      </c>
    </row>
    <row r="25" spans="1:29" s="42" customFormat="1" ht="13.2">
      <c r="A25" s="204">
        <v>2</v>
      </c>
      <c r="B25" s="204">
        <v>2</v>
      </c>
      <c r="C25" s="204">
        <v>1</v>
      </c>
      <c r="D25" s="186">
        <v>316000</v>
      </c>
      <c r="E25" s="69" t="s">
        <v>56</v>
      </c>
      <c r="F25" s="199">
        <v>121.30569033965597</v>
      </c>
      <c r="G25" s="199">
        <v>212.16171065820257</v>
      </c>
      <c r="H25" s="199">
        <v>258.00130633572832</v>
      </c>
      <c r="I25" s="199">
        <v>310.36623215394161</v>
      </c>
      <c r="J25" s="199">
        <v>75.546719681908542</v>
      </c>
      <c r="K25" s="199">
        <v>193.86255053289236</v>
      </c>
      <c r="L25" s="199">
        <v>95.941773268636993</v>
      </c>
      <c r="M25" s="199">
        <v>145.339124624123</v>
      </c>
      <c r="N25" s="199">
        <v>153.49444807315481</v>
      </c>
      <c r="O25" s="199">
        <v>111.73184357541899</v>
      </c>
      <c r="P25" s="199">
        <v>23.856858846918492</v>
      </c>
      <c r="Q25" s="199">
        <v>107.80350361386746</v>
      </c>
      <c r="R25" s="199">
        <v>22.055580061755624</v>
      </c>
      <c r="S25" s="199">
        <v>26.729034413631812</v>
      </c>
      <c r="T25" s="199">
        <v>40.8229915088178</v>
      </c>
      <c r="U25" s="199">
        <v>55.865921787709496</v>
      </c>
      <c r="V25" s="199">
        <v>17.892644135188867</v>
      </c>
      <c r="W25" s="199">
        <v>32.463555065539637</v>
      </c>
      <c r="X25" s="199">
        <v>3.3083370092633451</v>
      </c>
      <c r="Y25" s="199">
        <v>40.093551620447755</v>
      </c>
      <c r="Z25" s="199">
        <v>63.683866753755716</v>
      </c>
      <c r="AA25" s="199">
        <v>142.76846679081316</v>
      </c>
      <c r="AB25" s="199">
        <v>33.79721669980119</v>
      </c>
      <c r="AC25" s="199">
        <v>53.59549185348525</v>
      </c>
    </row>
    <row r="26" spans="1:29" s="42" customFormat="1" ht="13.2">
      <c r="A26" s="204">
        <v>2</v>
      </c>
      <c r="B26" s="204">
        <v>3</v>
      </c>
      <c r="C26" s="204">
        <v>1</v>
      </c>
      <c r="D26" s="186">
        <v>515000</v>
      </c>
      <c r="E26" s="69" t="s">
        <v>97</v>
      </c>
      <c r="F26" s="199">
        <v>170.8984375</v>
      </c>
      <c r="G26" s="199">
        <v>288.35526976790908</v>
      </c>
      <c r="H26" s="199">
        <v>287.3802582257394</v>
      </c>
      <c r="I26" s="199">
        <v>290.78694817658356</v>
      </c>
      <c r="J26" s="199">
        <v>77.868539583174282</v>
      </c>
      <c r="K26" s="199">
        <v>209.88900100908171</v>
      </c>
      <c r="L26" s="199">
        <v>122.07031250000001</v>
      </c>
      <c r="M26" s="199">
        <v>196.92555008540137</v>
      </c>
      <c r="N26" s="199">
        <v>189.50437317784264</v>
      </c>
      <c r="O26" s="199">
        <v>113.24376199616123</v>
      </c>
      <c r="P26" s="199">
        <v>37.407435682113139</v>
      </c>
      <c r="Q26" s="199">
        <v>125.29431550622269</v>
      </c>
      <c r="R26" s="199">
        <v>43.3349609375</v>
      </c>
      <c r="S26" s="199">
        <v>68.321109213302435</v>
      </c>
      <c r="T26" s="199">
        <v>56.226572261557692</v>
      </c>
      <c r="U26" s="199">
        <v>61.420345489443378</v>
      </c>
      <c r="V26" s="199">
        <v>9.9244217115810365</v>
      </c>
      <c r="W26" s="199">
        <v>45.408678102926324</v>
      </c>
      <c r="X26" s="199">
        <v>5.4931640625</v>
      </c>
      <c r="Y26" s="199">
        <v>23.108610469205274</v>
      </c>
      <c r="Z26" s="199">
        <v>41.649312786339024</v>
      </c>
      <c r="AA26" s="199">
        <v>116.12284069097896</v>
      </c>
      <c r="AB26" s="199">
        <v>30.536682189480114</v>
      </c>
      <c r="AC26" s="199">
        <v>39.186007399932734</v>
      </c>
    </row>
    <row r="27" spans="1:29" s="42" customFormat="1" ht="13.2">
      <c r="A27" s="204">
        <v>2</v>
      </c>
      <c r="B27" s="204">
        <v>2</v>
      </c>
      <c r="C27" s="204">
        <v>1</v>
      </c>
      <c r="D27" s="186">
        <v>120000</v>
      </c>
      <c r="E27" s="69" t="s">
        <v>22</v>
      </c>
      <c r="F27" s="199">
        <v>472.07207207207216</v>
      </c>
      <c r="G27" s="199">
        <v>623.01166489925788</v>
      </c>
      <c r="H27" s="199">
        <v>665.35723054259756</v>
      </c>
      <c r="I27" s="199">
        <v>558.54643337819653</v>
      </c>
      <c r="J27" s="199">
        <v>99.122061738884184</v>
      </c>
      <c r="K27" s="199">
        <v>491.95660306771418</v>
      </c>
      <c r="L27" s="199">
        <v>331.53153153153153</v>
      </c>
      <c r="M27" s="199">
        <v>389.71367974549321</v>
      </c>
      <c r="N27" s="199">
        <v>311.80947704394799</v>
      </c>
      <c r="O27" s="199">
        <v>224.31583669807091</v>
      </c>
      <c r="P27" s="199">
        <v>53.80911922968</v>
      </c>
      <c r="Q27" s="199">
        <v>269.82790871679759</v>
      </c>
      <c r="R27" s="199">
        <v>117.11711711711717</v>
      </c>
      <c r="S27" s="199">
        <v>84.83563096500535</v>
      </c>
      <c r="T27" s="199">
        <v>108.0284802356985</v>
      </c>
      <c r="U27" s="199">
        <v>47.106325706594887</v>
      </c>
      <c r="V27" s="199">
        <v>8.4961767204757876</v>
      </c>
      <c r="W27" s="199">
        <v>77.160493827160522</v>
      </c>
      <c r="X27" s="199">
        <v>23.423423423423436</v>
      </c>
      <c r="Y27" s="199">
        <v>148.46235418875932</v>
      </c>
      <c r="Z27" s="199">
        <v>245.51927326295115</v>
      </c>
      <c r="AA27" s="199">
        <v>287.12427097353071</v>
      </c>
      <c r="AB27" s="199">
        <v>36.816765788728411</v>
      </c>
      <c r="AC27" s="199">
        <v>144.96820052375608</v>
      </c>
    </row>
    <row r="28" spans="1:29" s="42" customFormat="1" ht="13.2">
      <c r="A28" s="204">
        <v>2</v>
      </c>
      <c r="B28" s="204">
        <v>2</v>
      </c>
      <c r="C28" s="204">
        <v>1</v>
      </c>
      <c r="D28" s="186">
        <v>122000</v>
      </c>
      <c r="E28" s="69" t="s">
        <v>23</v>
      </c>
      <c r="F28" s="199">
        <v>294.08277006996326</v>
      </c>
      <c r="G28" s="199">
        <v>571.17750439367296</v>
      </c>
      <c r="H28" s="199">
        <v>599.96648231942345</v>
      </c>
      <c r="I28" s="199">
        <v>480.43511104396441</v>
      </c>
      <c r="J28" s="199">
        <v>216.90351533283484</v>
      </c>
      <c r="K28" s="199">
        <v>425.80403655987772</v>
      </c>
      <c r="L28" s="199">
        <v>224.11953041622201</v>
      </c>
      <c r="M28" s="199">
        <v>379.61335676625646</v>
      </c>
      <c r="N28" s="199">
        <v>358.63918216859395</v>
      </c>
      <c r="O28" s="199">
        <v>250.79317117389334</v>
      </c>
      <c r="P28" s="199">
        <v>168.28721017202705</v>
      </c>
      <c r="Q28" s="199">
        <v>272.95130548710114</v>
      </c>
      <c r="R28" s="199">
        <v>60.476698683742441</v>
      </c>
      <c r="S28" s="199">
        <v>108.96309314586998</v>
      </c>
      <c r="T28" s="199">
        <v>120.66365007541479</v>
      </c>
      <c r="U28" s="199">
        <v>69.496902855416224</v>
      </c>
      <c r="V28" s="199">
        <v>14.958863126402393</v>
      </c>
      <c r="W28" s="199">
        <v>74.554699441619618</v>
      </c>
      <c r="X28" s="199">
        <v>9.4865409699988135</v>
      </c>
      <c r="Y28" s="199">
        <v>82.601054481546583</v>
      </c>
      <c r="Z28" s="199">
        <v>120.66365007541479</v>
      </c>
      <c r="AA28" s="199">
        <v>160.14503701465486</v>
      </c>
      <c r="AB28" s="199">
        <v>33.657442034405385</v>
      </c>
      <c r="AC28" s="199">
        <v>78.298031631157016</v>
      </c>
    </row>
    <row r="29" spans="1:29" s="42" customFormat="1" ht="13.2">
      <c r="A29" s="205"/>
      <c r="B29" s="205"/>
      <c r="C29" s="205"/>
      <c r="D29" s="206"/>
      <c r="E29" s="169" t="s">
        <v>217</v>
      </c>
      <c r="F29" s="201">
        <v>184.42708989377337</v>
      </c>
      <c r="G29" s="201">
        <v>328.49915682967969</v>
      </c>
      <c r="H29" s="201">
        <v>357.20156064813614</v>
      </c>
      <c r="I29" s="201">
        <v>406.74644024805048</v>
      </c>
      <c r="J29" s="201">
        <v>232.86540049545832</v>
      </c>
      <c r="K29" s="201">
        <v>289.730354309809</v>
      </c>
      <c r="L29" s="201">
        <v>143.59491119788387</v>
      </c>
      <c r="M29" s="201">
        <v>235.91905564924122</v>
      </c>
      <c r="N29" s="201">
        <v>227.52242782867475</v>
      </c>
      <c r="O29" s="201">
        <v>181.59058528992745</v>
      </c>
      <c r="P29" s="201">
        <v>107.26237559215963</v>
      </c>
      <c r="Q29" s="201">
        <v>175.48370314019496</v>
      </c>
      <c r="R29" s="201">
        <v>33.589452911785699</v>
      </c>
      <c r="S29" s="201">
        <v>52.445193929173676</v>
      </c>
      <c r="T29" s="201">
        <v>54.32854930661891</v>
      </c>
      <c r="U29" s="201">
        <v>61.683151193721336</v>
      </c>
      <c r="V29" s="201">
        <v>33.204398278934335</v>
      </c>
      <c r="W29" s="201">
        <v>45.689586071406424</v>
      </c>
      <c r="X29" s="201">
        <v>7.2427257841037971</v>
      </c>
      <c r="Y29" s="201">
        <v>40.134907251264778</v>
      </c>
      <c r="Z29" s="201">
        <v>75.350583512842476</v>
      </c>
      <c r="AA29" s="201">
        <v>163.47270376440167</v>
      </c>
      <c r="AB29" s="201">
        <v>92.398626624364354</v>
      </c>
      <c r="AC29" s="201">
        <v>68.557065098207659</v>
      </c>
    </row>
    <row r="30" spans="1:29" s="42" customFormat="1" ht="13.2">
      <c r="A30" s="204">
        <v>3</v>
      </c>
      <c r="B30" s="204">
        <v>4</v>
      </c>
      <c r="C30" s="204">
        <v>2</v>
      </c>
      <c r="D30" s="186">
        <v>334000</v>
      </c>
      <c r="E30" s="192" t="s">
        <v>258</v>
      </c>
      <c r="F30" s="199">
        <v>254.63690663313423</v>
      </c>
      <c r="G30" s="199">
        <v>421.86827378390024</v>
      </c>
      <c r="H30" s="199">
        <v>463.91752577319591</v>
      </c>
      <c r="I30" s="199">
        <v>448.10543657331135</v>
      </c>
      <c r="J30" s="199">
        <v>198.2378854625552</v>
      </c>
      <c r="K30" s="199">
        <v>357.81261720801143</v>
      </c>
      <c r="L30" s="199">
        <v>176.04526878340147</v>
      </c>
      <c r="M30" s="199">
        <v>236.76280671545422</v>
      </c>
      <c r="N30" s="199">
        <v>261.69706582077714</v>
      </c>
      <c r="O30" s="199">
        <v>257.00164744645798</v>
      </c>
      <c r="P30" s="199">
        <v>154.18502202643185</v>
      </c>
      <c r="Q30" s="199">
        <v>217.53806916210337</v>
      </c>
      <c r="R30" s="199">
        <v>75.447972335743486</v>
      </c>
      <c r="S30" s="199">
        <v>167.88635385277667</v>
      </c>
      <c r="T30" s="199">
        <v>142.74385408406027</v>
      </c>
      <c r="U30" s="199">
        <v>108.73146622734761</v>
      </c>
      <c r="V30" s="199">
        <v>22.026431718061691</v>
      </c>
      <c r="W30" s="199">
        <v>102.76798439726954</v>
      </c>
      <c r="X30" s="199">
        <v>3.1436655139893115</v>
      </c>
      <c r="Y30" s="199">
        <v>17.219113215669392</v>
      </c>
      <c r="Z30" s="199">
        <v>59.476605868358455</v>
      </c>
      <c r="AA30" s="199">
        <v>82.372322899505804</v>
      </c>
      <c r="AB30" s="199">
        <v>22.026431718061676</v>
      </c>
      <c r="AC30" s="199">
        <v>37.506563648638519</v>
      </c>
    </row>
    <row r="31" spans="1:29" s="42" customFormat="1" ht="13.2">
      <c r="A31" s="204">
        <v>3</v>
      </c>
      <c r="B31" s="204">
        <v>4</v>
      </c>
      <c r="C31" s="204">
        <v>2</v>
      </c>
      <c r="D31" s="186">
        <v>554000</v>
      </c>
      <c r="E31" s="69" t="s">
        <v>265</v>
      </c>
      <c r="F31" s="199">
        <v>182.83660959627989</v>
      </c>
      <c r="G31" s="199">
        <v>250.14801657785674</v>
      </c>
      <c r="H31" s="199">
        <v>281.40568197118625</v>
      </c>
      <c r="I31" s="199">
        <v>263.55509114129808</v>
      </c>
      <c r="J31" s="199">
        <v>123.84836127473193</v>
      </c>
      <c r="K31" s="199">
        <v>221.19910491524993</v>
      </c>
      <c r="L31" s="199">
        <v>115.1976326358064</v>
      </c>
      <c r="M31" s="199">
        <v>143.57608052101838</v>
      </c>
      <c r="N31" s="199">
        <v>164.26551770566854</v>
      </c>
      <c r="O31" s="199">
        <v>147.45152676187163</v>
      </c>
      <c r="P31" s="199">
        <v>70.986255852590261</v>
      </c>
      <c r="Q31" s="199">
        <v>129.11854728773889</v>
      </c>
      <c r="R31" s="199">
        <v>62.354681885436506</v>
      </c>
      <c r="S31" s="199">
        <v>90.290112492599164</v>
      </c>
      <c r="T31" s="199">
        <v>74.054126834522734</v>
      </c>
      <c r="U31" s="199">
        <v>73.145245559038671</v>
      </c>
      <c r="V31" s="199">
        <v>30.206917384080953</v>
      </c>
      <c r="W31" s="199">
        <v>66.359731474574971</v>
      </c>
      <c r="X31" s="199">
        <v>5.2842950750369893</v>
      </c>
      <c r="Y31" s="199">
        <v>16.281823564239193</v>
      </c>
      <c r="Z31" s="199">
        <v>43.086037430995013</v>
      </c>
      <c r="AA31" s="199">
        <v>42.958318820387788</v>
      </c>
      <c r="AB31" s="199">
        <v>22.655188038060714</v>
      </c>
      <c r="AC31" s="199">
        <v>25.720826152936031</v>
      </c>
    </row>
    <row r="32" spans="1:29" s="42" customFormat="1" ht="13.2">
      <c r="A32" s="204">
        <v>3</v>
      </c>
      <c r="B32" s="204">
        <v>4</v>
      </c>
      <c r="C32" s="204">
        <v>2</v>
      </c>
      <c r="D32" s="186">
        <v>558000</v>
      </c>
      <c r="E32" s="69" t="s">
        <v>266</v>
      </c>
      <c r="F32" s="199">
        <v>113.9438826378009</v>
      </c>
      <c r="G32" s="199">
        <v>214.75442433883478</v>
      </c>
      <c r="H32" s="199">
        <v>240.02823861630785</v>
      </c>
      <c r="I32" s="199">
        <v>249.29930668240161</v>
      </c>
      <c r="J32" s="199">
        <v>109.6104912898806</v>
      </c>
      <c r="K32" s="199">
        <v>185.44791244426432</v>
      </c>
      <c r="L32" s="199">
        <v>79.760717846460651</v>
      </c>
      <c r="M32" s="199">
        <v>135.21574865778487</v>
      </c>
      <c r="N32" s="199">
        <v>142.95799505824215</v>
      </c>
      <c r="O32" s="199">
        <v>115.06121846880076</v>
      </c>
      <c r="P32" s="199">
        <v>64.59189665296536</v>
      </c>
      <c r="Q32" s="199">
        <v>106.74233211728148</v>
      </c>
      <c r="R32" s="199">
        <v>22.788776527560174</v>
      </c>
      <c r="S32" s="199">
        <v>59.654006760787439</v>
      </c>
      <c r="T32" s="199">
        <v>61.771973173314535</v>
      </c>
      <c r="U32" s="199">
        <v>70.806903673108152</v>
      </c>
      <c r="V32" s="199">
        <v>23.487962419260128</v>
      </c>
      <c r="W32" s="199">
        <v>47.628698824483187</v>
      </c>
      <c r="X32" s="199">
        <v>11.394388263780094</v>
      </c>
      <c r="Y32" s="199">
        <v>19.884668920262481</v>
      </c>
      <c r="Z32" s="199">
        <v>35.298270384751149</v>
      </c>
      <c r="AA32" s="199">
        <v>63.431184540492694</v>
      </c>
      <c r="AB32" s="199">
        <v>21.530632217655121</v>
      </c>
      <c r="AC32" s="199">
        <v>31.07688150249966</v>
      </c>
    </row>
    <row r="33" spans="1:29" s="42" customFormat="1" ht="13.2">
      <c r="A33" s="204">
        <v>3</v>
      </c>
      <c r="B33" s="204">
        <v>4</v>
      </c>
      <c r="C33" s="204">
        <v>2</v>
      </c>
      <c r="D33" s="186">
        <v>358000</v>
      </c>
      <c r="E33" s="69" t="s">
        <v>259</v>
      </c>
      <c r="F33" s="199">
        <v>199.38650306748468</v>
      </c>
      <c r="G33" s="199">
        <v>307.92786662129998</v>
      </c>
      <c r="H33" s="199">
        <v>305.28313824739013</v>
      </c>
      <c r="I33" s="199">
        <v>364.09043112513126</v>
      </c>
      <c r="J33" s="199">
        <v>129.17454316320104</v>
      </c>
      <c r="K33" s="199">
        <v>260.45276045276046</v>
      </c>
      <c r="L33" s="199">
        <v>134.49740443605478</v>
      </c>
      <c r="M33" s="199">
        <v>161.61959850289222</v>
      </c>
      <c r="N33" s="199">
        <v>158.17779183802594</v>
      </c>
      <c r="O33" s="199">
        <v>152.47108307045215</v>
      </c>
      <c r="P33" s="199">
        <v>48.834278512917471</v>
      </c>
      <c r="Q33" s="199">
        <v>131.6701316701317</v>
      </c>
      <c r="R33" s="199">
        <v>61.349693251533751</v>
      </c>
      <c r="S33" s="199">
        <v>129.2956788023138</v>
      </c>
      <c r="T33" s="199">
        <v>98.070230939576106</v>
      </c>
      <c r="U33" s="199">
        <v>95.951629863301704</v>
      </c>
      <c r="V33" s="199">
        <v>40.95778197857593</v>
      </c>
      <c r="W33" s="199">
        <v>83.448833448833454</v>
      </c>
      <c r="X33" s="199">
        <v>3.5394053798961789</v>
      </c>
      <c r="Y33" s="199">
        <v>17.012589316093912</v>
      </c>
      <c r="Z33" s="199">
        <v>49.03511546978806</v>
      </c>
      <c r="AA33" s="199">
        <v>115.66771819137742</v>
      </c>
      <c r="AB33" s="199">
        <v>39.382482671707621</v>
      </c>
      <c r="AC33" s="199">
        <v>45.333795333795322</v>
      </c>
    </row>
    <row r="34" spans="1:29" s="42" customFormat="1" ht="13.2">
      <c r="A34" s="204">
        <v>3</v>
      </c>
      <c r="B34" s="204">
        <v>4</v>
      </c>
      <c r="C34" s="204">
        <v>2</v>
      </c>
      <c r="D34" s="186">
        <v>366000</v>
      </c>
      <c r="E34" s="69" t="s">
        <v>260</v>
      </c>
      <c r="F34" s="199">
        <v>253.75453133091665</v>
      </c>
      <c r="G34" s="199">
        <v>289.96282527881044</v>
      </c>
      <c r="H34" s="199">
        <v>321.27429805615554</v>
      </c>
      <c r="I34" s="199">
        <v>299.24599434495769</v>
      </c>
      <c r="J34" s="199">
        <v>88.429256594724222</v>
      </c>
      <c r="K34" s="199">
        <v>254.44181986238067</v>
      </c>
      <c r="L34" s="199">
        <v>182.28896944588297</v>
      </c>
      <c r="M34" s="199">
        <v>172.49070631970267</v>
      </c>
      <c r="N34" s="199">
        <v>193.03455723542115</v>
      </c>
      <c r="O34" s="199">
        <v>133.12912346842606</v>
      </c>
      <c r="P34" s="199">
        <v>49.460431654676256</v>
      </c>
      <c r="Q34" s="199">
        <v>149.17325664989218</v>
      </c>
      <c r="R34" s="199">
        <v>58.001035732780949</v>
      </c>
      <c r="S34" s="199">
        <v>74.34944237918215</v>
      </c>
      <c r="T34" s="199">
        <v>58.045356371490286</v>
      </c>
      <c r="U34" s="199">
        <v>73.044297832233738</v>
      </c>
      <c r="V34" s="199">
        <v>13.489208633093531</v>
      </c>
      <c r="W34" s="199">
        <v>56.485570504262093</v>
      </c>
      <c r="X34" s="199">
        <v>13.464526152252724</v>
      </c>
      <c r="Y34" s="199">
        <v>43.122676579925667</v>
      </c>
      <c r="Z34" s="199">
        <v>70.194384449244055</v>
      </c>
      <c r="AA34" s="199">
        <v>93.072573044297869</v>
      </c>
      <c r="AB34" s="199">
        <v>25.479616306954437</v>
      </c>
      <c r="AC34" s="199">
        <v>48.782992708226367</v>
      </c>
    </row>
    <row r="35" spans="1:29" s="42" customFormat="1" ht="13.2">
      <c r="A35" s="204">
        <v>3</v>
      </c>
      <c r="B35" s="204">
        <v>4</v>
      </c>
      <c r="C35" s="204">
        <v>2</v>
      </c>
      <c r="D35" s="186">
        <v>754000</v>
      </c>
      <c r="E35" s="69" t="s">
        <v>269</v>
      </c>
      <c r="F35" s="199">
        <v>164.1064783894667</v>
      </c>
      <c r="G35" s="199">
        <v>408.24575586095392</v>
      </c>
      <c r="H35" s="199">
        <v>309.77258758451137</v>
      </c>
      <c r="I35" s="199">
        <v>331.36729222520108</v>
      </c>
      <c r="J35" s="199">
        <v>125.20868113522542</v>
      </c>
      <c r="K35" s="199">
        <v>264.62362811684801</v>
      </c>
      <c r="L35" s="199">
        <v>110.67646216964036</v>
      </c>
      <c r="M35" s="199">
        <v>254.64834276475344</v>
      </c>
      <c r="N35" s="199">
        <v>181.9299323909035</v>
      </c>
      <c r="O35" s="199">
        <v>155.49597855227876</v>
      </c>
      <c r="P35" s="199">
        <v>66.777963272120232</v>
      </c>
      <c r="Q35" s="199">
        <v>151.81781861765882</v>
      </c>
      <c r="R35" s="199">
        <v>42.934834462360463</v>
      </c>
      <c r="S35" s="199">
        <v>107.78765831312315</v>
      </c>
      <c r="T35" s="199">
        <v>65.150583896742489</v>
      </c>
      <c r="U35" s="199">
        <v>78.284182305630068</v>
      </c>
      <c r="V35" s="199">
        <v>26.432943795214246</v>
      </c>
      <c r="W35" s="199">
        <v>63.453267843293929</v>
      </c>
      <c r="X35" s="199">
        <v>10.495181757465891</v>
      </c>
      <c r="Y35" s="199">
        <v>45.809754783077338</v>
      </c>
      <c r="Z35" s="199">
        <v>62.6920712968654</v>
      </c>
      <c r="AA35" s="199">
        <v>97.587131367292216</v>
      </c>
      <c r="AB35" s="199">
        <v>31.997774067890937</v>
      </c>
      <c r="AC35" s="199">
        <v>49.35254165589528</v>
      </c>
    </row>
    <row r="36" spans="1:29" s="42" customFormat="1" ht="13.2">
      <c r="A36" s="204">
        <v>3</v>
      </c>
      <c r="B36" s="204">
        <v>3</v>
      </c>
      <c r="C36" s="204">
        <v>2</v>
      </c>
      <c r="D36" s="186">
        <v>370000</v>
      </c>
      <c r="E36" s="69" t="s">
        <v>261</v>
      </c>
      <c r="F36" s="199">
        <v>245.16933305630587</v>
      </c>
      <c r="G36" s="199">
        <v>356.5267395054629</v>
      </c>
      <c r="H36" s="199">
        <v>453.86533665835441</v>
      </c>
      <c r="I36" s="199">
        <v>422.50485018322922</v>
      </c>
      <c r="J36" s="199">
        <v>178.17982456140354</v>
      </c>
      <c r="K36" s="199">
        <v>332.71808820672237</v>
      </c>
      <c r="L36" s="199">
        <v>189.07126532308337</v>
      </c>
      <c r="M36" s="199">
        <v>209.89074180563543</v>
      </c>
      <c r="N36" s="199">
        <v>286.78304239401524</v>
      </c>
      <c r="O36" s="199">
        <v>250.05389092476835</v>
      </c>
      <c r="P36" s="199">
        <v>104.16666666666671</v>
      </c>
      <c r="Q36" s="199">
        <v>210.31668933359245</v>
      </c>
      <c r="R36" s="199">
        <v>49.864949096197797</v>
      </c>
      <c r="S36" s="199">
        <v>117.88384128809662</v>
      </c>
      <c r="T36" s="199">
        <v>89.775561097256883</v>
      </c>
      <c r="U36" s="199">
        <v>86.225479629230449</v>
      </c>
      <c r="V36" s="199">
        <v>38.377192982456137</v>
      </c>
      <c r="W36" s="199">
        <v>75.286574703710897</v>
      </c>
      <c r="X36" s="199">
        <v>6.2331186370247273</v>
      </c>
      <c r="Y36" s="199">
        <v>28.752156411730894</v>
      </c>
      <c r="Z36" s="199">
        <v>77.306733167082299</v>
      </c>
      <c r="AA36" s="199">
        <v>86.225479629230449</v>
      </c>
      <c r="AB36" s="199">
        <v>35.635964912280706</v>
      </c>
      <c r="AC36" s="199">
        <v>47.114824169419073</v>
      </c>
    </row>
    <row r="37" spans="1:29" s="42" customFormat="1" ht="13.2">
      <c r="A37" s="204">
        <v>3</v>
      </c>
      <c r="B37" s="204">
        <v>4</v>
      </c>
      <c r="C37" s="204">
        <v>2</v>
      </c>
      <c r="D37" s="186">
        <v>758000</v>
      </c>
      <c r="E37" s="69" t="s">
        <v>271</v>
      </c>
      <c r="F37" s="199">
        <v>93.023255813953483</v>
      </c>
      <c r="G37" s="199">
        <v>112.86681715575621</v>
      </c>
      <c r="H37" s="199">
        <v>179.78113600833777</v>
      </c>
      <c r="I37" s="199">
        <v>156.84517140936592</v>
      </c>
      <c r="J37" s="199">
        <v>45.727350671620464</v>
      </c>
      <c r="K37" s="199">
        <v>118.78357730790084</v>
      </c>
      <c r="L37" s="199">
        <v>58.645096056622855</v>
      </c>
      <c r="M37" s="199">
        <v>67.720090293453723</v>
      </c>
      <c r="N37" s="199">
        <v>62.532569046378327</v>
      </c>
      <c r="O37" s="199">
        <v>58.256777952050186</v>
      </c>
      <c r="P37" s="199">
        <v>14.289797084881394</v>
      </c>
      <c r="Q37" s="199">
        <v>53.230814727192076</v>
      </c>
      <c r="R37" s="199">
        <v>34.378159757330643</v>
      </c>
      <c r="S37" s="199">
        <v>31.038374717832962</v>
      </c>
      <c r="T37" s="199">
        <v>70.349140177175627</v>
      </c>
      <c r="U37" s="199">
        <v>42.572260811113601</v>
      </c>
      <c r="V37" s="199">
        <v>5.715918833952558</v>
      </c>
      <c r="W37" s="199">
        <v>37.458721474690726</v>
      </c>
      <c r="X37" s="199">
        <v>0</v>
      </c>
      <c r="Y37" s="199">
        <v>14.108352144469528</v>
      </c>
      <c r="Z37" s="199">
        <v>46.899426784783756</v>
      </c>
      <c r="AA37" s="199">
        <v>56.016132646202102</v>
      </c>
      <c r="AB37" s="199">
        <v>25.721634752786517</v>
      </c>
      <c r="AC37" s="199">
        <v>28.094041106018043</v>
      </c>
    </row>
    <row r="38" spans="1:29" s="42" customFormat="1" ht="13.2">
      <c r="A38" s="204">
        <v>3</v>
      </c>
      <c r="B38" s="204">
        <v>4</v>
      </c>
      <c r="C38" s="204">
        <v>2</v>
      </c>
      <c r="D38" s="186">
        <v>958000</v>
      </c>
      <c r="E38" s="69" t="s">
        <v>276</v>
      </c>
      <c r="F38" s="199">
        <v>100.88468104920071</v>
      </c>
      <c r="G38" s="199">
        <v>145.60033762397134</v>
      </c>
      <c r="H38" s="199">
        <v>185.49127640036738</v>
      </c>
      <c r="I38" s="199">
        <v>170.60572859602442</v>
      </c>
      <c r="J38" s="199">
        <v>91.093117408906892</v>
      </c>
      <c r="K38" s="199">
        <v>139.14723136357134</v>
      </c>
      <c r="L38" s="199">
        <v>48.114232500388042</v>
      </c>
      <c r="M38" s="199">
        <v>73.85524372230428</v>
      </c>
      <c r="N38" s="199">
        <v>80.808080808080803</v>
      </c>
      <c r="O38" s="199">
        <v>76.694318359680693</v>
      </c>
      <c r="P38" s="199">
        <v>46.558704453441308</v>
      </c>
      <c r="Q38" s="199">
        <v>65.102303619974251</v>
      </c>
      <c r="R38" s="199">
        <v>43.458016451963374</v>
      </c>
      <c r="S38" s="199">
        <v>59.084194977843445</v>
      </c>
      <c r="T38" s="199">
        <v>58.769513314967902</v>
      </c>
      <c r="U38" s="199">
        <v>43.825324776960407</v>
      </c>
      <c r="V38" s="199">
        <v>20.242914979757089</v>
      </c>
      <c r="W38" s="199">
        <v>45.070825583059104</v>
      </c>
      <c r="X38" s="199">
        <v>9.3124320968492942</v>
      </c>
      <c r="Y38" s="199">
        <v>12.660898923823591</v>
      </c>
      <c r="Z38" s="199">
        <v>45.913682277318657</v>
      </c>
      <c r="AA38" s="199">
        <v>50.086085459383312</v>
      </c>
      <c r="AB38" s="199">
        <v>24.291497975708502</v>
      </c>
      <c r="AC38" s="199">
        <v>28.974102160537988</v>
      </c>
    </row>
    <row r="39" spans="1:29" s="42" customFormat="1" ht="13.2">
      <c r="A39" s="204">
        <v>3</v>
      </c>
      <c r="B39" s="204">
        <v>4</v>
      </c>
      <c r="C39" s="204">
        <v>2</v>
      </c>
      <c r="D39" s="186">
        <v>762000</v>
      </c>
      <c r="E39" s="69" t="s">
        <v>272</v>
      </c>
      <c r="F39" s="199">
        <v>144.57831325301208</v>
      </c>
      <c r="G39" s="199">
        <v>185.22129069994151</v>
      </c>
      <c r="H39" s="199">
        <v>173.61111111111111</v>
      </c>
      <c r="I39" s="199">
        <v>165.9505111868425</v>
      </c>
      <c r="J39" s="199">
        <v>31.52234377897274</v>
      </c>
      <c r="K39" s="199">
        <v>141.5940969221565</v>
      </c>
      <c r="L39" s="199">
        <v>85.046066619418866</v>
      </c>
      <c r="M39" s="199">
        <v>105.28368102944043</v>
      </c>
      <c r="N39" s="199">
        <v>90.277777777777771</v>
      </c>
      <c r="O39" s="199">
        <v>45.932730774929617</v>
      </c>
      <c r="P39" s="199">
        <v>12.979788614871131</v>
      </c>
      <c r="Q39" s="199">
        <v>67.805623878215783</v>
      </c>
      <c r="R39" s="199">
        <v>52.445074415308298</v>
      </c>
      <c r="S39" s="199">
        <v>64.340027295769161</v>
      </c>
      <c r="T39" s="199">
        <v>39.93055555555555</v>
      </c>
      <c r="U39" s="199">
        <v>19.262112905615655</v>
      </c>
      <c r="V39" s="199">
        <v>3.7085110328203235</v>
      </c>
      <c r="W39" s="199">
        <v>35.89709499434953</v>
      </c>
      <c r="X39" s="199">
        <v>7.0871722182849055</v>
      </c>
      <c r="Y39" s="199">
        <v>15.597582374731919</v>
      </c>
      <c r="Z39" s="199">
        <v>43.402777777777786</v>
      </c>
      <c r="AA39" s="199">
        <v>100.75566750629723</v>
      </c>
      <c r="AB39" s="199">
        <v>14.834044131281292</v>
      </c>
      <c r="AC39" s="199">
        <v>37.891378049591175</v>
      </c>
    </row>
    <row r="40" spans="1:29" s="42" customFormat="1" ht="13.2">
      <c r="A40" s="204">
        <v>3</v>
      </c>
      <c r="B40" s="204">
        <v>4</v>
      </c>
      <c r="C40" s="204">
        <v>2</v>
      </c>
      <c r="D40" s="186">
        <v>154000</v>
      </c>
      <c r="E40" s="69" t="s">
        <v>253</v>
      </c>
      <c r="F40" s="199">
        <v>153.28577932918503</v>
      </c>
      <c r="G40" s="199">
        <v>277.94808910688744</v>
      </c>
      <c r="H40" s="199">
        <v>211.01093420295425</v>
      </c>
      <c r="I40" s="199">
        <v>204.56069751844399</v>
      </c>
      <c r="J40" s="199">
        <v>55.889049886151952</v>
      </c>
      <c r="K40" s="199">
        <v>180.42924699890872</v>
      </c>
      <c r="L40" s="199">
        <v>89.54317802397938</v>
      </c>
      <c r="M40" s="199">
        <v>79.705702023298656</v>
      </c>
      <c r="N40" s="199">
        <v>65.22156148091311</v>
      </c>
      <c r="O40" s="199">
        <v>62.038900067069079</v>
      </c>
      <c r="P40" s="199">
        <v>31.049472158973316</v>
      </c>
      <c r="Q40" s="199">
        <v>66.933430338304859</v>
      </c>
      <c r="R40" s="199">
        <v>62.224920321748385</v>
      </c>
      <c r="S40" s="199">
        <v>188.02370733701207</v>
      </c>
      <c r="T40" s="199">
        <v>128.52484174179943</v>
      </c>
      <c r="U40" s="199">
        <v>115.69416498993964</v>
      </c>
      <c r="V40" s="199">
        <v>22.769612916580421</v>
      </c>
      <c r="W40" s="199">
        <v>101.85522008002911</v>
      </c>
      <c r="X40" s="199">
        <v>1.517680983457278</v>
      </c>
      <c r="Y40" s="199">
        <v>10.218679746576743</v>
      </c>
      <c r="Z40" s="199">
        <v>17.264530980241709</v>
      </c>
      <c r="AA40" s="199">
        <v>26.827632461435286</v>
      </c>
      <c r="AB40" s="199">
        <v>2.0699648105982198</v>
      </c>
      <c r="AC40" s="199">
        <v>11.640596580574758</v>
      </c>
    </row>
    <row r="41" spans="1:29" s="42" customFormat="1" ht="13.2">
      <c r="A41" s="204">
        <v>3</v>
      </c>
      <c r="B41" s="204">
        <v>4</v>
      </c>
      <c r="C41" s="204">
        <v>2</v>
      </c>
      <c r="D41" s="186">
        <v>766000</v>
      </c>
      <c r="E41" s="69" t="s">
        <v>273</v>
      </c>
      <c r="F41" s="199">
        <v>126.06647141219916</v>
      </c>
      <c r="G41" s="199">
        <v>342.0523138832998</v>
      </c>
      <c r="H41" s="199">
        <v>272.98609948082401</v>
      </c>
      <c r="I41" s="199">
        <v>215.0845999426441</v>
      </c>
      <c r="J41" s="199">
        <v>56.027471534429793</v>
      </c>
      <c r="K41" s="199">
        <v>198.12566828102396</v>
      </c>
      <c r="L41" s="199">
        <v>82.770915573666116</v>
      </c>
      <c r="M41" s="199">
        <v>214.01134077190417</v>
      </c>
      <c r="N41" s="199">
        <v>132.30614637414169</v>
      </c>
      <c r="O41" s="199">
        <v>65.959277315744202</v>
      </c>
      <c r="P41" s="199">
        <v>19.880715705765404</v>
      </c>
      <c r="Q41" s="199">
        <v>100.00628970375494</v>
      </c>
      <c r="R41" s="199">
        <v>39.475359735133068</v>
      </c>
      <c r="S41" s="199">
        <v>91.457837936711172</v>
      </c>
      <c r="T41" s="199">
        <v>73.689499246357386</v>
      </c>
      <c r="U41" s="199">
        <v>61.657585316891314</v>
      </c>
      <c r="V41" s="199">
        <v>14.458702331465757</v>
      </c>
      <c r="W41" s="199">
        <v>55.349393043587646</v>
      </c>
      <c r="X41" s="199">
        <v>3.820196103399975</v>
      </c>
      <c r="Y41" s="199">
        <v>36.583135174684479</v>
      </c>
      <c r="Z41" s="199">
        <v>66.990453860324905</v>
      </c>
      <c r="AA41" s="199">
        <v>87.467737310008602</v>
      </c>
      <c r="AB41" s="199">
        <v>21.688053497198634</v>
      </c>
      <c r="AC41" s="199">
        <v>42.769985533681364</v>
      </c>
    </row>
    <row r="42" spans="1:29" s="42" customFormat="1" ht="13.2">
      <c r="A42" s="204">
        <v>3</v>
      </c>
      <c r="B42" s="204">
        <v>4</v>
      </c>
      <c r="C42" s="204">
        <v>2</v>
      </c>
      <c r="D42" s="186">
        <v>962000</v>
      </c>
      <c r="E42" s="69" t="s">
        <v>277</v>
      </c>
      <c r="F42" s="199">
        <v>182.91533094474829</v>
      </c>
      <c r="G42" s="199">
        <v>400</v>
      </c>
      <c r="H42" s="199">
        <v>297.71908763505411</v>
      </c>
      <c r="I42" s="199">
        <v>315.5650319829424</v>
      </c>
      <c r="J42" s="199">
        <v>89.285714285714278</v>
      </c>
      <c r="K42" s="199">
        <v>255.53423503533492</v>
      </c>
      <c r="L42" s="199">
        <v>128.2293041674524</v>
      </c>
      <c r="M42" s="199">
        <v>306.20689655172413</v>
      </c>
      <c r="N42" s="199">
        <v>163.265306122449</v>
      </c>
      <c r="O42" s="199">
        <v>168.44349680170575</v>
      </c>
      <c r="P42" s="199">
        <v>50.223214285714292</v>
      </c>
      <c r="Q42" s="199">
        <v>160.99592830065055</v>
      </c>
      <c r="R42" s="199">
        <v>52.800301716009812</v>
      </c>
      <c r="S42" s="199">
        <v>68.965517241379317</v>
      </c>
      <c r="T42" s="199">
        <v>96.038415366146509</v>
      </c>
      <c r="U42" s="199">
        <v>55.437100213219644</v>
      </c>
      <c r="V42" s="199">
        <v>16.741071428571431</v>
      </c>
      <c r="W42" s="199">
        <v>58.501427434829431</v>
      </c>
      <c r="X42" s="199">
        <v>1.8857250612860659</v>
      </c>
      <c r="Y42" s="199">
        <v>24.827586206896552</v>
      </c>
      <c r="Z42" s="199">
        <v>38.415366146458609</v>
      </c>
      <c r="AA42" s="199">
        <v>91.684434968017058</v>
      </c>
      <c r="AB42" s="199">
        <v>22.321428571428569</v>
      </c>
      <c r="AC42" s="199">
        <v>36.036879299854924</v>
      </c>
    </row>
    <row r="43" spans="1:29" s="42" customFormat="1" ht="13.2">
      <c r="A43" s="204">
        <v>3</v>
      </c>
      <c r="B43" s="204">
        <v>4</v>
      </c>
      <c r="C43" s="204">
        <v>2</v>
      </c>
      <c r="D43" s="186">
        <v>770000</v>
      </c>
      <c r="E43" s="69" t="s">
        <v>274</v>
      </c>
      <c r="F43" s="199">
        <v>205.14152168267984</v>
      </c>
      <c r="G43" s="199">
        <v>348.71049763893933</v>
      </c>
      <c r="H43" s="199">
        <v>349.6388706500328</v>
      </c>
      <c r="I43" s="199">
        <v>324.80597872952001</v>
      </c>
      <c r="J43" s="199">
        <v>112.4799143010177</v>
      </c>
      <c r="K43" s="199">
        <v>267.42835619448192</v>
      </c>
      <c r="L43" s="199">
        <v>145.41677486367178</v>
      </c>
      <c r="M43" s="199">
        <v>221.57646204140937</v>
      </c>
      <c r="N43" s="199">
        <v>223.24359816152332</v>
      </c>
      <c r="O43" s="199">
        <v>136.53348663409025</v>
      </c>
      <c r="P43" s="199">
        <v>37.493304767005903</v>
      </c>
      <c r="Q43" s="199">
        <v>152.54716092783829</v>
      </c>
      <c r="R43" s="199">
        <v>54.531290573876909</v>
      </c>
      <c r="S43" s="199">
        <v>65.383218307301135</v>
      </c>
      <c r="T43" s="199">
        <v>67.301378857518074</v>
      </c>
      <c r="U43" s="199">
        <v>86.231675768899137</v>
      </c>
      <c r="V43" s="199">
        <v>37.493304767005903</v>
      </c>
      <c r="W43" s="199">
        <v>62.776609435324403</v>
      </c>
      <c r="X43" s="199">
        <v>5.1934562451311344</v>
      </c>
      <c r="Y43" s="199">
        <v>61.750817290228845</v>
      </c>
      <c r="Z43" s="199">
        <v>59.093893630991467</v>
      </c>
      <c r="AA43" s="199">
        <v>102.0408163265306</v>
      </c>
      <c r="AB43" s="199">
        <v>37.493304767005903</v>
      </c>
      <c r="AC43" s="199">
        <v>52.104585831319248</v>
      </c>
    </row>
    <row r="44" spans="1:29" s="42" customFormat="1" ht="13.2">
      <c r="A44" s="204">
        <v>3</v>
      </c>
      <c r="B44" s="204">
        <v>4</v>
      </c>
      <c r="C44" s="204">
        <v>2</v>
      </c>
      <c r="D44" s="186">
        <v>162000</v>
      </c>
      <c r="E44" s="69" t="s">
        <v>254</v>
      </c>
      <c r="F44" s="199">
        <v>109.64912280701753</v>
      </c>
      <c r="G44" s="199">
        <v>206.61157024793388</v>
      </c>
      <c r="H44" s="199">
        <v>238.56858846918487</v>
      </c>
      <c r="I44" s="199">
        <v>220.84195997239476</v>
      </c>
      <c r="J44" s="199">
        <v>70.126227208976161</v>
      </c>
      <c r="K44" s="199">
        <v>168.13509544787078</v>
      </c>
      <c r="L44" s="199">
        <v>76.754385964912274</v>
      </c>
      <c r="M44" s="199">
        <v>115.70247933884296</v>
      </c>
      <c r="N44" s="199">
        <v>139.16500994035786</v>
      </c>
      <c r="O44" s="199">
        <v>106.97032436162871</v>
      </c>
      <c r="P44" s="199">
        <v>42.075736325385691</v>
      </c>
      <c r="Q44" s="199">
        <v>96.182085168869307</v>
      </c>
      <c r="R44" s="199">
        <v>32.89473684210526</v>
      </c>
      <c r="S44" s="199">
        <v>82.644628099173559</v>
      </c>
      <c r="T44" s="199">
        <v>59.642147117296219</v>
      </c>
      <c r="U44" s="199">
        <v>34.506556245686689</v>
      </c>
      <c r="V44" s="199">
        <v>23.375409069658716</v>
      </c>
      <c r="W44" s="199">
        <v>45.521292217327463</v>
      </c>
      <c r="X44" s="199">
        <v>0</v>
      </c>
      <c r="Y44" s="199">
        <v>8.264462809917358</v>
      </c>
      <c r="Z44" s="199">
        <v>39.761431411530808</v>
      </c>
      <c r="AA44" s="199">
        <v>79.365079365079367</v>
      </c>
      <c r="AB44" s="199">
        <v>4.6750818139317447</v>
      </c>
      <c r="AC44" s="199">
        <v>26.431718061674008</v>
      </c>
    </row>
    <row r="45" spans="1:29" s="42" customFormat="1" ht="13.2">
      <c r="A45" s="204">
        <v>3</v>
      </c>
      <c r="B45" s="204">
        <v>4</v>
      </c>
      <c r="C45" s="204">
        <v>2</v>
      </c>
      <c r="D45" s="186">
        <v>374000</v>
      </c>
      <c r="E45" s="69" t="s">
        <v>262</v>
      </c>
      <c r="F45" s="199">
        <v>194.29119692971938</v>
      </c>
      <c r="G45" s="199">
        <v>363.7946040034812</v>
      </c>
      <c r="H45" s="199">
        <v>421.64883574575208</v>
      </c>
      <c r="I45" s="199">
        <v>380.66547993975081</v>
      </c>
      <c r="J45" s="199">
        <v>124.57732692649944</v>
      </c>
      <c r="K45" s="199">
        <v>295.8544408141243</v>
      </c>
      <c r="L45" s="199">
        <v>113.93619573039099</v>
      </c>
      <c r="M45" s="199">
        <v>240.20887728459519</v>
      </c>
      <c r="N45" s="199">
        <v>250.15733165512901</v>
      </c>
      <c r="O45" s="199">
        <v>221.82664658359579</v>
      </c>
      <c r="P45" s="199">
        <v>62.288663463249719</v>
      </c>
      <c r="Q45" s="199">
        <v>176.55346062767904</v>
      </c>
      <c r="R45" s="199">
        <v>68.361717438234592</v>
      </c>
      <c r="S45" s="199">
        <v>99.216710182767613</v>
      </c>
      <c r="T45" s="199">
        <v>105.41220893643805</v>
      </c>
      <c r="U45" s="199">
        <v>89.004518690948913</v>
      </c>
      <c r="V45" s="199">
        <v>39.152874176899815</v>
      </c>
      <c r="W45" s="199">
        <v>80.333323341626468</v>
      </c>
      <c r="X45" s="199">
        <v>11.993283761093789</v>
      </c>
      <c r="Y45" s="199">
        <v>24.369016536118366</v>
      </c>
      <c r="Z45" s="199">
        <v>66.079295154185019</v>
      </c>
      <c r="AA45" s="199">
        <v>69.83431466520608</v>
      </c>
      <c r="AB45" s="199">
        <v>23.135789286349894</v>
      </c>
      <c r="AC45" s="199">
        <v>38.967656844818798</v>
      </c>
    </row>
    <row r="46" spans="1:29" s="42" customFormat="1" ht="13.2">
      <c r="A46" s="204">
        <v>3</v>
      </c>
      <c r="B46" s="204">
        <v>4</v>
      </c>
      <c r="C46" s="204">
        <v>2</v>
      </c>
      <c r="D46" s="186">
        <v>966000</v>
      </c>
      <c r="E46" s="69" t="s">
        <v>278</v>
      </c>
      <c r="F46" s="199">
        <v>173.07692307692309</v>
      </c>
      <c r="G46" s="199">
        <v>333.19705641864255</v>
      </c>
      <c r="H46" s="199">
        <v>311.13537117903945</v>
      </c>
      <c r="I46" s="199">
        <v>249.22600619195046</v>
      </c>
      <c r="J46" s="199">
        <v>90.071219103477176</v>
      </c>
      <c r="K46" s="199">
        <v>229.74188637464536</v>
      </c>
      <c r="L46" s="199">
        <v>118.13186813186813</v>
      </c>
      <c r="M46" s="199">
        <v>226.90106295993448</v>
      </c>
      <c r="N46" s="199">
        <v>231.07714701601171</v>
      </c>
      <c r="O46" s="199">
        <v>168.73065015479878</v>
      </c>
      <c r="P46" s="199">
        <v>67.029744449099283</v>
      </c>
      <c r="Q46" s="199">
        <v>160.88851982561758</v>
      </c>
      <c r="R46" s="199">
        <v>52.197802197802197</v>
      </c>
      <c r="S46" s="199">
        <v>87.898609975470194</v>
      </c>
      <c r="T46" s="199">
        <v>63.682678311499352</v>
      </c>
      <c r="U46" s="199">
        <v>43.343653250774011</v>
      </c>
      <c r="V46" s="199">
        <v>8.3787180561374139</v>
      </c>
      <c r="W46" s="199">
        <v>51.207528890734224</v>
      </c>
      <c r="X46" s="199">
        <v>2.7472527472527473</v>
      </c>
      <c r="Y46" s="199">
        <v>18.397383483237938</v>
      </c>
      <c r="Z46" s="199">
        <v>16.375545851528383</v>
      </c>
      <c r="AA46" s="199">
        <v>37.151702786377705</v>
      </c>
      <c r="AB46" s="199">
        <v>14.662756598240474</v>
      </c>
      <c r="AC46" s="199">
        <v>17.645837658293544</v>
      </c>
    </row>
    <row r="47" spans="1:29" s="42" customFormat="1" ht="13.2">
      <c r="A47" s="204">
        <v>3</v>
      </c>
      <c r="B47" s="204">
        <v>4</v>
      </c>
      <c r="C47" s="204">
        <v>2</v>
      </c>
      <c r="D47" s="186">
        <v>774000</v>
      </c>
      <c r="E47" s="69" t="s">
        <v>275</v>
      </c>
      <c r="F47" s="199">
        <v>127.17018688488336</v>
      </c>
      <c r="G47" s="199">
        <v>285.25382755842065</v>
      </c>
      <c r="H47" s="199">
        <v>337.19548425430781</v>
      </c>
      <c r="I47" s="199">
        <v>339.62264150943395</v>
      </c>
      <c r="J47" s="199">
        <v>145.34392428595572</v>
      </c>
      <c r="K47" s="199">
        <v>243.38148502051598</v>
      </c>
      <c r="L47" s="199">
        <v>81.83125069114233</v>
      </c>
      <c r="M47" s="199">
        <v>182.11120064464143</v>
      </c>
      <c r="N47" s="199">
        <v>199.04931669637557</v>
      </c>
      <c r="O47" s="199">
        <v>195.18542615484711</v>
      </c>
      <c r="P47" s="199">
        <v>69.29187088051377</v>
      </c>
      <c r="Q47" s="199">
        <v>143.89297959642516</v>
      </c>
      <c r="R47" s="199">
        <v>42.021453057613627</v>
      </c>
      <c r="S47" s="199">
        <v>66.075745366639808</v>
      </c>
      <c r="T47" s="199">
        <v>84.67023172905526</v>
      </c>
      <c r="U47" s="199">
        <v>66.363044892648034</v>
      </c>
      <c r="V47" s="199">
        <v>27.04073009971269</v>
      </c>
      <c r="W47" s="199">
        <v>57.05131808217638</v>
      </c>
      <c r="X47" s="199">
        <v>3.3174831361273918</v>
      </c>
      <c r="Y47" s="199">
        <v>37.066881547139403</v>
      </c>
      <c r="Z47" s="199">
        <v>53.47593582887702</v>
      </c>
      <c r="AA47" s="199">
        <v>78.074170461938849</v>
      </c>
      <c r="AB47" s="199">
        <v>49.011323305729263</v>
      </c>
      <c r="AC47" s="199">
        <v>42.437187341914452</v>
      </c>
    </row>
    <row r="48" spans="1:29" s="42" customFormat="1" ht="13.2">
      <c r="A48" s="204">
        <v>3</v>
      </c>
      <c r="B48" s="204">
        <v>4</v>
      </c>
      <c r="C48" s="204">
        <v>2</v>
      </c>
      <c r="D48" s="186">
        <v>378000</v>
      </c>
      <c r="E48" s="69" t="s">
        <v>263</v>
      </c>
      <c r="F48" s="199">
        <v>192.09858644436389</v>
      </c>
      <c r="G48" s="199">
        <v>219.09233176838811</v>
      </c>
      <c r="H48" s="199">
        <v>170.5653021442495</v>
      </c>
      <c r="I48" s="199">
        <v>225.26146419951729</v>
      </c>
      <c r="J48" s="199">
        <v>50.761421319796959</v>
      </c>
      <c r="K48" s="199">
        <v>175.25035765379113</v>
      </c>
      <c r="L48" s="199">
        <v>148.6045668720551</v>
      </c>
      <c r="M48" s="199">
        <v>135.62858633281166</v>
      </c>
      <c r="N48" s="199">
        <v>102.3391812865497</v>
      </c>
      <c r="O48" s="199">
        <v>112.63073209975865</v>
      </c>
      <c r="P48" s="199">
        <v>30.456852791878177</v>
      </c>
      <c r="Q48" s="199">
        <v>109.08440629470672</v>
      </c>
      <c r="R48" s="199">
        <v>36.245016310257348</v>
      </c>
      <c r="S48" s="199">
        <v>46.948356807511736</v>
      </c>
      <c r="T48" s="199">
        <v>19.493177387914233</v>
      </c>
      <c r="U48" s="199">
        <v>52.292839903459374</v>
      </c>
      <c r="V48" s="199">
        <v>15.22842639593909</v>
      </c>
      <c r="W48" s="199">
        <v>34.871244635193136</v>
      </c>
      <c r="X48" s="199">
        <v>7.2490032620514713</v>
      </c>
      <c r="Y48" s="199">
        <v>36.515388628064692</v>
      </c>
      <c r="Z48" s="199">
        <v>48.732943469785575</v>
      </c>
      <c r="AA48" s="199">
        <v>60.337892196299272</v>
      </c>
      <c r="AB48" s="199">
        <v>5.0761421319796955</v>
      </c>
      <c r="AC48" s="199">
        <v>31.294706723891274</v>
      </c>
    </row>
    <row r="49" spans="1:29" s="42" customFormat="1" ht="13.2">
      <c r="A49" s="204">
        <v>3</v>
      </c>
      <c r="B49" s="204">
        <v>4</v>
      </c>
      <c r="C49" s="204">
        <v>2</v>
      </c>
      <c r="D49" s="186">
        <v>382000</v>
      </c>
      <c r="E49" s="69" t="s">
        <v>264</v>
      </c>
      <c r="F49" s="199">
        <v>218.33486781533605</v>
      </c>
      <c r="G49" s="199">
        <v>316.54676258992828</v>
      </c>
      <c r="H49" s="199">
        <v>403.07743769861185</v>
      </c>
      <c r="I49" s="199">
        <v>359.29043896572455</v>
      </c>
      <c r="J49" s="199">
        <v>204.2435058496927</v>
      </c>
      <c r="K49" s="199">
        <v>299.96432856633265</v>
      </c>
      <c r="L49" s="199">
        <v>140.73392082072866</v>
      </c>
      <c r="M49" s="199">
        <v>187.05035971223035</v>
      </c>
      <c r="N49" s="199">
        <v>269.27579862853321</v>
      </c>
      <c r="O49" s="199">
        <v>211.96632591701743</v>
      </c>
      <c r="P49" s="199">
        <v>115.01090620662305</v>
      </c>
      <c r="Q49" s="199">
        <v>185.16716930959561</v>
      </c>
      <c r="R49" s="199">
        <v>59.187162961988683</v>
      </c>
      <c r="S49" s="199">
        <v>80.935251798561225</v>
      </c>
      <c r="T49" s="199">
        <v>48.503094162903515</v>
      </c>
      <c r="U49" s="199">
        <v>42.092603728202057</v>
      </c>
      <c r="V49" s="199">
        <v>23.795359904818572</v>
      </c>
      <c r="W49" s="199">
        <v>51.561435937348008</v>
      </c>
      <c r="X49" s="199">
        <v>18.413784032618711</v>
      </c>
      <c r="Y49" s="199">
        <v>48.561151079136714</v>
      </c>
      <c r="Z49" s="199">
        <v>85.298544907175113</v>
      </c>
      <c r="AA49" s="199">
        <v>105.23150932050511</v>
      </c>
      <c r="AB49" s="199">
        <v>65.43723973825108</v>
      </c>
      <c r="AC49" s="199">
        <v>63.235723319389052</v>
      </c>
    </row>
    <row r="50" spans="1:29" s="42" customFormat="1" ht="13.2">
      <c r="A50" s="204">
        <v>3</v>
      </c>
      <c r="B50" s="204">
        <v>4</v>
      </c>
      <c r="C50" s="204">
        <v>2</v>
      </c>
      <c r="D50" s="186">
        <v>970000</v>
      </c>
      <c r="E50" s="69" t="s">
        <v>279</v>
      </c>
      <c r="F50" s="199">
        <v>156.72950460324424</v>
      </c>
      <c r="G50" s="199">
        <v>383.10412573673887</v>
      </c>
      <c r="H50" s="199">
        <v>539.49329359165392</v>
      </c>
      <c r="I50" s="199">
        <v>412.64944080215969</v>
      </c>
      <c r="J50" s="199">
        <v>295.3652788688139</v>
      </c>
      <c r="K50" s="199">
        <v>345.84049215762343</v>
      </c>
      <c r="L50" s="199">
        <v>115.0811047786059</v>
      </c>
      <c r="M50" s="199">
        <v>289.78388998035382</v>
      </c>
      <c r="N50" s="199">
        <v>405.36512667660173</v>
      </c>
      <c r="O50" s="199">
        <v>272.52860264815536</v>
      </c>
      <c r="P50" s="199">
        <v>202.67085624509042</v>
      </c>
      <c r="Q50" s="199">
        <v>248.01862218034697</v>
      </c>
      <c r="R50" s="199">
        <v>38.360368259535292</v>
      </c>
      <c r="S50" s="199">
        <v>68.762278978389006</v>
      </c>
      <c r="T50" s="199">
        <v>65.573770491803273</v>
      </c>
      <c r="U50" s="199">
        <v>48.849466512405222</v>
      </c>
      <c r="V50" s="199">
        <v>25.137470542026708</v>
      </c>
      <c r="W50" s="199">
        <v>48.49526132017958</v>
      </c>
      <c r="X50" s="199">
        <v>3.2880315651030259</v>
      </c>
      <c r="Y50" s="199">
        <v>24.557956777996075</v>
      </c>
      <c r="Z50" s="199">
        <v>68.554396423248889</v>
      </c>
      <c r="AA50" s="199">
        <v>91.271371641599174</v>
      </c>
      <c r="AB50" s="199">
        <v>67.556952081696778</v>
      </c>
      <c r="AC50" s="199">
        <v>49.326608657096934</v>
      </c>
    </row>
    <row r="51" spans="1:29" s="42" customFormat="1" ht="13.2">
      <c r="A51" s="204">
        <v>3</v>
      </c>
      <c r="B51" s="204">
        <v>4</v>
      </c>
      <c r="C51" s="204">
        <v>2</v>
      </c>
      <c r="D51" s="186">
        <v>974000</v>
      </c>
      <c r="E51" s="69" t="s">
        <v>280</v>
      </c>
      <c r="F51" s="199">
        <v>142.3916978399904</v>
      </c>
      <c r="G51" s="199">
        <v>242.96888001331337</v>
      </c>
      <c r="H51" s="199">
        <v>267.76364996260281</v>
      </c>
      <c r="I51" s="199">
        <v>234.92965018716922</v>
      </c>
      <c r="J51" s="199">
        <v>104.00000000000004</v>
      </c>
      <c r="K51" s="199">
        <v>197.26685345074046</v>
      </c>
      <c r="L51" s="199">
        <v>104.98370942439968</v>
      </c>
      <c r="M51" s="199">
        <v>138.12614411715762</v>
      </c>
      <c r="N51" s="199">
        <v>139.11742707554225</v>
      </c>
      <c r="O51" s="199">
        <v>98.102491286949785</v>
      </c>
      <c r="P51" s="199">
        <v>62.400000000000006</v>
      </c>
      <c r="Q51" s="199">
        <v>108.06792841214478</v>
      </c>
      <c r="R51" s="199">
        <v>34.994569808133228</v>
      </c>
      <c r="S51" s="199">
        <v>74.887668497254111</v>
      </c>
      <c r="T51" s="199">
        <v>73.298429319371735</v>
      </c>
      <c r="U51" s="199">
        <v>46.469601135923583</v>
      </c>
      <c r="V51" s="199">
        <v>11.200000000000003</v>
      </c>
      <c r="W51" s="199">
        <v>47.458402424381035</v>
      </c>
      <c r="X51" s="199">
        <v>2.4134186074574635</v>
      </c>
      <c r="Y51" s="199">
        <v>29.955067398901654</v>
      </c>
      <c r="Z51" s="199">
        <v>55.347793567688853</v>
      </c>
      <c r="AA51" s="199">
        <v>90.357557764295848</v>
      </c>
      <c r="AB51" s="199">
        <v>30.400000000000023</v>
      </c>
      <c r="AC51" s="199">
        <v>41.740522614214655</v>
      </c>
    </row>
    <row r="52" spans="1:29" s="42" customFormat="1" ht="13.2">
      <c r="A52" s="204">
        <v>3</v>
      </c>
      <c r="B52" s="204">
        <v>4</v>
      </c>
      <c r="C52" s="204">
        <v>2</v>
      </c>
      <c r="D52" s="186">
        <v>566000</v>
      </c>
      <c r="E52" s="69" t="s">
        <v>267</v>
      </c>
      <c r="F52" s="199">
        <v>114.6477598431136</v>
      </c>
      <c r="G52" s="199">
        <v>175.03646593040219</v>
      </c>
      <c r="H52" s="199">
        <v>185.16777892659081</v>
      </c>
      <c r="I52" s="199">
        <v>152.13387781247496</v>
      </c>
      <c r="J52" s="199">
        <v>80.098582871226142</v>
      </c>
      <c r="K52" s="199">
        <v>140.87792972255124</v>
      </c>
      <c r="L52" s="199">
        <v>64.112234122793794</v>
      </c>
      <c r="M52" s="199">
        <v>77.099395707439058</v>
      </c>
      <c r="N52" s="199">
        <v>74.255099163455213</v>
      </c>
      <c r="O52" s="199">
        <v>47.241572583873804</v>
      </c>
      <c r="P52" s="199">
        <v>25.672622715136576</v>
      </c>
      <c r="Q52" s="199">
        <v>57.786870535874527</v>
      </c>
      <c r="R52" s="199">
        <v>44.501433096998049</v>
      </c>
      <c r="S52" s="199">
        <v>81.266930610543895</v>
      </c>
      <c r="T52" s="199">
        <v>63.915781558417095</v>
      </c>
      <c r="U52" s="199">
        <v>40.835935623348504</v>
      </c>
      <c r="V52" s="199">
        <v>14.376668720476502</v>
      </c>
      <c r="W52" s="199">
        <v>48.454829331323346</v>
      </c>
      <c r="X52" s="199">
        <v>6.0340926233217678</v>
      </c>
      <c r="Y52" s="199">
        <v>16.670139612419259</v>
      </c>
      <c r="Z52" s="199">
        <v>46.996898204718491</v>
      </c>
      <c r="AA52" s="199">
        <v>64.056369605252655</v>
      </c>
      <c r="AB52" s="199">
        <v>40.049291435613057</v>
      </c>
      <c r="AC52" s="199">
        <v>34.636229855353371</v>
      </c>
    </row>
    <row r="53" spans="1:29" s="42" customFormat="1" ht="13.2">
      <c r="A53" s="204">
        <v>3</v>
      </c>
      <c r="B53" s="204">
        <v>3</v>
      </c>
      <c r="C53" s="204">
        <v>2</v>
      </c>
      <c r="D53" s="186">
        <v>978000</v>
      </c>
      <c r="E53" s="117" t="s">
        <v>281</v>
      </c>
      <c r="F53" s="199">
        <v>245.28301886792457</v>
      </c>
      <c r="G53" s="199">
        <v>336.66491320357704</v>
      </c>
      <c r="H53" s="199">
        <v>367.54818467055139</v>
      </c>
      <c r="I53" s="199">
        <v>274.41485068603708</v>
      </c>
      <c r="J53" s="199">
        <v>20.650490449148169</v>
      </c>
      <c r="K53" s="199">
        <v>252.74627132267574</v>
      </c>
      <c r="L53" s="199">
        <v>158.4905660377359</v>
      </c>
      <c r="M53" s="199">
        <v>189.3740136770121</v>
      </c>
      <c r="N53" s="199">
        <v>188.25638727028246</v>
      </c>
      <c r="O53" s="199">
        <v>157.38498789346249</v>
      </c>
      <c r="P53" s="199">
        <v>5.1626226122870422</v>
      </c>
      <c r="Q53" s="199">
        <v>142.89541841564707</v>
      </c>
      <c r="R53" s="199">
        <v>79.245283018867937</v>
      </c>
      <c r="S53" s="199">
        <v>126.24934245134139</v>
      </c>
      <c r="T53" s="199">
        <v>138.95114298520843</v>
      </c>
      <c r="U53" s="199">
        <v>28.248587570621467</v>
      </c>
      <c r="V53" s="199">
        <v>5.1626226122870422</v>
      </c>
      <c r="W53" s="199">
        <v>75.020094668214696</v>
      </c>
      <c r="X53" s="199">
        <v>7.5471698113207566</v>
      </c>
      <c r="Y53" s="199">
        <v>21.041557075223569</v>
      </c>
      <c r="Z53" s="199">
        <v>40.340654415060513</v>
      </c>
      <c r="AA53" s="199">
        <v>88.781275221953194</v>
      </c>
      <c r="AB53" s="199">
        <v>10.325245224574084</v>
      </c>
      <c r="AC53" s="199">
        <v>34.830758238813964</v>
      </c>
    </row>
    <row r="54" spans="1:29" s="42" customFormat="1" ht="13.2">
      <c r="A54" s="204">
        <v>3</v>
      </c>
      <c r="B54" s="204">
        <v>4</v>
      </c>
      <c r="C54" s="204">
        <v>2</v>
      </c>
      <c r="D54" s="186">
        <v>166000</v>
      </c>
      <c r="E54" s="69" t="s">
        <v>255</v>
      </c>
      <c r="F54" s="199">
        <v>135.45072396076603</v>
      </c>
      <c r="G54" s="199">
        <v>292.65255292652552</v>
      </c>
      <c r="H54" s="199">
        <v>268.81720430107532</v>
      </c>
      <c r="I54" s="199">
        <v>302.58662762323087</v>
      </c>
      <c r="J54" s="199">
        <v>109.99083409715857</v>
      </c>
      <c r="K54" s="199">
        <v>221.20767433012662</v>
      </c>
      <c r="L54" s="199">
        <v>65.390004670714632</v>
      </c>
      <c r="M54" s="199">
        <v>133.87297633872976</v>
      </c>
      <c r="N54" s="199">
        <v>135.82342954159591</v>
      </c>
      <c r="O54" s="199">
        <v>112.24987798926306</v>
      </c>
      <c r="P54" s="199">
        <v>73.327222731439065</v>
      </c>
      <c r="Q54" s="199">
        <v>102.72297407467796</v>
      </c>
      <c r="R54" s="199">
        <v>70.060719290051381</v>
      </c>
      <c r="S54" s="199">
        <v>146.32627646326276</v>
      </c>
      <c r="T54" s="199">
        <v>118.84550084889648</v>
      </c>
      <c r="U54" s="199">
        <v>131.77159590043925</v>
      </c>
      <c r="V54" s="199">
        <v>27.497708524289642</v>
      </c>
      <c r="W54" s="199">
        <v>98.918419479319539</v>
      </c>
      <c r="X54" s="199">
        <v>0</v>
      </c>
      <c r="Y54" s="199">
        <v>12.453300124533003</v>
      </c>
      <c r="Z54" s="199">
        <v>14.148273910582912</v>
      </c>
      <c r="AA54" s="199">
        <v>58.565153733528554</v>
      </c>
      <c r="AB54" s="199">
        <v>9.1659028414298831</v>
      </c>
      <c r="AC54" s="199">
        <v>19.566280776129137</v>
      </c>
    </row>
    <row r="55" spans="1:29" s="42" customFormat="1" ht="13.2">
      <c r="A55" s="204">
        <v>3</v>
      </c>
      <c r="B55" s="204">
        <v>4</v>
      </c>
      <c r="C55" s="204">
        <v>2</v>
      </c>
      <c r="D55" s="186">
        <v>570000</v>
      </c>
      <c r="E55" s="69" t="s">
        <v>268</v>
      </c>
      <c r="F55" s="199">
        <v>100.46189376443418</v>
      </c>
      <c r="G55" s="199">
        <v>285.33510285335103</v>
      </c>
      <c r="H55" s="199">
        <v>194.11764705882354</v>
      </c>
      <c r="I55" s="199">
        <v>164.14141414141415</v>
      </c>
      <c r="J55" s="199">
        <v>59.061761727978414</v>
      </c>
      <c r="K55" s="199">
        <v>157.3555215939322</v>
      </c>
      <c r="L55" s="199">
        <v>75.057736720554274</v>
      </c>
      <c r="M55" s="199">
        <v>114.46582614465825</v>
      </c>
      <c r="N55" s="199">
        <v>79.411764705882348</v>
      </c>
      <c r="O55" s="199">
        <v>63.131313131313128</v>
      </c>
      <c r="P55" s="199">
        <v>26.999662504218698</v>
      </c>
      <c r="Q55" s="199">
        <v>71.885436123846716</v>
      </c>
      <c r="R55" s="199">
        <v>23.094688221709013</v>
      </c>
      <c r="S55" s="199">
        <v>49.767750497677511</v>
      </c>
      <c r="T55" s="199">
        <v>55.882352941176471</v>
      </c>
      <c r="U55" s="199">
        <v>49.242424242424235</v>
      </c>
      <c r="V55" s="199">
        <v>23.624704691191369</v>
      </c>
      <c r="W55" s="199">
        <v>39.904907454576332</v>
      </c>
      <c r="X55" s="199">
        <v>2.3094688221709005</v>
      </c>
      <c r="Y55" s="199">
        <v>121.10152621101527</v>
      </c>
      <c r="Z55" s="199">
        <v>58.823529411764717</v>
      </c>
      <c r="AA55" s="199">
        <v>51.767676767676782</v>
      </c>
      <c r="AB55" s="199">
        <v>8.4373945325683426</v>
      </c>
      <c r="AC55" s="199">
        <v>45.565178015509147</v>
      </c>
    </row>
    <row r="56" spans="1:29" s="42" customFormat="1" ht="13.2">
      <c r="A56" s="204">
        <v>3</v>
      </c>
      <c r="B56" s="204">
        <v>4</v>
      </c>
      <c r="C56" s="204">
        <v>2</v>
      </c>
      <c r="D56" s="186">
        <v>170000</v>
      </c>
      <c r="E56" s="69" t="s">
        <v>257</v>
      </c>
      <c r="F56" s="199">
        <v>140.52741151977798</v>
      </c>
      <c r="G56" s="199">
        <v>297.79779779779784</v>
      </c>
      <c r="H56" s="199">
        <v>328.58707557502748</v>
      </c>
      <c r="I56" s="199">
        <v>283.59592215013907</v>
      </c>
      <c r="J56" s="199">
        <v>109.86328125000006</v>
      </c>
      <c r="K56" s="199">
        <v>230.09741350352709</v>
      </c>
      <c r="L56" s="199">
        <v>76.335877862595439</v>
      </c>
      <c r="M56" s="199">
        <v>127.62762762762763</v>
      </c>
      <c r="N56" s="199">
        <v>142.38773274917858</v>
      </c>
      <c r="O56" s="199">
        <v>120.48192771084338</v>
      </c>
      <c r="P56" s="199">
        <v>51.269531250000014</v>
      </c>
      <c r="Q56" s="199">
        <v>103.29190460194829</v>
      </c>
      <c r="R56" s="199">
        <v>64.191533657182518</v>
      </c>
      <c r="S56" s="199">
        <v>157.65765765765772</v>
      </c>
      <c r="T56" s="199">
        <v>155.53121577217962</v>
      </c>
      <c r="U56" s="199">
        <v>109.36051899907328</v>
      </c>
      <c r="V56" s="199">
        <v>51.269531250000036</v>
      </c>
      <c r="W56" s="199">
        <v>105.39133355727246</v>
      </c>
      <c r="X56" s="199">
        <v>0</v>
      </c>
      <c r="Y56" s="199">
        <v>12.512512512512515</v>
      </c>
      <c r="Z56" s="199">
        <v>30.668127053669227</v>
      </c>
      <c r="AA56" s="199">
        <v>53.753475440222431</v>
      </c>
      <c r="AB56" s="199">
        <v>7.32421875</v>
      </c>
      <c r="AC56" s="199">
        <v>21.414175344306347</v>
      </c>
    </row>
    <row r="57" spans="1:29" s="48" customFormat="1" ht="13.2">
      <c r="A57" s="205"/>
      <c r="B57" s="205"/>
      <c r="C57" s="205"/>
      <c r="D57" s="206"/>
      <c r="E57" s="169" t="s">
        <v>211</v>
      </c>
      <c r="F57" s="201">
        <v>161.96124950573352</v>
      </c>
      <c r="G57" s="201">
        <v>287.53588605943105</v>
      </c>
      <c r="H57" s="201">
        <v>297.16459384358052</v>
      </c>
      <c r="I57" s="201">
        <v>275.01394829830764</v>
      </c>
      <c r="J57" s="201">
        <v>110.80992523308809</v>
      </c>
      <c r="K57" s="201">
        <v>225.51503347910318</v>
      </c>
      <c r="L57" s="201">
        <v>106.97245287992618</v>
      </c>
      <c r="M57" s="201">
        <v>167.62984228775957</v>
      </c>
      <c r="N57" s="201">
        <v>168.74848247767554</v>
      </c>
      <c r="O57" s="201">
        <v>133.90366375302213</v>
      </c>
      <c r="P57" s="201">
        <v>59.649697655714775</v>
      </c>
      <c r="Q57" s="201">
        <v>126.97906977939249</v>
      </c>
      <c r="R57" s="201">
        <v>49.083959404244105</v>
      </c>
      <c r="S57" s="201">
        <v>89.183848476939716</v>
      </c>
      <c r="T57" s="201">
        <v>77.157579518169811</v>
      </c>
      <c r="U57" s="201">
        <v>65.615119955365444</v>
      </c>
      <c r="V57" s="201">
        <v>23.010932054451757</v>
      </c>
      <c r="W57" s="201">
        <v>60.496199877697208</v>
      </c>
      <c r="X57" s="201">
        <v>5.9048372215632003</v>
      </c>
      <c r="Y57" s="201">
        <v>30.722195294731737</v>
      </c>
      <c r="Z57" s="201">
        <v>51.258531847735185</v>
      </c>
      <c r="AA57" s="201">
        <v>75.495164589920037</v>
      </c>
      <c r="AB57" s="201">
        <v>28.149295522921566</v>
      </c>
      <c r="AC57" s="201">
        <v>38.039763822013477</v>
      </c>
    </row>
    <row r="58" spans="1:29" s="42" customFormat="1" ht="13.2">
      <c r="A58" s="204">
        <v>4</v>
      </c>
      <c r="B58" s="204">
        <v>2</v>
      </c>
      <c r="C58" s="204">
        <v>3</v>
      </c>
      <c r="D58" s="186">
        <v>334004</v>
      </c>
      <c r="E58" s="69" t="s">
        <v>57</v>
      </c>
      <c r="F58" s="199">
        <v>384.6153846153847</v>
      </c>
      <c r="G58" s="199">
        <v>346.50455927051678</v>
      </c>
      <c r="H58" s="199">
        <v>273.81631488876224</v>
      </c>
      <c r="I58" s="199">
        <v>367.5777568331763</v>
      </c>
      <c r="J58" s="199">
        <v>88.544548976203643</v>
      </c>
      <c r="K58" s="199">
        <v>298.9552084410883</v>
      </c>
      <c r="L58" s="199">
        <v>217.94871794871801</v>
      </c>
      <c r="M58" s="199">
        <v>231.00303951367783</v>
      </c>
      <c r="N58" s="199">
        <v>171.1351968054764</v>
      </c>
      <c r="O58" s="199">
        <v>193.21394910461837</v>
      </c>
      <c r="P58" s="199">
        <v>66.408411732152743</v>
      </c>
      <c r="Q58" s="199">
        <v>177.92489914140896</v>
      </c>
      <c r="R58" s="199">
        <v>153.84615384615387</v>
      </c>
      <c r="S58" s="199">
        <v>109.42249240121585</v>
      </c>
      <c r="T58" s="199">
        <v>51.340559041642905</v>
      </c>
      <c r="U58" s="199">
        <v>56.550424128180971</v>
      </c>
      <c r="V58" s="199">
        <v>5.5340343110127286</v>
      </c>
      <c r="W58" s="199">
        <v>78.617978690390004</v>
      </c>
      <c r="X58" s="199">
        <v>12.820512820512825</v>
      </c>
      <c r="Y58" s="199">
        <v>6.0790273556231007</v>
      </c>
      <c r="Z58" s="199">
        <v>51.340559041642905</v>
      </c>
      <c r="AA58" s="199">
        <v>117.81338360037699</v>
      </c>
      <c r="AB58" s="199">
        <v>16.602102933038189</v>
      </c>
      <c r="AC58" s="199">
        <v>42.412330609289334</v>
      </c>
    </row>
    <row r="59" spans="1:29" s="42" customFormat="1" ht="13.2">
      <c r="A59" s="204">
        <v>4</v>
      </c>
      <c r="B59" s="204">
        <v>2</v>
      </c>
      <c r="C59" s="204">
        <v>3</v>
      </c>
      <c r="D59" s="186">
        <v>962004</v>
      </c>
      <c r="E59" s="69" t="s">
        <v>150</v>
      </c>
      <c r="F59" s="199">
        <v>263.85224274406335</v>
      </c>
      <c r="G59" s="199">
        <v>501.93050193050192</v>
      </c>
      <c r="H59" s="199">
        <v>408.49673202614395</v>
      </c>
      <c r="I59" s="199">
        <v>379.21348314606752</v>
      </c>
      <c r="J59" s="199">
        <v>130.29315960912052</v>
      </c>
      <c r="K59" s="199">
        <v>329.8070939639079</v>
      </c>
      <c r="L59" s="199">
        <v>131.92612137203167</v>
      </c>
      <c r="M59" s="199">
        <v>250.96525096525096</v>
      </c>
      <c r="N59" s="199">
        <v>261.43790849673212</v>
      </c>
      <c r="O59" s="199">
        <v>224.71910112359558</v>
      </c>
      <c r="P59" s="199">
        <v>114.00651465798046</v>
      </c>
      <c r="Q59" s="199">
        <v>192.90603609209711</v>
      </c>
      <c r="R59" s="199">
        <v>118.73350923482849</v>
      </c>
      <c r="S59" s="199">
        <v>193.05019305019306</v>
      </c>
      <c r="T59" s="199">
        <v>114.37908496732025</v>
      </c>
      <c r="U59" s="199">
        <v>56.179775280898902</v>
      </c>
      <c r="V59" s="199">
        <v>16.286644951140069</v>
      </c>
      <c r="W59" s="199">
        <v>96.453018046048541</v>
      </c>
      <c r="X59" s="199">
        <v>13.192612137203167</v>
      </c>
      <c r="Y59" s="199">
        <v>57.915057915057922</v>
      </c>
      <c r="Z59" s="199">
        <v>32.679738562091501</v>
      </c>
      <c r="AA59" s="199">
        <v>98.31460674157303</v>
      </c>
      <c r="AB59" s="199">
        <v>0</v>
      </c>
      <c r="AC59" s="199">
        <v>40.448039825762294</v>
      </c>
    </row>
    <row r="60" spans="1:29" s="42" customFormat="1" ht="13.2">
      <c r="A60" s="204">
        <v>4</v>
      </c>
      <c r="B60" s="204">
        <v>1</v>
      </c>
      <c r="C60" s="204">
        <v>3</v>
      </c>
      <c r="D60" s="186">
        <v>978004</v>
      </c>
      <c r="E60" s="69" t="s">
        <v>161</v>
      </c>
      <c r="F60" s="199">
        <v>391.66666666666674</v>
      </c>
      <c r="G60" s="199">
        <v>545.99406528189922</v>
      </c>
      <c r="H60" s="199">
        <v>540.68522483940046</v>
      </c>
      <c r="I60" s="199">
        <v>662.65060240963862</v>
      </c>
      <c r="J60" s="199">
        <v>109.13268236645607</v>
      </c>
      <c r="K60" s="199">
        <v>455.74502639058068</v>
      </c>
      <c r="L60" s="199">
        <v>329.1666666666668</v>
      </c>
      <c r="M60" s="199">
        <v>462.90801186943628</v>
      </c>
      <c r="N60" s="199">
        <v>422.91220556745185</v>
      </c>
      <c r="O60" s="199">
        <v>514.36515291936973</v>
      </c>
      <c r="P60" s="199">
        <v>80.413555427914986</v>
      </c>
      <c r="Q60" s="199">
        <v>366.4230613073488</v>
      </c>
      <c r="R60" s="199">
        <v>50.000000000000007</v>
      </c>
      <c r="S60" s="199">
        <v>71.216617210682486</v>
      </c>
      <c r="T60" s="199">
        <v>64.239828693790159</v>
      </c>
      <c r="U60" s="199">
        <v>64.874884151992589</v>
      </c>
      <c r="V60" s="199">
        <v>17.231476163124643</v>
      </c>
      <c r="W60" s="199">
        <v>53.796183516037352</v>
      </c>
      <c r="X60" s="199">
        <v>12.500000000000002</v>
      </c>
      <c r="Y60" s="199">
        <v>11.869436201780415</v>
      </c>
      <c r="Z60" s="199">
        <v>53.533190578158454</v>
      </c>
      <c r="AA60" s="199">
        <v>83.410565338276186</v>
      </c>
      <c r="AB60" s="199">
        <v>11.487650775416428</v>
      </c>
      <c r="AC60" s="199">
        <v>35.525781567194478</v>
      </c>
    </row>
    <row r="61" spans="1:29" s="42" customFormat="1" ht="13.2">
      <c r="A61" s="204">
        <v>4</v>
      </c>
      <c r="B61" s="204">
        <v>2</v>
      </c>
      <c r="C61" s="204">
        <v>3</v>
      </c>
      <c r="D61" s="186">
        <v>562008</v>
      </c>
      <c r="E61" s="69" t="s">
        <v>105</v>
      </c>
      <c r="F61" s="199">
        <v>130.48635824436536</v>
      </c>
      <c r="G61" s="199">
        <v>409.05134899912969</v>
      </c>
      <c r="H61" s="199">
        <v>402.62941659819228</v>
      </c>
      <c r="I61" s="199">
        <v>311.14327062228654</v>
      </c>
      <c r="J61" s="199">
        <v>100.2734731084777</v>
      </c>
      <c r="K61" s="199">
        <v>263.35936303781961</v>
      </c>
      <c r="L61" s="199">
        <v>71.17437722419929</v>
      </c>
      <c r="M61" s="199">
        <v>261.09660574412533</v>
      </c>
      <c r="N61" s="199">
        <v>254.72473294987677</v>
      </c>
      <c r="O61" s="199">
        <v>195.36903039073803</v>
      </c>
      <c r="P61" s="199">
        <v>36.463081130355526</v>
      </c>
      <c r="Q61" s="199">
        <v>159.24054509263513</v>
      </c>
      <c r="R61" s="199">
        <v>35.587188612099645</v>
      </c>
      <c r="S61" s="199">
        <v>104.43864229765013</v>
      </c>
      <c r="T61" s="199">
        <v>49.301561216105178</v>
      </c>
      <c r="U61" s="199">
        <v>43.415340086830703</v>
      </c>
      <c r="V61" s="199">
        <v>36.463081130355526</v>
      </c>
      <c r="W61" s="199">
        <v>52.059408972592259</v>
      </c>
      <c r="X61" s="199">
        <v>23.724792408066431</v>
      </c>
      <c r="Y61" s="199">
        <v>43.516100957354219</v>
      </c>
      <c r="Z61" s="199">
        <v>98.603122432210355</v>
      </c>
      <c r="AA61" s="199">
        <v>72.358900144717794</v>
      </c>
      <c r="AB61" s="199">
        <v>27.347310847766646</v>
      </c>
      <c r="AC61" s="199">
        <v>52.059408972592252</v>
      </c>
    </row>
    <row r="62" spans="1:29" s="42" customFormat="1" ht="13.2">
      <c r="A62" s="204">
        <v>4</v>
      </c>
      <c r="B62" s="204">
        <v>2</v>
      </c>
      <c r="C62" s="204">
        <v>3</v>
      </c>
      <c r="D62" s="186">
        <v>158004</v>
      </c>
      <c r="E62" s="69" t="s">
        <v>30</v>
      </c>
      <c r="F62" s="199">
        <v>196.1639058413252</v>
      </c>
      <c r="G62" s="199">
        <v>300.12771392081737</v>
      </c>
      <c r="H62" s="199">
        <v>402.4024024024024</v>
      </c>
      <c r="I62" s="199">
        <v>304.11449016100181</v>
      </c>
      <c r="J62" s="199">
        <v>73.637702503681879</v>
      </c>
      <c r="K62" s="199">
        <v>257.00934579439252</v>
      </c>
      <c r="L62" s="199">
        <v>143.85353095030516</v>
      </c>
      <c r="M62" s="199">
        <v>185.18518518518516</v>
      </c>
      <c r="N62" s="199">
        <v>276.27627627627629</v>
      </c>
      <c r="O62" s="199">
        <v>137.14967203339299</v>
      </c>
      <c r="P62" s="199">
        <v>44.18262150220913</v>
      </c>
      <c r="Q62" s="199">
        <v>160.04672897196264</v>
      </c>
      <c r="R62" s="199">
        <v>47.951176983435055</v>
      </c>
      <c r="S62" s="199">
        <v>83.014048531289916</v>
      </c>
      <c r="T62" s="199">
        <v>54.054054054054063</v>
      </c>
      <c r="U62" s="199">
        <v>35.778175313059037</v>
      </c>
      <c r="V62" s="199">
        <v>14.727540500736376</v>
      </c>
      <c r="W62" s="199">
        <v>47.897196261682247</v>
      </c>
      <c r="X62" s="199">
        <v>4.3591979075850045</v>
      </c>
      <c r="Y62" s="199">
        <v>31.928480204342279</v>
      </c>
      <c r="Z62" s="199">
        <v>72.072072072072075</v>
      </c>
      <c r="AA62" s="199">
        <v>131.1866428145498</v>
      </c>
      <c r="AB62" s="199">
        <v>14.727540500736376</v>
      </c>
      <c r="AC62" s="199">
        <v>49.065420560747661</v>
      </c>
    </row>
    <row r="63" spans="1:29" s="42" customFormat="1" ht="13.2">
      <c r="A63" s="204">
        <v>4</v>
      </c>
      <c r="B63" s="204">
        <v>2</v>
      </c>
      <c r="C63" s="204">
        <v>3</v>
      </c>
      <c r="D63" s="186">
        <v>954012</v>
      </c>
      <c r="E63" s="69" t="s">
        <v>140</v>
      </c>
      <c r="F63" s="199">
        <v>210.88435374149665</v>
      </c>
      <c r="G63" s="199">
        <v>383.41968911917104</v>
      </c>
      <c r="H63" s="199">
        <v>249.53789279112755</v>
      </c>
      <c r="I63" s="199">
        <v>296.00000000000006</v>
      </c>
      <c r="J63" s="199">
        <v>113.85199240986719</v>
      </c>
      <c r="K63" s="199">
        <v>247.38017522762411</v>
      </c>
      <c r="L63" s="199">
        <v>115.64625850340141</v>
      </c>
      <c r="M63" s="199">
        <v>290.15544041450778</v>
      </c>
      <c r="N63" s="199">
        <v>157.11645101663586</v>
      </c>
      <c r="O63" s="199">
        <v>168.00000000000003</v>
      </c>
      <c r="P63" s="199">
        <v>37.9506641366224</v>
      </c>
      <c r="Q63" s="199">
        <v>149.45885586668959</v>
      </c>
      <c r="R63" s="199">
        <v>95.238095238095241</v>
      </c>
      <c r="S63" s="199">
        <v>72.538860103626945</v>
      </c>
      <c r="T63" s="199">
        <v>55.452865064695018</v>
      </c>
      <c r="U63" s="199">
        <v>47.999999999999993</v>
      </c>
      <c r="V63" s="199">
        <v>28.462998102466802</v>
      </c>
      <c r="W63" s="199">
        <v>61.845043806906027</v>
      </c>
      <c r="X63" s="199">
        <v>0</v>
      </c>
      <c r="Y63" s="199">
        <v>20.725388601036272</v>
      </c>
      <c r="Z63" s="199">
        <v>36.968576709796672</v>
      </c>
      <c r="AA63" s="199">
        <v>80.000000000000014</v>
      </c>
      <c r="AB63" s="199">
        <v>47.438330170777988</v>
      </c>
      <c r="AC63" s="199">
        <v>36.07627555402852</v>
      </c>
    </row>
    <row r="64" spans="1:29" s="42" customFormat="1" ht="13.2">
      <c r="A64" s="204">
        <v>4</v>
      </c>
      <c r="B64" s="204">
        <v>2</v>
      </c>
      <c r="C64" s="204">
        <v>3</v>
      </c>
      <c r="D64" s="186">
        <v>370016</v>
      </c>
      <c r="E64" s="69" t="s">
        <v>73</v>
      </c>
      <c r="F64" s="199">
        <v>297.89184234647126</v>
      </c>
      <c r="G64" s="199">
        <v>429.88019732205782</v>
      </c>
      <c r="H64" s="199">
        <v>504.79233226837067</v>
      </c>
      <c r="I64" s="199">
        <v>408.98617511520746</v>
      </c>
      <c r="J64" s="199">
        <v>131.49243918474687</v>
      </c>
      <c r="K64" s="199">
        <v>351.41873441766597</v>
      </c>
      <c r="L64" s="199">
        <v>174.15215398716779</v>
      </c>
      <c r="M64" s="199">
        <v>246.65257223396762</v>
      </c>
      <c r="N64" s="199">
        <v>319.48881789137391</v>
      </c>
      <c r="O64" s="199">
        <v>201.61290322580655</v>
      </c>
      <c r="P64" s="199">
        <v>105.19395134779751</v>
      </c>
      <c r="Q64" s="199">
        <v>206.57722901579015</v>
      </c>
      <c r="R64" s="199">
        <v>100.82493125572873</v>
      </c>
      <c r="S64" s="199">
        <v>133.89711064129668</v>
      </c>
      <c r="T64" s="199">
        <v>134.18530351437701</v>
      </c>
      <c r="U64" s="199">
        <v>34.562211981566833</v>
      </c>
      <c r="V64" s="199">
        <v>0</v>
      </c>
      <c r="W64" s="199">
        <v>80.731330879734074</v>
      </c>
      <c r="X64" s="199">
        <v>22.914757103574708</v>
      </c>
      <c r="Y64" s="199">
        <v>49.330514446793515</v>
      </c>
      <c r="Z64" s="199">
        <v>51.118210862619812</v>
      </c>
      <c r="AA64" s="199">
        <v>172.81105990783411</v>
      </c>
      <c r="AB64" s="199">
        <v>26.298487836949381</v>
      </c>
      <c r="AC64" s="199">
        <v>64.110174522141762</v>
      </c>
    </row>
    <row r="65" spans="1:29" s="42" customFormat="1" ht="13.2">
      <c r="A65" s="204">
        <v>4</v>
      </c>
      <c r="B65" s="204">
        <v>2</v>
      </c>
      <c r="C65" s="204">
        <v>3</v>
      </c>
      <c r="D65" s="186">
        <v>962016</v>
      </c>
      <c r="E65" s="69" t="s">
        <v>151</v>
      </c>
      <c r="F65" s="199">
        <v>76.96862048549437</v>
      </c>
      <c r="G65" s="199">
        <v>209.38023450586266</v>
      </c>
      <c r="H65" s="199">
        <v>125.19561815336463</v>
      </c>
      <c r="I65" s="199">
        <v>221.11269614835948</v>
      </c>
      <c r="J65" s="199">
        <v>81.818181818181827</v>
      </c>
      <c r="K65" s="199">
        <v>141.07759267597177</v>
      </c>
      <c r="L65" s="199">
        <v>11.841326228537595</v>
      </c>
      <c r="M65" s="199">
        <v>16.75041876046901</v>
      </c>
      <c r="N65" s="199">
        <v>0</v>
      </c>
      <c r="O65" s="199">
        <v>7.132667617689016</v>
      </c>
      <c r="P65" s="199">
        <v>27.272727272727273</v>
      </c>
      <c r="Q65" s="199">
        <v>12.006603631997599</v>
      </c>
      <c r="R65" s="199">
        <v>65.127294256956773</v>
      </c>
      <c r="S65" s="199">
        <v>125.62814070351762</v>
      </c>
      <c r="T65" s="199">
        <v>31.298904538341159</v>
      </c>
      <c r="U65" s="199">
        <v>49.928673323823112</v>
      </c>
      <c r="V65" s="199">
        <v>27.272727272727273</v>
      </c>
      <c r="W65" s="199">
        <v>60.033018159987996</v>
      </c>
      <c r="X65" s="199">
        <v>0</v>
      </c>
      <c r="Y65" s="199">
        <v>67.001675041876069</v>
      </c>
      <c r="Z65" s="199">
        <v>93.896713615023472</v>
      </c>
      <c r="AA65" s="199">
        <v>164.05135520684738</v>
      </c>
      <c r="AB65" s="199">
        <v>27.272727272727273</v>
      </c>
      <c r="AC65" s="199">
        <v>69.037970883986191</v>
      </c>
    </row>
    <row r="66" spans="1:29" s="42" customFormat="1" ht="13.2">
      <c r="A66" s="204">
        <v>4</v>
      </c>
      <c r="B66" s="204">
        <v>2</v>
      </c>
      <c r="C66" s="204">
        <v>3</v>
      </c>
      <c r="D66" s="186">
        <v>370020</v>
      </c>
      <c r="E66" s="69" t="s">
        <v>74</v>
      </c>
      <c r="F66" s="199">
        <v>204.89977728285078</v>
      </c>
      <c r="G66" s="199">
        <v>426.50918635170609</v>
      </c>
      <c r="H66" s="199">
        <v>297.87234042553195</v>
      </c>
      <c r="I66" s="199">
        <v>314.53362255965294</v>
      </c>
      <c r="J66" s="199">
        <v>87.483176312247636</v>
      </c>
      <c r="K66" s="199">
        <v>264.18115279048493</v>
      </c>
      <c r="L66" s="199">
        <v>146.99331848552339</v>
      </c>
      <c r="M66" s="199">
        <v>262.46719160104988</v>
      </c>
      <c r="N66" s="199">
        <v>200.60790273556231</v>
      </c>
      <c r="O66" s="199">
        <v>206.07375271149675</v>
      </c>
      <c r="P66" s="199">
        <v>80.753701211305525</v>
      </c>
      <c r="Q66" s="199">
        <v>178.40805123513266</v>
      </c>
      <c r="R66" s="199">
        <v>57.906458797327403</v>
      </c>
      <c r="S66" s="199">
        <v>144.35695538057743</v>
      </c>
      <c r="T66" s="199">
        <v>54.711246200607903</v>
      </c>
      <c r="U66" s="199">
        <v>43.383947939262484</v>
      </c>
      <c r="V66" s="199">
        <v>6.7294751009421265</v>
      </c>
      <c r="W66" s="199">
        <v>60.612991765782262</v>
      </c>
      <c r="X66" s="199">
        <v>0</v>
      </c>
      <c r="Y66" s="199">
        <v>19.685039370078744</v>
      </c>
      <c r="Z66" s="199">
        <v>42.553191489361708</v>
      </c>
      <c r="AA66" s="199">
        <v>65.075921908893704</v>
      </c>
      <c r="AB66" s="199">
        <v>0</v>
      </c>
      <c r="AC66" s="199">
        <v>25.16010978956999</v>
      </c>
    </row>
    <row r="67" spans="1:29" s="42" customFormat="1" ht="13.2">
      <c r="A67" s="204">
        <v>4</v>
      </c>
      <c r="B67" s="204">
        <v>2</v>
      </c>
      <c r="C67" s="204">
        <v>3</v>
      </c>
      <c r="D67" s="186">
        <v>978020</v>
      </c>
      <c r="E67" s="69" t="s">
        <v>162</v>
      </c>
      <c r="F67" s="199">
        <v>231.97175995965711</v>
      </c>
      <c r="G67" s="199">
        <v>485.10048510048512</v>
      </c>
      <c r="H67" s="199">
        <v>529.1723202170964</v>
      </c>
      <c r="I67" s="199">
        <v>358.94559730790803</v>
      </c>
      <c r="J67" s="199">
        <v>242.38227146814407</v>
      </c>
      <c r="K67" s="199">
        <v>360.52663959640705</v>
      </c>
      <c r="L67" s="199">
        <v>136.15733736762482</v>
      </c>
      <c r="M67" s="199">
        <v>214.83021483021483</v>
      </c>
      <c r="N67" s="199">
        <v>183.17503392130257</v>
      </c>
      <c r="O67" s="199">
        <v>134.60459899046549</v>
      </c>
      <c r="P67" s="199">
        <v>62.326869806094187</v>
      </c>
      <c r="Q67" s="199">
        <v>145.19502891595914</v>
      </c>
      <c r="R67" s="199">
        <v>90.771558245083213</v>
      </c>
      <c r="S67" s="199">
        <v>173.25017325017325</v>
      </c>
      <c r="T67" s="199">
        <v>176.39077340569878</v>
      </c>
      <c r="U67" s="199">
        <v>100.95344924284913</v>
      </c>
      <c r="V67" s="199">
        <v>41.551246537396125</v>
      </c>
      <c r="W67" s="199">
        <v>114.43337024732374</v>
      </c>
      <c r="X67" s="199">
        <v>5.0428643469490675</v>
      </c>
      <c r="Y67" s="199">
        <v>97.020097020097026</v>
      </c>
      <c r="Z67" s="199">
        <v>169.60651289009496</v>
      </c>
      <c r="AA67" s="199">
        <v>123.38754907459339</v>
      </c>
      <c r="AB67" s="199">
        <v>138.50415512465375</v>
      </c>
      <c r="AC67" s="199">
        <v>100.89824043312416</v>
      </c>
    </row>
    <row r="68" spans="1:29" s="42" customFormat="1" ht="13.2">
      <c r="A68" s="204">
        <v>4</v>
      </c>
      <c r="B68" s="204">
        <v>2</v>
      </c>
      <c r="C68" s="204">
        <v>3</v>
      </c>
      <c r="D68" s="186">
        <v>170020</v>
      </c>
      <c r="E68" s="69" t="s">
        <v>49</v>
      </c>
      <c r="F68" s="199">
        <v>537.34551316496515</v>
      </c>
      <c r="G68" s="199">
        <v>645.89665653495445</v>
      </c>
      <c r="H68" s="199">
        <v>589.50395398993544</v>
      </c>
      <c r="I68" s="199">
        <v>671.0097719869708</v>
      </c>
      <c r="J68" s="199">
        <v>131.17283950617283</v>
      </c>
      <c r="K68" s="199">
        <v>523.04365454791184</v>
      </c>
      <c r="L68" s="199">
        <v>327.78076303062875</v>
      </c>
      <c r="M68" s="199">
        <v>349.54407294832822</v>
      </c>
      <c r="N68" s="199">
        <v>287.56290438533438</v>
      </c>
      <c r="O68" s="199">
        <v>280.13029315960921</v>
      </c>
      <c r="P68" s="199">
        <v>46.296296296296305</v>
      </c>
      <c r="Q68" s="199">
        <v>264.9006622516556</v>
      </c>
      <c r="R68" s="199">
        <v>188.07092960773781</v>
      </c>
      <c r="S68" s="199">
        <v>235.5623100303952</v>
      </c>
      <c r="T68" s="199">
        <v>165.34867002156727</v>
      </c>
      <c r="U68" s="199">
        <v>130.29315960912055</v>
      </c>
      <c r="V68" s="199">
        <v>23.148148148148145</v>
      </c>
      <c r="W68" s="199">
        <v>151.37180700094612</v>
      </c>
      <c r="X68" s="199">
        <v>21.493820526598608</v>
      </c>
      <c r="Y68" s="199">
        <v>60.790273556231</v>
      </c>
      <c r="Z68" s="199">
        <v>136.59237958303379</v>
      </c>
      <c r="AA68" s="199">
        <v>260.58631921824104</v>
      </c>
      <c r="AB68" s="199">
        <v>61.728395061728392</v>
      </c>
      <c r="AC68" s="199">
        <v>106.77118529531018</v>
      </c>
    </row>
    <row r="69" spans="1:29" s="42" customFormat="1" ht="13.2">
      <c r="A69" s="204">
        <v>4</v>
      </c>
      <c r="B69" s="204">
        <v>2</v>
      </c>
      <c r="C69" s="204">
        <v>3</v>
      </c>
      <c r="D69" s="186">
        <v>154036</v>
      </c>
      <c r="E69" s="69" t="s">
        <v>29</v>
      </c>
      <c r="F69" s="199">
        <v>261.20857699805072</v>
      </c>
      <c r="G69" s="199">
        <v>460.82949308755775</v>
      </c>
      <c r="H69" s="199">
        <v>417.85918717801945</v>
      </c>
      <c r="I69" s="199">
        <v>413.8988247317323</v>
      </c>
      <c r="J69" s="199">
        <v>92.21311475409837</v>
      </c>
      <c r="K69" s="199">
        <v>320.3776237822637</v>
      </c>
      <c r="L69" s="199">
        <v>171.53996101364521</v>
      </c>
      <c r="M69" s="199">
        <v>276.49769585253466</v>
      </c>
      <c r="N69" s="199">
        <v>165.99885518030911</v>
      </c>
      <c r="O69" s="199">
        <v>183.95503321410322</v>
      </c>
      <c r="P69" s="199">
        <v>30.737704918032794</v>
      </c>
      <c r="Q69" s="199">
        <v>163.7039268856081</v>
      </c>
      <c r="R69" s="199">
        <v>89.668615984405491</v>
      </c>
      <c r="S69" s="199">
        <v>120.96774193548387</v>
      </c>
      <c r="T69" s="199">
        <v>97.309673726388127</v>
      </c>
      <c r="U69" s="199">
        <v>91.977516607051626</v>
      </c>
      <c r="V69" s="199">
        <v>30.737704918032787</v>
      </c>
      <c r="W69" s="199">
        <v>85.367078437280313</v>
      </c>
      <c r="X69" s="199">
        <v>0</v>
      </c>
      <c r="Y69" s="199">
        <v>63.36405529953921</v>
      </c>
      <c r="Z69" s="199">
        <v>154.55065827132225</v>
      </c>
      <c r="AA69" s="199">
        <v>137.96627491057748</v>
      </c>
      <c r="AB69" s="199">
        <v>30.73770491803279</v>
      </c>
      <c r="AC69" s="199">
        <v>71.306618459375329</v>
      </c>
    </row>
    <row r="70" spans="1:29" s="42" customFormat="1" ht="13.2">
      <c r="A70" s="204">
        <v>4</v>
      </c>
      <c r="B70" s="204">
        <v>1</v>
      </c>
      <c r="C70" s="204">
        <v>3</v>
      </c>
      <c r="D70" s="186">
        <v>158026</v>
      </c>
      <c r="E70" s="69" t="s">
        <v>36</v>
      </c>
      <c r="F70" s="199">
        <v>335.36585365853659</v>
      </c>
      <c r="G70" s="199">
        <v>466.01941747572818</v>
      </c>
      <c r="H70" s="199">
        <v>568.6032138442522</v>
      </c>
      <c r="I70" s="199">
        <v>509.39963614311705</v>
      </c>
      <c r="J70" s="199">
        <v>149.70059880239521</v>
      </c>
      <c r="K70" s="199">
        <v>408.57413548081479</v>
      </c>
      <c r="L70" s="199">
        <v>248.25783972125436</v>
      </c>
      <c r="M70" s="199">
        <v>336.56957928802592</v>
      </c>
      <c r="N70" s="199">
        <v>364.64771322620521</v>
      </c>
      <c r="O70" s="199">
        <v>272.89266221952698</v>
      </c>
      <c r="P70" s="199">
        <v>67.365269461077844</v>
      </c>
      <c r="Q70" s="199">
        <v>262.90857413548082</v>
      </c>
      <c r="R70" s="199">
        <v>87.108013937282223</v>
      </c>
      <c r="S70" s="199">
        <v>90.614886731391621</v>
      </c>
      <c r="T70" s="199">
        <v>129.78986402966629</v>
      </c>
      <c r="U70" s="199">
        <v>66.707095209217741</v>
      </c>
      <c r="V70" s="199">
        <v>37.425149700598801</v>
      </c>
      <c r="W70" s="199">
        <v>84.083372809095238</v>
      </c>
      <c r="X70" s="199">
        <v>0</v>
      </c>
      <c r="Y70" s="199">
        <v>38.834951456310677</v>
      </c>
      <c r="Z70" s="199">
        <v>74.165636588380721</v>
      </c>
      <c r="AA70" s="199">
        <v>169.79987871437234</v>
      </c>
      <c r="AB70" s="199">
        <v>44.910179640718567</v>
      </c>
      <c r="AC70" s="199">
        <v>61.582188536238746</v>
      </c>
    </row>
    <row r="71" spans="1:29" s="42" customFormat="1" ht="13.2">
      <c r="A71" s="204">
        <v>4</v>
      </c>
      <c r="B71" s="204">
        <v>1</v>
      </c>
      <c r="C71" s="204">
        <v>3</v>
      </c>
      <c r="D71" s="186">
        <v>562028</v>
      </c>
      <c r="E71" s="69" t="s">
        <v>111</v>
      </c>
      <c r="F71" s="199">
        <v>523.29749103942663</v>
      </c>
      <c r="G71" s="199">
        <v>706.35721493440985</v>
      </c>
      <c r="H71" s="199">
        <v>646.2585034013606</v>
      </c>
      <c r="I71" s="199">
        <v>500.3625815808557</v>
      </c>
      <c r="J71" s="199">
        <v>160.37735849056602</v>
      </c>
      <c r="K71" s="199">
        <v>508.24862522912849</v>
      </c>
      <c r="L71" s="199">
        <v>372.75985663082446</v>
      </c>
      <c r="M71" s="199">
        <v>343.08779011099904</v>
      </c>
      <c r="N71" s="199">
        <v>391.15646258503403</v>
      </c>
      <c r="O71" s="199">
        <v>311.82015953589558</v>
      </c>
      <c r="P71" s="199">
        <v>75.471698113207552</v>
      </c>
      <c r="Q71" s="199">
        <v>304.94917513747714</v>
      </c>
      <c r="R71" s="199">
        <v>136.20071684587813</v>
      </c>
      <c r="S71" s="199">
        <v>252.27043390514635</v>
      </c>
      <c r="T71" s="199">
        <v>161.56462585034015</v>
      </c>
      <c r="U71" s="199">
        <v>101.52284263959392</v>
      </c>
      <c r="V71" s="199">
        <v>37.735849056603783</v>
      </c>
      <c r="W71" s="199">
        <v>134.9775037493751</v>
      </c>
      <c r="X71" s="199">
        <v>14.336917562724016</v>
      </c>
      <c r="Y71" s="199">
        <v>110.99899091826438</v>
      </c>
      <c r="Z71" s="199">
        <v>93.5374149659864</v>
      </c>
      <c r="AA71" s="199">
        <v>87.01957940536623</v>
      </c>
      <c r="AB71" s="199">
        <v>47.169811320754725</v>
      </c>
      <c r="AC71" s="199">
        <v>68.321946342276291</v>
      </c>
    </row>
    <row r="72" spans="1:29" s="42" customFormat="1" ht="13.2">
      <c r="A72" s="204">
        <v>4</v>
      </c>
      <c r="B72" s="204">
        <v>2</v>
      </c>
      <c r="C72" s="204">
        <v>3</v>
      </c>
      <c r="D72" s="186">
        <v>954024</v>
      </c>
      <c r="E72" s="69" t="s">
        <v>143</v>
      </c>
      <c r="F72" s="199">
        <v>328.76712328767127</v>
      </c>
      <c r="G72" s="199">
        <v>670.15706806282731</v>
      </c>
      <c r="H72" s="199">
        <v>735.58648111332002</v>
      </c>
      <c r="I72" s="199">
        <v>744.27480916030538</v>
      </c>
      <c r="J72" s="199">
        <v>695.55302166476622</v>
      </c>
      <c r="K72" s="199">
        <v>607.93116348671902</v>
      </c>
      <c r="L72" s="199">
        <v>267.1232876712329</v>
      </c>
      <c r="M72" s="199">
        <v>471.20418848167543</v>
      </c>
      <c r="N72" s="199">
        <v>516.89860834990066</v>
      </c>
      <c r="O72" s="199">
        <v>448.47328244274814</v>
      </c>
      <c r="P72" s="199">
        <v>535.91790193842644</v>
      </c>
      <c r="Q72" s="199">
        <v>430.22820800598578</v>
      </c>
      <c r="R72" s="199">
        <v>47.945205479452056</v>
      </c>
      <c r="S72" s="199">
        <v>146.59685863874347</v>
      </c>
      <c r="T72" s="199">
        <v>139.16500994035789</v>
      </c>
      <c r="U72" s="199">
        <v>47.709923664122151</v>
      </c>
      <c r="V72" s="199">
        <v>34.207525655644247</v>
      </c>
      <c r="W72" s="199">
        <v>80.433969322858204</v>
      </c>
      <c r="X72" s="199">
        <v>13.698630136986301</v>
      </c>
      <c r="Y72" s="199">
        <v>52.356020942408378</v>
      </c>
      <c r="Z72" s="199">
        <v>79.522862823061615</v>
      </c>
      <c r="AA72" s="199">
        <v>248.09160305343511</v>
      </c>
      <c r="AB72" s="199">
        <v>125.42759407069556</v>
      </c>
      <c r="AC72" s="199">
        <v>97.268986157875048</v>
      </c>
    </row>
    <row r="73" spans="1:29" s="42" customFormat="1" ht="13.2">
      <c r="A73" s="204">
        <v>4</v>
      </c>
      <c r="B73" s="204">
        <v>2</v>
      </c>
      <c r="C73" s="204">
        <v>3</v>
      </c>
      <c r="D73" s="186">
        <v>978032</v>
      </c>
      <c r="E73" s="69" t="s">
        <v>165</v>
      </c>
      <c r="F73" s="199">
        <v>178.57142857142864</v>
      </c>
      <c r="G73" s="199">
        <v>308.51063829787239</v>
      </c>
      <c r="H73" s="199">
        <v>509.80392156862746</v>
      </c>
      <c r="I73" s="199">
        <v>440.09779951100245</v>
      </c>
      <c r="J73" s="199">
        <v>88.932806324110672</v>
      </c>
      <c r="K73" s="199">
        <v>303.08497203680315</v>
      </c>
      <c r="L73" s="199">
        <v>119.04761904761908</v>
      </c>
      <c r="M73" s="199">
        <v>138.29787234042558</v>
      </c>
      <c r="N73" s="199">
        <v>264.70588235294116</v>
      </c>
      <c r="O73" s="199">
        <v>244.49877750611248</v>
      </c>
      <c r="P73" s="199">
        <v>59.28853754940711</v>
      </c>
      <c r="Q73" s="199">
        <v>165.97510373443987</v>
      </c>
      <c r="R73" s="199">
        <v>52.08333333333335</v>
      </c>
      <c r="S73" s="199">
        <v>127.6595744680851</v>
      </c>
      <c r="T73" s="199">
        <v>137.25490196078431</v>
      </c>
      <c r="U73" s="199">
        <v>73.349633251833737</v>
      </c>
      <c r="V73" s="199">
        <v>9.8814229249011873</v>
      </c>
      <c r="W73" s="199">
        <v>77.575320223705575</v>
      </c>
      <c r="X73" s="199">
        <v>7.4404761904761898</v>
      </c>
      <c r="Y73" s="199">
        <v>42.553191489361701</v>
      </c>
      <c r="Z73" s="199">
        <v>107.84313725490196</v>
      </c>
      <c r="AA73" s="199">
        <v>122.24938875305624</v>
      </c>
      <c r="AB73" s="199">
        <v>19.762845849802371</v>
      </c>
      <c r="AC73" s="199">
        <v>59.534548078657764</v>
      </c>
    </row>
    <row r="74" spans="1:29" s="42" customFormat="1" ht="13.2">
      <c r="A74" s="204">
        <v>4</v>
      </c>
      <c r="B74" s="204">
        <v>2</v>
      </c>
      <c r="C74" s="204">
        <v>3</v>
      </c>
      <c r="D74" s="186">
        <v>382060</v>
      </c>
      <c r="E74" s="69" t="s">
        <v>93</v>
      </c>
      <c r="F74" s="199">
        <v>200.92088740058603</v>
      </c>
      <c r="G74" s="199">
        <v>372.30568256041806</v>
      </c>
      <c r="H74" s="199">
        <v>283.01886792452837</v>
      </c>
      <c r="I74" s="199">
        <v>337.79848573092607</v>
      </c>
      <c r="J74" s="199">
        <v>66.666666666666671</v>
      </c>
      <c r="K74" s="199">
        <v>252.62660842875692</v>
      </c>
      <c r="L74" s="199">
        <v>146.50481372959396</v>
      </c>
      <c r="M74" s="199">
        <v>267.79882429784453</v>
      </c>
      <c r="N74" s="199">
        <v>188.67924528301893</v>
      </c>
      <c r="O74" s="199">
        <v>168.89924286546301</v>
      </c>
      <c r="P74" s="199">
        <v>51.851851851851848</v>
      </c>
      <c r="Q74" s="199">
        <v>165.26974383189705</v>
      </c>
      <c r="R74" s="199">
        <v>46.044370029300971</v>
      </c>
      <c r="S74" s="199">
        <v>58.785107772697579</v>
      </c>
      <c r="T74" s="199">
        <v>33.692722371967655</v>
      </c>
      <c r="U74" s="199">
        <v>40.768782760629009</v>
      </c>
      <c r="V74" s="199">
        <v>0</v>
      </c>
      <c r="W74" s="199">
        <v>37.775941447290755</v>
      </c>
      <c r="X74" s="199">
        <v>8.3717036416910862</v>
      </c>
      <c r="Y74" s="199">
        <v>45.721750489875902</v>
      </c>
      <c r="Z74" s="199">
        <v>60.646900269541781</v>
      </c>
      <c r="AA74" s="199">
        <v>128.13046010483404</v>
      </c>
      <c r="AB74" s="199">
        <v>14.814814814814818</v>
      </c>
      <c r="AC74" s="199">
        <v>49.580923149569131</v>
      </c>
    </row>
    <row r="75" spans="1:29" s="42" customFormat="1" ht="13.2">
      <c r="A75" s="204">
        <v>4</v>
      </c>
      <c r="B75" s="204">
        <v>2</v>
      </c>
      <c r="C75" s="204">
        <v>3</v>
      </c>
      <c r="D75" s="186">
        <v>962060</v>
      </c>
      <c r="E75" s="69" t="s">
        <v>156</v>
      </c>
      <c r="F75" s="199">
        <v>98.91196834817012</v>
      </c>
      <c r="G75" s="199">
        <v>147.49262536873155</v>
      </c>
      <c r="H75" s="199">
        <v>300.54644808743177</v>
      </c>
      <c r="I75" s="199">
        <v>371.28712871287144</v>
      </c>
      <c r="J75" s="199">
        <v>168.19571865443424</v>
      </c>
      <c r="K75" s="199">
        <v>213.75225341231007</v>
      </c>
      <c r="L75" s="199">
        <v>69.238377843719093</v>
      </c>
      <c r="M75" s="199">
        <v>117.99410029498524</v>
      </c>
      <c r="N75" s="199">
        <v>163.9344262295082</v>
      </c>
      <c r="O75" s="199">
        <v>136.13861386138615</v>
      </c>
      <c r="P75" s="199">
        <v>76.452599388379198</v>
      </c>
      <c r="Q75" s="199">
        <v>110.73911923770281</v>
      </c>
      <c r="R75" s="199">
        <v>29.673590504451038</v>
      </c>
      <c r="S75" s="199">
        <v>29.498525073746311</v>
      </c>
      <c r="T75" s="199">
        <v>109.28961748633881</v>
      </c>
      <c r="U75" s="199">
        <v>136.13861386138615</v>
      </c>
      <c r="V75" s="199">
        <v>15.290519877675845</v>
      </c>
      <c r="W75" s="199">
        <v>64.383208859129553</v>
      </c>
      <c r="X75" s="199">
        <v>0</v>
      </c>
      <c r="Y75" s="199">
        <v>0</v>
      </c>
      <c r="Z75" s="199">
        <v>27.322404371584703</v>
      </c>
      <c r="AA75" s="199">
        <v>99.009900990099027</v>
      </c>
      <c r="AB75" s="199">
        <v>76.452599388379198</v>
      </c>
      <c r="AC75" s="199">
        <v>38.629925315477728</v>
      </c>
    </row>
    <row r="76" spans="1:29" s="42" customFormat="1" ht="13.2">
      <c r="A76" s="204">
        <v>4</v>
      </c>
      <c r="B76" s="204">
        <v>2</v>
      </c>
      <c r="C76" s="204">
        <v>3</v>
      </c>
      <c r="D76" s="186">
        <v>362040</v>
      </c>
      <c r="E76" s="69" t="s">
        <v>70</v>
      </c>
      <c r="F76" s="199">
        <v>190.3367496339678</v>
      </c>
      <c r="G76" s="199">
        <v>309.76965845909461</v>
      </c>
      <c r="H76" s="199">
        <v>276.7389678384443</v>
      </c>
      <c r="I76" s="199">
        <v>302.11480362537765</v>
      </c>
      <c r="J76" s="199">
        <v>71.202531645569636</v>
      </c>
      <c r="K76" s="199">
        <v>230.03701745108407</v>
      </c>
      <c r="L76" s="199">
        <v>97.608589555880926</v>
      </c>
      <c r="M76" s="199">
        <v>135.02779984114377</v>
      </c>
      <c r="N76" s="199">
        <v>127.15033657442034</v>
      </c>
      <c r="O76" s="199">
        <v>96.676737160120851</v>
      </c>
      <c r="P76" s="199">
        <v>7.9113924050632907</v>
      </c>
      <c r="Q76" s="199">
        <v>93.865679534637749</v>
      </c>
      <c r="R76" s="199">
        <v>68.326012689116652</v>
      </c>
      <c r="S76" s="199">
        <v>127.08498808578243</v>
      </c>
      <c r="T76" s="199">
        <v>52.356020942408378</v>
      </c>
      <c r="U76" s="199">
        <v>90.634441087613297</v>
      </c>
      <c r="V76" s="199">
        <v>23.734177215189877</v>
      </c>
      <c r="W76" s="199">
        <v>72.712850343733479</v>
      </c>
      <c r="X76" s="199">
        <v>24.402147388970231</v>
      </c>
      <c r="Y76" s="199">
        <v>47.656870532168398</v>
      </c>
      <c r="Z76" s="199">
        <v>97.232610321615553</v>
      </c>
      <c r="AA76" s="199">
        <v>114.80362537764351</v>
      </c>
      <c r="AB76" s="199">
        <v>39.556962025316466</v>
      </c>
      <c r="AC76" s="199">
        <v>63.458487572712848</v>
      </c>
    </row>
    <row r="77" spans="1:29" s="42" customFormat="1" ht="13.2">
      <c r="A77" s="205"/>
      <c r="B77" s="205"/>
      <c r="C77" s="205"/>
      <c r="D77" s="206"/>
      <c r="E77" s="169" t="s">
        <v>212</v>
      </c>
      <c r="F77" s="201">
        <v>270.49157184402975</v>
      </c>
      <c r="G77" s="201">
        <v>429.3611538301675</v>
      </c>
      <c r="H77" s="201">
        <v>424.2306194000779</v>
      </c>
      <c r="I77" s="201">
        <v>416.652319135016</v>
      </c>
      <c r="J77" s="201">
        <v>134.87074886567041</v>
      </c>
      <c r="K77" s="201">
        <v>333.83980898632518</v>
      </c>
      <c r="L77" s="201">
        <v>178.7277296213683</v>
      </c>
      <c r="M77" s="201">
        <v>261.02498025686856</v>
      </c>
      <c r="N77" s="201">
        <v>248.9287105570705</v>
      </c>
      <c r="O77" s="201">
        <v>219.34506387521091</v>
      </c>
      <c r="P77" s="201">
        <v>75.760729301086457</v>
      </c>
      <c r="Q77" s="201">
        <v>196.72961435496711</v>
      </c>
      <c r="R77" s="201">
        <v>82.163932574752238</v>
      </c>
      <c r="S77" s="201">
        <v>123.44652728708591</v>
      </c>
      <c r="T77" s="201">
        <v>92.325671990650562</v>
      </c>
      <c r="U77" s="201">
        <v>67.835129644296003</v>
      </c>
      <c r="V77" s="201">
        <v>20.813387170628147</v>
      </c>
      <c r="W77" s="201">
        <v>77.563128572462205</v>
      </c>
      <c r="X77" s="201">
        <v>9.5999096479091968</v>
      </c>
      <c r="Y77" s="201">
        <v>44.889646286213058</v>
      </c>
      <c r="Z77" s="201">
        <v>82.976236852356834</v>
      </c>
      <c r="AA77" s="201">
        <v>129.4721256155091</v>
      </c>
      <c r="AB77" s="201">
        <v>38.296632393955797</v>
      </c>
      <c r="AC77" s="201">
        <v>59.547066058895879</v>
      </c>
    </row>
    <row r="78" spans="1:29" s="42" customFormat="1" ht="13.2">
      <c r="A78" s="204">
        <v>5</v>
      </c>
      <c r="B78" s="204">
        <v>3</v>
      </c>
      <c r="C78" s="204">
        <v>3</v>
      </c>
      <c r="D78" s="186">
        <v>770004</v>
      </c>
      <c r="E78" s="69" t="s">
        <v>130</v>
      </c>
      <c r="F78" s="199">
        <v>140.90177133655394</v>
      </c>
      <c r="G78" s="199">
        <v>161.94331983805668</v>
      </c>
      <c r="H78" s="199">
        <v>271.44408251900109</v>
      </c>
      <c r="I78" s="199">
        <v>228.59922178988333</v>
      </c>
      <c r="J78" s="199">
        <v>18.507094386181368</v>
      </c>
      <c r="K78" s="199">
        <v>167.48869708179203</v>
      </c>
      <c r="L78" s="199">
        <v>116.74718196457327</v>
      </c>
      <c r="M78" s="199">
        <v>69.40427993059572</v>
      </c>
      <c r="N78" s="199">
        <v>130.29315960912052</v>
      </c>
      <c r="O78" s="199">
        <v>92.41245136186771</v>
      </c>
      <c r="P78" s="199">
        <v>12.338062924120914</v>
      </c>
      <c r="Q78" s="199">
        <v>88.368269625976168</v>
      </c>
      <c r="R78" s="199">
        <v>24.154589371980673</v>
      </c>
      <c r="S78" s="199">
        <v>75.187969924812023</v>
      </c>
      <c r="T78" s="199">
        <v>108.57763300760043</v>
      </c>
      <c r="U78" s="199">
        <v>77.821011673151787</v>
      </c>
      <c r="V78" s="199">
        <v>0</v>
      </c>
      <c r="W78" s="199">
        <v>56.514591039868478</v>
      </c>
      <c r="X78" s="199">
        <v>0</v>
      </c>
      <c r="Y78" s="199">
        <v>17.351069982648934</v>
      </c>
      <c r="Z78" s="199">
        <v>32.573289902280138</v>
      </c>
      <c r="AA78" s="199">
        <v>58.365758754863833</v>
      </c>
      <c r="AB78" s="199">
        <v>6.1690314620604569</v>
      </c>
      <c r="AC78" s="199">
        <v>22.605836415947397</v>
      </c>
    </row>
    <row r="79" spans="1:29" s="42" customFormat="1" ht="13.2">
      <c r="A79" s="204">
        <v>5</v>
      </c>
      <c r="B79" s="204">
        <v>3</v>
      </c>
      <c r="C79" s="204">
        <v>3</v>
      </c>
      <c r="D79" s="186">
        <v>570008</v>
      </c>
      <c r="E79" s="69" t="s">
        <v>119</v>
      </c>
      <c r="F79" s="199">
        <v>213.93307734503566</v>
      </c>
      <c r="G79" s="199">
        <v>457.3170731707317</v>
      </c>
      <c r="H79" s="199">
        <v>386.4406779661017</v>
      </c>
      <c r="I79" s="199">
        <v>327.66225582860744</v>
      </c>
      <c r="J79" s="199">
        <v>109.03426791277259</v>
      </c>
      <c r="K79" s="199">
        <v>296.75177115358912</v>
      </c>
      <c r="L79" s="199">
        <v>153.59297860669227</v>
      </c>
      <c r="M79" s="199">
        <v>327.7439024390244</v>
      </c>
      <c r="N79" s="199">
        <v>230.5084745762712</v>
      </c>
      <c r="O79" s="199">
        <v>195.33711405166983</v>
      </c>
      <c r="P79" s="199">
        <v>70.093457943925245</v>
      </c>
      <c r="Q79" s="199">
        <v>193.82435503274962</v>
      </c>
      <c r="R79" s="199">
        <v>49.369171695008227</v>
      </c>
      <c r="S79" s="199">
        <v>83.841463414634148</v>
      </c>
      <c r="T79" s="199">
        <v>81.355932203389855</v>
      </c>
      <c r="U79" s="199">
        <v>37.807183364839318</v>
      </c>
      <c r="V79" s="199">
        <v>7.7881619937694735</v>
      </c>
      <c r="W79" s="199">
        <v>52.132067905360245</v>
      </c>
      <c r="X79" s="199">
        <v>10.970927043335163</v>
      </c>
      <c r="Y79" s="199">
        <v>45.731707317073173</v>
      </c>
      <c r="Z79" s="199">
        <v>74.576271186440678</v>
      </c>
      <c r="AA79" s="199">
        <v>94.517958412098295</v>
      </c>
      <c r="AB79" s="199">
        <v>31.15264797507788</v>
      </c>
      <c r="AC79" s="199">
        <v>50.795348215479208</v>
      </c>
    </row>
    <row r="80" spans="1:29" s="48" customFormat="1" ht="13.2">
      <c r="A80" s="204">
        <v>5</v>
      </c>
      <c r="B80" s="204">
        <v>3</v>
      </c>
      <c r="C80" s="204">
        <v>3</v>
      </c>
      <c r="D80" s="186">
        <v>362004</v>
      </c>
      <c r="E80" s="69" t="s">
        <v>239</v>
      </c>
      <c r="F80" s="199">
        <v>249.35511607910576</v>
      </c>
      <c r="G80" s="199">
        <v>343.9153439153439</v>
      </c>
      <c r="H80" s="199">
        <v>381.86157517899761</v>
      </c>
      <c r="I80" s="199">
        <v>332.99697275479321</v>
      </c>
      <c r="J80" s="199">
        <v>49.689440993788828</v>
      </c>
      <c r="K80" s="199">
        <v>272.34790248188006</v>
      </c>
      <c r="L80" s="199">
        <v>128.97678417884782</v>
      </c>
      <c r="M80" s="199">
        <v>277.77777777777777</v>
      </c>
      <c r="N80" s="199">
        <v>250.59665871121717</v>
      </c>
      <c r="O80" s="199">
        <v>181.63471241170538</v>
      </c>
      <c r="P80" s="199">
        <v>24.844720496894414</v>
      </c>
      <c r="Q80" s="199">
        <v>169.11926202503844</v>
      </c>
      <c r="R80" s="199">
        <v>77.386070507308688</v>
      </c>
      <c r="S80" s="199">
        <v>39.682539682539684</v>
      </c>
      <c r="T80" s="199">
        <v>71.599045346062056</v>
      </c>
      <c r="U80" s="199">
        <v>40.363269424823415</v>
      </c>
      <c r="V80" s="199">
        <v>0</v>
      </c>
      <c r="W80" s="199">
        <v>48.319789150010983</v>
      </c>
      <c r="X80" s="199">
        <v>42.992261392949267</v>
      </c>
      <c r="Y80" s="199">
        <v>26.455026455026452</v>
      </c>
      <c r="Z80" s="199">
        <v>59.665871121718375</v>
      </c>
      <c r="AA80" s="199">
        <v>110.99899091826441</v>
      </c>
      <c r="AB80" s="199">
        <v>24.844720496894414</v>
      </c>
      <c r="AC80" s="199">
        <v>54.908851306830663</v>
      </c>
    </row>
    <row r="81" spans="1:29" s="42" customFormat="1" ht="13.2">
      <c r="A81" s="204">
        <v>5</v>
      </c>
      <c r="B81" s="204">
        <v>3</v>
      </c>
      <c r="C81" s="204">
        <v>3</v>
      </c>
      <c r="D81" s="186">
        <v>362012</v>
      </c>
      <c r="E81" s="69" t="s">
        <v>64</v>
      </c>
      <c r="F81" s="199">
        <v>60.975609756097569</v>
      </c>
      <c r="G81" s="199">
        <v>102.69576379974325</v>
      </c>
      <c r="H81" s="199">
        <v>142.34875444839858</v>
      </c>
      <c r="I81" s="199">
        <v>205.44142143253748</v>
      </c>
      <c r="J81" s="199">
        <v>53.404539385847798</v>
      </c>
      <c r="K81" s="199">
        <v>111.07408641563923</v>
      </c>
      <c r="L81" s="199">
        <v>28.455284552845534</v>
      </c>
      <c r="M81" s="199">
        <v>44.929396662387674</v>
      </c>
      <c r="N81" s="199">
        <v>59.311981020166073</v>
      </c>
      <c r="O81" s="199">
        <v>44.419766796224323</v>
      </c>
      <c r="P81" s="199">
        <v>33.377837116154872</v>
      </c>
      <c r="Q81" s="199">
        <v>41.097411973786514</v>
      </c>
      <c r="R81" s="199">
        <v>20.325203252032523</v>
      </c>
      <c r="S81" s="199">
        <v>25.673940949935812</v>
      </c>
      <c r="T81" s="199">
        <v>29.655990510083036</v>
      </c>
      <c r="U81" s="199">
        <v>55.5247084952804</v>
      </c>
      <c r="V81" s="199">
        <v>0</v>
      </c>
      <c r="W81" s="199">
        <v>26.657780739753417</v>
      </c>
      <c r="X81" s="199">
        <v>12.195121951219516</v>
      </c>
      <c r="Y81" s="199">
        <v>32.092426187419775</v>
      </c>
      <c r="Z81" s="199">
        <v>53.380782918149478</v>
      </c>
      <c r="AA81" s="199">
        <v>105.49694614103275</v>
      </c>
      <c r="AB81" s="199">
        <v>20.026702269692926</v>
      </c>
      <c r="AC81" s="199">
        <v>43.318893702099295</v>
      </c>
    </row>
    <row r="82" spans="1:29" s="42" customFormat="1" ht="13.2">
      <c r="A82" s="204">
        <v>5</v>
      </c>
      <c r="B82" s="204">
        <v>3</v>
      </c>
      <c r="C82" s="204">
        <v>3</v>
      </c>
      <c r="D82" s="186">
        <v>362016</v>
      </c>
      <c r="E82" s="69" t="s">
        <v>240</v>
      </c>
      <c r="F82" s="199">
        <v>285.20499108734407</v>
      </c>
      <c r="G82" s="199">
        <v>366.35006784260514</v>
      </c>
      <c r="H82" s="199">
        <v>507.85973397823466</v>
      </c>
      <c r="I82" s="199">
        <v>516.52892561983469</v>
      </c>
      <c r="J82" s="199">
        <v>187.6675603217158</v>
      </c>
      <c r="K82" s="199">
        <v>375</v>
      </c>
      <c r="L82" s="199">
        <v>169.34046345811055</v>
      </c>
      <c r="M82" s="199">
        <v>257.80189959294438</v>
      </c>
      <c r="N82" s="199">
        <v>374.8488512696494</v>
      </c>
      <c r="O82" s="199">
        <v>289.25619834710744</v>
      </c>
      <c r="P82" s="199">
        <v>147.45308310991956</v>
      </c>
      <c r="Q82" s="199">
        <v>245.45454545454544</v>
      </c>
      <c r="R82" s="199">
        <v>80.213903743315512</v>
      </c>
      <c r="S82" s="199">
        <v>67.84260515603799</v>
      </c>
      <c r="T82" s="199">
        <v>72.551390568319221</v>
      </c>
      <c r="U82" s="199">
        <v>82.644628099173559</v>
      </c>
      <c r="V82" s="199">
        <v>13.404825737265423</v>
      </c>
      <c r="W82" s="199">
        <v>65.909090909090907</v>
      </c>
      <c r="X82" s="199">
        <v>35.650623885918002</v>
      </c>
      <c r="Y82" s="199">
        <v>40.705563093622793</v>
      </c>
      <c r="Z82" s="199">
        <v>60.459492140266022</v>
      </c>
      <c r="AA82" s="199">
        <v>144.62809917355372</v>
      </c>
      <c r="AB82" s="199">
        <v>26.809651474530835</v>
      </c>
      <c r="AC82" s="199">
        <v>63.63636363636364</v>
      </c>
    </row>
    <row r="83" spans="1:29" s="42" customFormat="1" ht="13.2">
      <c r="A83" s="204">
        <v>5</v>
      </c>
      <c r="B83" s="204">
        <v>3</v>
      </c>
      <c r="C83" s="204">
        <v>3</v>
      </c>
      <c r="D83" s="186">
        <v>154008</v>
      </c>
      <c r="E83" s="69" t="s">
        <v>25</v>
      </c>
      <c r="F83" s="199">
        <v>208.46106683016552</v>
      </c>
      <c r="G83" s="199">
        <v>316.16982836495032</v>
      </c>
      <c r="H83" s="199">
        <v>423.23651452282161</v>
      </c>
      <c r="I83" s="199">
        <v>383.72985418265546</v>
      </c>
      <c r="J83" s="199">
        <v>56.603773584905667</v>
      </c>
      <c r="K83" s="199">
        <v>279.09927053599745</v>
      </c>
      <c r="L83" s="199">
        <v>141.01778050275908</v>
      </c>
      <c r="M83" s="199">
        <v>189.70189701897019</v>
      </c>
      <c r="N83" s="199">
        <v>199.17012448132778</v>
      </c>
      <c r="O83" s="199">
        <v>176.51573292402148</v>
      </c>
      <c r="P83" s="199">
        <v>28.301886792452827</v>
      </c>
      <c r="Q83" s="199">
        <v>149.06438312718046</v>
      </c>
      <c r="R83" s="199">
        <v>55.180870631514409</v>
      </c>
      <c r="S83" s="199">
        <v>126.46793134598013</v>
      </c>
      <c r="T83" s="199">
        <v>107.88381742738589</v>
      </c>
      <c r="U83" s="199">
        <v>61.396776669224892</v>
      </c>
      <c r="V83" s="199">
        <v>9.4339622641509493</v>
      </c>
      <c r="W83" s="199">
        <v>71.360608943862985</v>
      </c>
      <c r="X83" s="199">
        <v>12.26241569589209</v>
      </c>
      <c r="Y83" s="199">
        <v>0</v>
      </c>
      <c r="Z83" s="199">
        <v>116.18257261410788</v>
      </c>
      <c r="AA83" s="199">
        <v>145.81734458940909</v>
      </c>
      <c r="AB83" s="199">
        <v>18.867924528301888</v>
      </c>
      <c r="AC83" s="199">
        <v>58.674278464954014</v>
      </c>
    </row>
    <row r="84" spans="1:29" s="42" customFormat="1" ht="13.2">
      <c r="A84" s="204">
        <v>5</v>
      </c>
      <c r="B84" s="204">
        <v>3</v>
      </c>
      <c r="C84" s="204">
        <v>3</v>
      </c>
      <c r="D84" s="186">
        <v>954008</v>
      </c>
      <c r="E84" s="69" t="s">
        <v>139</v>
      </c>
      <c r="F84" s="199">
        <v>191.36139967195189</v>
      </c>
      <c r="G84" s="199">
        <v>233.10023310023311</v>
      </c>
      <c r="H84" s="199">
        <v>311.82015953589558</v>
      </c>
      <c r="I84" s="199">
        <v>249.24012158054711</v>
      </c>
      <c r="J84" s="199">
        <v>153.0221882172915</v>
      </c>
      <c r="K84" s="199">
        <v>226.93702161944407</v>
      </c>
      <c r="L84" s="199">
        <v>114.81683980317113</v>
      </c>
      <c r="M84" s="199">
        <v>139.86013986013987</v>
      </c>
      <c r="N84" s="199">
        <v>203.04568527918781</v>
      </c>
      <c r="O84" s="199">
        <v>97.264437689969611</v>
      </c>
      <c r="P84" s="199">
        <v>45.906656465187453</v>
      </c>
      <c r="Q84" s="199">
        <v>119.51121256881966</v>
      </c>
      <c r="R84" s="199">
        <v>54.674685620557682</v>
      </c>
      <c r="S84" s="199">
        <v>62.160062160062161</v>
      </c>
      <c r="T84" s="199">
        <v>36.258158085569264</v>
      </c>
      <c r="U84" s="199">
        <v>48.632218844984813</v>
      </c>
      <c r="V84" s="199">
        <v>22.953328232593737</v>
      </c>
      <c r="W84" s="199">
        <v>45.655968846515378</v>
      </c>
      <c r="X84" s="199">
        <v>21.86987424822307</v>
      </c>
      <c r="Y84" s="199">
        <v>31.080031080031087</v>
      </c>
      <c r="Z84" s="199">
        <v>72.516316171138527</v>
      </c>
      <c r="AA84" s="199">
        <v>103.34346504559271</v>
      </c>
      <c r="AB84" s="199">
        <v>84.162203519510328</v>
      </c>
      <c r="AC84" s="199">
        <v>61.769840204109038</v>
      </c>
    </row>
    <row r="85" spans="1:29" s="42" customFormat="1" ht="13.2">
      <c r="A85" s="204">
        <v>5</v>
      </c>
      <c r="B85" s="204">
        <v>3</v>
      </c>
      <c r="C85" s="204">
        <v>3</v>
      </c>
      <c r="D85" s="186">
        <v>362020</v>
      </c>
      <c r="E85" s="69" t="s">
        <v>65</v>
      </c>
      <c r="F85" s="199">
        <v>130.47138047138046</v>
      </c>
      <c r="G85" s="199">
        <v>205.71428571428569</v>
      </c>
      <c r="H85" s="199">
        <v>178.57142857142856</v>
      </c>
      <c r="I85" s="199">
        <v>185.61484918793502</v>
      </c>
      <c r="J85" s="199">
        <v>31.152647975077883</v>
      </c>
      <c r="K85" s="199">
        <v>148.96239983562771</v>
      </c>
      <c r="L85" s="199">
        <v>96.801346801346796</v>
      </c>
      <c r="M85" s="199">
        <v>148.57142857142858</v>
      </c>
      <c r="N85" s="199">
        <v>97.402597402597394</v>
      </c>
      <c r="O85" s="199">
        <v>111.36890951276101</v>
      </c>
      <c r="P85" s="199">
        <v>6.230529595015577</v>
      </c>
      <c r="Q85" s="199">
        <v>94.514074378467228</v>
      </c>
      <c r="R85" s="199">
        <v>25.252525252525256</v>
      </c>
      <c r="S85" s="199">
        <v>22.857142857142858</v>
      </c>
      <c r="T85" s="199">
        <v>32.467532467532472</v>
      </c>
      <c r="U85" s="199">
        <v>18.561484918793511</v>
      </c>
      <c r="V85" s="199">
        <v>0</v>
      </c>
      <c r="W85" s="199">
        <v>20.546537908362442</v>
      </c>
      <c r="X85" s="199">
        <v>8.4175084175084169</v>
      </c>
      <c r="Y85" s="199">
        <v>34.285714285714292</v>
      </c>
      <c r="Z85" s="199">
        <v>48.701298701298718</v>
      </c>
      <c r="AA85" s="199">
        <v>55.684454756380504</v>
      </c>
      <c r="AB85" s="199">
        <v>24.922118380062312</v>
      </c>
      <c r="AC85" s="199">
        <v>33.901787548798033</v>
      </c>
    </row>
    <row r="86" spans="1:29" s="42" customFormat="1" ht="13.2">
      <c r="A86" s="204">
        <v>5</v>
      </c>
      <c r="B86" s="204">
        <v>3</v>
      </c>
      <c r="C86" s="204">
        <v>3</v>
      </c>
      <c r="D86" s="186">
        <v>370012</v>
      </c>
      <c r="E86" s="69" t="s">
        <v>72</v>
      </c>
      <c r="F86" s="199">
        <v>464.3104643104644</v>
      </c>
      <c r="G86" s="199">
        <v>588.23529411764707</v>
      </c>
      <c r="H86" s="199">
        <v>873.58684480986665</v>
      </c>
      <c r="I86" s="199">
        <v>783.03425774877644</v>
      </c>
      <c r="J86" s="199">
        <v>308.54430379746839</v>
      </c>
      <c r="K86" s="199">
        <v>585.51617873651765</v>
      </c>
      <c r="L86" s="199">
        <v>291.06029106029115</v>
      </c>
      <c r="M86" s="199">
        <v>427.80748663101599</v>
      </c>
      <c r="N86" s="199">
        <v>719.42446043165478</v>
      </c>
      <c r="O86" s="199">
        <v>554.64926590538334</v>
      </c>
      <c r="P86" s="199">
        <v>276.89873417721526</v>
      </c>
      <c r="Q86" s="199">
        <v>436.56908063687729</v>
      </c>
      <c r="R86" s="199">
        <v>138.60013860013859</v>
      </c>
      <c r="S86" s="199">
        <v>96.256684491978618</v>
      </c>
      <c r="T86" s="199">
        <v>61.66495375128472</v>
      </c>
      <c r="U86" s="199">
        <v>97.879282218597069</v>
      </c>
      <c r="V86" s="199">
        <v>23.734177215189877</v>
      </c>
      <c r="W86" s="199">
        <v>85.60178051703474</v>
      </c>
      <c r="X86" s="199">
        <v>34.650034650034648</v>
      </c>
      <c r="Y86" s="199">
        <v>64.171122994652407</v>
      </c>
      <c r="Z86" s="199">
        <v>92.49743062692707</v>
      </c>
      <c r="AA86" s="199">
        <v>130.50570962479611</v>
      </c>
      <c r="AB86" s="199">
        <v>7.9113924050632907</v>
      </c>
      <c r="AC86" s="199">
        <v>63.34531758260573</v>
      </c>
    </row>
    <row r="87" spans="1:29" s="42" customFormat="1" ht="13.2">
      <c r="A87" s="204">
        <v>5</v>
      </c>
      <c r="B87" s="204">
        <v>3</v>
      </c>
      <c r="C87" s="204">
        <v>3</v>
      </c>
      <c r="D87" s="186">
        <v>154012</v>
      </c>
      <c r="E87" s="69" t="s">
        <v>26</v>
      </c>
      <c r="F87" s="199">
        <v>347.6245654692932</v>
      </c>
      <c r="G87" s="199">
        <v>499.10873440285206</v>
      </c>
      <c r="H87" s="199">
        <v>589.15946582875097</v>
      </c>
      <c r="I87" s="199">
        <v>401.94040194040201</v>
      </c>
      <c r="J87" s="199">
        <v>196.62921348314609</v>
      </c>
      <c r="K87" s="199">
        <v>407.11700844390833</v>
      </c>
      <c r="L87" s="199">
        <v>214.36848203939749</v>
      </c>
      <c r="M87" s="199">
        <v>249.55436720142603</v>
      </c>
      <c r="N87" s="199">
        <v>329.92930086410058</v>
      </c>
      <c r="O87" s="199">
        <v>221.76022176022187</v>
      </c>
      <c r="P87" s="199">
        <v>93.632958801498134</v>
      </c>
      <c r="Q87" s="199">
        <v>224.66827503015682</v>
      </c>
      <c r="R87" s="199">
        <v>115.87485515643107</v>
      </c>
      <c r="S87" s="199">
        <v>169.34046345811052</v>
      </c>
      <c r="T87" s="199">
        <v>172.8201099764336</v>
      </c>
      <c r="U87" s="199">
        <v>55.440055440055438</v>
      </c>
      <c r="V87" s="199">
        <v>65.543071161048687</v>
      </c>
      <c r="W87" s="199">
        <v>114.59589867310011</v>
      </c>
      <c r="X87" s="199">
        <v>17.381228273464657</v>
      </c>
      <c r="Y87" s="199">
        <v>80.213903743315512</v>
      </c>
      <c r="Z87" s="199">
        <v>86.410054988216814</v>
      </c>
      <c r="AA87" s="199">
        <v>124.74012474012474</v>
      </c>
      <c r="AB87" s="199">
        <v>37.453183520599275</v>
      </c>
      <c r="AC87" s="199">
        <v>67.852834740651389</v>
      </c>
    </row>
    <row r="88" spans="1:29" s="42" customFormat="1" ht="13.2">
      <c r="A88" s="204">
        <v>5</v>
      </c>
      <c r="B88" s="204">
        <v>3</v>
      </c>
      <c r="C88" s="204">
        <v>3</v>
      </c>
      <c r="D88" s="186">
        <v>154016</v>
      </c>
      <c r="E88" s="69" t="s">
        <v>27</v>
      </c>
      <c r="F88" s="199">
        <v>286.95181375203032</v>
      </c>
      <c r="G88" s="199">
        <v>290.35012809564472</v>
      </c>
      <c r="H88" s="199">
        <v>310.29619181946401</v>
      </c>
      <c r="I88" s="199">
        <v>373.03664921465969</v>
      </c>
      <c r="J88" s="199">
        <v>85.984522785898534</v>
      </c>
      <c r="K88" s="199">
        <v>277.81675319208642</v>
      </c>
      <c r="L88" s="199">
        <v>178.66811044937737</v>
      </c>
      <c r="M88" s="199">
        <v>162.25448334756618</v>
      </c>
      <c r="N88" s="199">
        <v>183.35684062059238</v>
      </c>
      <c r="O88" s="199">
        <v>170.15706806282722</v>
      </c>
      <c r="P88" s="199">
        <v>34.393809114359414</v>
      </c>
      <c r="Q88" s="199">
        <v>151.53641083204715</v>
      </c>
      <c r="R88" s="199">
        <v>75.798592311857078</v>
      </c>
      <c r="S88" s="199">
        <v>111.01622544833477</v>
      </c>
      <c r="T88" s="199">
        <v>63.469675599435845</v>
      </c>
      <c r="U88" s="199">
        <v>124.34554973821992</v>
      </c>
      <c r="V88" s="199">
        <v>34.393809114359414</v>
      </c>
      <c r="W88" s="199">
        <v>82.783779991581326</v>
      </c>
      <c r="X88" s="199">
        <v>32.485110990795889</v>
      </c>
      <c r="Y88" s="199">
        <v>17.079419299743812</v>
      </c>
      <c r="Z88" s="199">
        <v>63.469675599435824</v>
      </c>
      <c r="AA88" s="199">
        <v>78.534031413612595</v>
      </c>
      <c r="AB88" s="199">
        <v>17.196904557179714</v>
      </c>
      <c r="AC88" s="199">
        <v>43.496562368457987</v>
      </c>
    </row>
    <row r="89" spans="1:29" s="42" customFormat="1" ht="13.2">
      <c r="A89" s="204">
        <v>5</v>
      </c>
      <c r="B89" s="204">
        <v>3</v>
      </c>
      <c r="C89" s="204">
        <v>3</v>
      </c>
      <c r="D89" s="186">
        <v>566012</v>
      </c>
      <c r="E89" s="69" t="s">
        <v>115</v>
      </c>
      <c r="F89" s="199">
        <v>62.360801781737194</v>
      </c>
      <c r="G89" s="199">
        <v>170.57569296375266</v>
      </c>
      <c r="H89" s="199">
        <v>174.14601473543203</v>
      </c>
      <c r="I89" s="199">
        <v>214.72392638036811</v>
      </c>
      <c r="J89" s="199">
        <v>63.391442155309036</v>
      </c>
      <c r="K89" s="199">
        <v>133.13425407490357</v>
      </c>
      <c r="L89" s="199">
        <v>31.180400890868597</v>
      </c>
      <c r="M89" s="199">
        <v>106.60980810234541</v>
      </c>
      <c r="N89" s="199">
        <v>100.46885465505693</v>
      </c>
      <c r="O89" s="199">
        <v>116.56441717791411</v>
      </c>
      <c r="P89" s="199">
        <v>39.61965134706815</v>
      </c>
      <c r="Q89" s="199">
        <v>75.898967276346895</v>
      </c>
      <c r="R89" s="199">
        <v>31.180400890868597</v>
      </c>
      <c r="S89" s="199">
        <v>42.643923240938165</v>
      </c>
      <c r="T89" s="199">
        <v>40.187541862022769</v>
      </c>
      <c r="U89" s="199">
        <v>30.674846625766872</v>
      </c>
      <c r="V89" s="199">
        <v>7.9239302694136295</v>
      </c>
      <c r="W89" s="199">
        <v>31.106134129650368</v>
      </c>
      <c r="X89" s="199">
        <v>0</v>
      </c>
      <c r="Y89" s="199">
        <v>21.321961620469086</v>
      </c>
      <c r="Z89" s="199">
        <v>33.489618218352312</v>
      </c>
      <c r="AA89" s="199">
        <v>67.484662576687114</v>
      </c>
      <c r="AB89" s="199">
        <v>15.847860538827259</v>
      </c>
      <c r="AC89" s="199">
        <v>26.129152668906308</v>
      </c>
    </row>
    <row r="90" spans="1:29" s="42" customFormat="1" ht="13.2">
      <c r="A90" s="204">
        <v>5</v>
      </c>
      <c r="B90" s="204">
        <v>3</v>
      </c>
      <c r="C90" s="204">
        <v>3</v>
      </c>
      <c r="D90" s="186">
        <v>554020</v>
      </c>
      <c r="E90" s="69" t="s">
        <v>101</v>
      </c>
      <c r="F90" s="199">
        <v>126.05042016806723</v>
      </c>
      <c r="G90" s="199">
        <v>269.98961578400838</v>
      </c>
      <c r="H90" s="199">
        <v>316.63516068052928</v>
      </c>
      <c r="I90" s="199">
        <v>260.60070671378099</v>
      </c>
      <c r="J90" s="199">
        <v>334.08833522083813</v>
      </c>
      <c r="K90" s="199">
        <v>249.81698389458271</v>
      </c>
      <c r="L90" s="199">
        <v>63.025210084033617</v>
      </c>
      <c r="M90" s="199">
        <v>119.41848390446523</v>
      </c>
      <c r="N90" s="199">
        <v>137.05103969754254</v>
      </c>
      <c r="O90" s="199">
        <v>114.84098939929332</v>
      </c>
      <c r="P90" s="199">
        <v>130.23782559456399</v>
      </c>
      <c r="Q90" s="199">
        <v>108.89458272327965</v>
      </c>
      <c r="R90" s="199">
        <v>63.025210084033617</v>
      </c>
      <c r="S90" s="199">
        <v>114.22637590861895</v>
      </c>
      <c r="T90" s="199">
        <v>151.22873345935727</v>
      </c>
      <c r="U90" s="199">
        <v>106.0070671378092</v>
      </c>
      <c r="V90" s="199">
        <v>118.91279728199331</v>
      </c>
      <c r="W90" s="199">
        <v>107.06442166910691</v>
      </c>
      <c r="X90" s="199">
        <v>0</v>
      </c>
      <c r="Y90" s="199">
        <v>36.344755970924197</v>
      </c>
      <c r="Z90" s="199">
        <v>28.355387523629499</v>
      </c>
      <c r="AA90" s="199">
        <v>39.752650176678443</v>
      </c>
      <c r="AB90" s="199">
        <v>84.937712344280854</v>
      </c>
      <c r="AC90" s="199">
        <v>33.857979502196194</v>
      </c>
    </row>
    <row r="91" spans="1:29" s="42" customFormat="1" ht="13.2">
      <c r="A91" s="204">
        <v>5</v>
      </c>
      <c r="B91" s="204">
        <v>3</v>
      </c>
      <c r="C91" s="204">
        <v>3</v>
      </c>
      <c r="D91" s="186">
        <v>374012</v>
      </c>
      <c r="E91" s="69" t="s">
        <v>75</v>
      </c>
      <c r="F91" s="199">
        <v>188.61209964412816</v>
      </c>
      <c r="G91" s="199">
        <v>517.24137931034477</v>
      </c>
      <c r="H91" s="199">
        <v>644.66219700876741</v>
      </c>
      <c r="I91" s="199">
        <v>652.07044264635886</v>
      </c>
      <c r="J91" s="199">
        <v>657.74804905239705</v>
      </c>
      <c r="K91" s="199">
        <v>503.73491668262784</v>
      </c>
      <c r="L91" s="199">
        <v>167.25978647686838</v>
      </c>
      <c r="M91" s="199">
        <v>350.38932146829814</v>
      </c>
      <c r="N91" s="199">
        <v>417.74110366168128</v>
      </c>
      <c r="O91" s="199">
        <v>423.60780580675868</v>
      </c>
      <c r="P91" s="199">
        <v>289.85507246376824</v>
      </c>
      <c r="Q91" s="199">
        <v>317.94675349549897</v>
      </c>
      <c r="R91" s="199">
        <v>21.352313167259787</v>
      </c>
      <c r="S91" s="199">
        <v>144.60511679644054</v>
      </c>
      <c r="T91" s="199">
        <v>108.30324909747294</v>
      </c>
      <c r="U91" s="199">
        <v>128.5102332222751</v>
      </c>
      <c r="V91" s="199">
        <v>150.50167224080269</v>
      </c>
      <c r="W91" s="199">
        <v>102.47079103619997</v>
      </c>
      <c r="X91" s="199">
        <v>0</v>
      </c>
      <c r="Y91" s="199">
        <v>22.246941045606235</v>
      </c>
      <c r="Z91" s="199">
        <v>118.6178442496132</v>
      </c>
      <c r="AA91" s="199">
        <v>99.952403617325089</v>
      </c>
      <c r="AB91" s="199">
        <v>217.39130434782609</v>
      </c>
      <c r="AC91" s="199">
        <v>83.317372150928932</v>
      </c>
    </row>
    <row r="92" spans="1:29" s="42" customFormat="1" ht="13.2">
      <c r="A92" s="204">
        <v>5</v>
      </c>
      <c r="B92" s="204">
        <v>3</v>
      </c>
      <c r="C92" s="204">
        <v>3</v>
      </c>
      <c r="D92" s="186">
        <v>158008</v>
      </c>
      <c r="E92" s="69" t="s">
        <v>31</v>
      </c>
      <c r="F92" s="199">
        <v>187.09677419354841</v>
      </c>
      <c r="G92" s="199">
        <v>286.99551569506724</v>
      </c>
      <c r="H92" s="199">
        <v>386.34321653189579</v>
      </c>
      <c r="I92" s="199">
        <v>267.85714285714283</v>
      </c>
      <c r="J92" s="199">
        <v>54.884742041712414</v>
      </c>
      <c r="K92" s="199">
        <v>239.82435399425773</v>
      </c>
      <c r="L92" s="199">
        <v>122.58064516129032</v>
      </c>
      <c r="M92" s="199">
        <v>197.30941704035874</v>
      </c>
      <c r="N92" s="199">
        <v>224.61814914645103</v>
      </c>
      <c r="O92" s="199">
        <v>113.63636363636364</v>
      </c>
      <c r="P92" s="199">
        <v>21.953896816684967</v>
      </c>
      <c r="Q92" s="199">
        <v>138.49011991217699</v>
      </c>
      <c r="R92" s="199">
        <v>51.612903225806463</v>
      </c>
      <c r="S92" s="199">
        <v>62.780269058295978</v>
      </c>
      <c r="T92" s="199">
        <v>134.77088948787062</v>
      </c>
      <c r="U92" s="199">
        <v>56.818181818181827</v>
      </c>
      <c r="V92" s="199">
        <v>10.976948408342482</v>
      </c>
      <c r="W92" s="199">
        <v>64.178348251984474</v>
      </c>
      <c r="X92" s="199">
        <v>12.903225806451612</v>
      </c>
      <c r="Y92" s="199">
        <v>26.905829596412559</v>
      </c>
      <c r="Z92" s="199">
        <v>26.95417789757413</v>
      </c>
      <c r="AA92" s="199">
        <v>97.402597402597394</v>
      </c>
      <c r="AB92" s="199">
        <v>21.953896816684967</v>
      </c>
      <c r="AC92" s="199">
        <v>37.155885830096267</v>
      </c>
    </row>
    <row r="93" spans="1:29" s="42" customFormat="1" ht="13.2">
      <c r="A93" s="204">
        <v>5</v>
      </c>
      <c r="B93" s="204">
        <v>3</v>
      </c>
      <c r="C93" s="204">
        <v>3</v>
      </c>
      <c r="D93" s="186">
        <v>158012</v>
      </c>
      <c r="E93" s="69" t="s">
        <v>32</v>
      </c>
      <c r="F93" s="199">
        <v>369.56521739130437</v>
      </c>
      <c r="G93" s="199">
        <v>455.531453362256</v>
      </c>
      <c r="H93" s="199">
        <v>453.07443365695798</v>
      </c>
      <c r="I93" s="199">
        <v>394.86673247778879</v>
      </c>
      <c r="J93" s="199">
        <v>116.88311688311693</v>
      </c>
      <c r="K93" s="199">
        <v>367.11891460494815</v>
      </c>
      <c r="L93" s="199">
        <v>275.36231884057975</v>
      </c>
      <c r="M93" s="199">
        <v>390.45553145336225</v>
      </c>
      <c r="N93" s="199">
        <v>302.04962243797195</v>
      </c>
      <c r="O93" s="199">
        <v>246.79170779861801</v>
      </c>
      <c r="P93" s="199">
        <v>77.92207792207796</v>
      </c>
      <c r="Q93" s="199">
        <v>265.3631284916201</v>
      </c>
      <c r="R93" s="199">
        <v>72.463768115942031</v>
      </c>
      <c r="S93" s="199">
        <v>43.383947939262484</v>
      </c>
      <c r="T93" s="199">
        <v>118.66235167206041</v>
      </c>
      <c r="U93" s="199">
        <v>49.358341559723613</v>
      </c>
      <c r="V93" s="199">
        <v>0</v>
      </c>
      <c r="W93" s="199">
        <v>59.856344772545896</v>
      </c>
      <c r="X93" s="199">
        <v>21.739130434782609</v>
      </c>
      <c r="Y93" s="199">
        <v>21.691973969631238</v>
      </c>
      <c r="Z93" s="199">
        <v>32.362459546925571</v>
      </c>
      <c r="AA93" s="199">
        <v>98.716683119447183</v>
      </c>
      <c r="AB93" s="199">
        <v>38.961038961038966</v>
      </c>
      <c r="AC93" s="199">
        <v>41.899441340782126</v>
      </c>
    </row>
    <row r="94" spans="1:29" s="42" customFormat="1" ht="13.2">
      <c r="A94" s="204">
        <v>5</v>
      </c>
      <c r="B94" s="204">
        <v>3</v>
      </c>
      <c r="C94" s="204">
        <v>3</v>
      </c>
      <c r="D94" s="186">
        <v>334016</v>
      </c>
      <c r="E94" s="69" t="s">
        <v>59</v>
      </c>
      <c r="F94" s="199">
        <v>278.86710239651421</v>
      </c>
      <c r="G94" s="199">
        <v>486.06610499027869</v>
      </c>
      <c r="H94" s="199">
        <v>499.07578558225509</v>
      </c>
      <c r="I94" s="199">
        <v>410.81643265730628</v>
      </c>
      <c r="J94" s="199">
        <v>89.342693044033183</v>
      </c>
      <c r="K94" s="199">
        <v>349.68159982124899</v>
      </c>
      <c r="L94" s="199">
        <v>191.72113289760355</v>
      </c>
      <c r="M94" s="199">
        <v>317.56318859364876</v>
      </c>
      <c r="N94" s="199">
        <v>314.23290203327173</v>
      </c>
      <c r="O94" s="199">
        <v>187.20748829953197</v>
      </c>
      <c r="P94" s="199">
        <v>57.434588385449899</v>
      </c>
      <c r="Q94" s="199">
        <v>211.14959222433251</v>
      </c>
      <c r="R94" s="199">
        <v>65.35947712418303</v>
      </c>
      <c r="S94" s="199">
        <v>136.09850939727804</v>
      </c>
      <c r="T94" s="199">
        <v>172.52002464571783</v>
      </c>
      <c r="U94" s="199">
        <v>104.00416016640665</v>
      </c>
      <c r="V94" s="199">
        <v>12.763241863433315</v>
      </c>
      <c r="W94" s="199">
        <v>96.078650430119538</v>
      </c>
      <c r="X94" s="199">
        <v>21.786492374727672</v>
      </c>
      <c r="Y94" s="199">
        <v>32.404406999351913</v>
      </c>
      <c r="Z94" s="199">
        <v>12.322858903265562</v>
      </c>
      <c r="AA94" s="199">
        <v>119.60478419136766</v>
      </c>
      <c r="AB94" s="199">
        <v>19.144862795149969</v>
      </c>
      <c r="AC94" s="199">
        <v>42.453357166797005</v>
      </c>
    </row>
    <row r="95" spans="1:29" s="42" customFormat="1" ht="13.2">
      <c r="A95" s="204">
        <v>5</v>
      </c>
      <c r="B95" s="204">
        <v>3</v>
      </c>
      <c r="C95" s="204">
        <v>3</v>
      </c>
      <c r="D95" s="186">
        <v>166012</v>
      </c>
      <c r="E95" s="69" t="s">
        <v>45</v>
      </c>
      <c r="F95" s="199">
        <v>55.418719211822662</v>
      </c>
      <c r="G95" s="199">
        <v>107.79436152570482</v>
      </c>
      <c r="H95" s="199">
        <v>137.09063214013707</v>
      </c>
      <c r="I95" s="199">
        <v>157.92798483891343</v>
      </c>
      <c r="J95" s="199">
        <v>17.96945193171609</v>
      </c>
      <c r="K95" s="199">
        <v>97.967539113905531</v>
      </c>
      <c r="L95" s="199">
        <v>6.1576354679802954</v>
      </c>
      <c r="M95" s="199">
        <v>0</v>
      </c>
      <c r="N95" s="199">
        <v>15.232292460015234</v>
      </c>
      <c r="O95" s="199">
        <v>31.585596967782692</v>
      </c>
      <c r="P95" s="199">
        <v>0</v>
      </c>
      <c r="Q95" s="199">
        <v>11.697616610615587</v>
      </c>
      <c r="R95" s="199">
        <v>43.103448275862071</v>
      </c>
      <c r="S95" s="199">
        <v>82.918739635157564</v>
      </c>
      <c r="T95" s="199">
        <v>68.545316070068537</v>
      </c>
      <c r="U95" s="199">
        <v>31.585596967782699</v>
      </c>
      <c r="V95" s="199">
        <v>0</v>
      </c>
      <c r="W95" s="199">
        <v>45.3282643661354</v>
      </c>
      <c r="X95" s="199">
        <v>6.1576354679802954</v>
      </c>
      <c r="Y95" s="199">
        <v>24.875621890547269</v>
      </c>
      <c r="Z95" s="199">
        <v>53.313023610053314</v>
      </c>
      <c r="AA95" s="199">
        <v>94.756790903348076</v>
      </c>
      <c r="AB95" s="199">
        <v>17.96945193171609</v>
      </c>
      <c r="AC95" s="199">
        <v>40.941658137154555</v>
      </c>
    </row>
    <row r="96" spans="1:29" s="42" customFormat="1" ht="13.2">
      <c r="A96" s="204">
        <v>5</v>
      </c>
      <c r="B96" s="204">
        <v>3</v>
      </c>
      <c r="C96" s="204">
        <v>3</v>
      </c>
      <c r="D96" s="186">
        <v>766040</v>
      </c>
      <c r="E96" s="69" t="s">
        <v>128</v>
      </c>
      <c r="F96" s="199">
        <v>288.37622005323868</v>
      </c>
      <c r="G96" s="199">
        <v>349.65034965034965</v>
      </c>
      <c r="H96" s="199">
        <v>295.6298200514139</v>
      </c>
      <c r="I96" s="199">
        <v>286.25954198473289</v>
      </c>
      <c r="J96" s="199">
        <v>62.402496099844008</v>
      </c>
      <c r="K96" s="199">
        <v>265.87349763263325</v>
      </c>
      <c r="L96" s="199">
        <v>230.70097604259095</v>
      </c>
      <c r="M96" s="199">
        <v>279.72027972027973</v>
      </c>
      <c r="N96" s="199">
        <v>179.94858611825194</v>
      </c>
      <c r="O96" s="199">
        <v>184.47837150127228</v>
      </c>
      <c r="P96" s="199">
        <v>23.400936037441507</v>
      </c>
      <c r="Q96" s="199">
        <v>189.38934077940999</v>
      </c>
      <c r="R96" s="199">
        <v>44.365572315882886</v>
      </c>
      <c r="S96" s="199">
        <v>63.572790845518121</v>
      </c>
      <c r="T96" s="199">
        <v>64.267352185089976</v>
      </c>
      <c r="U96" s="199">
        <v>19.08396946564886</v>
      </c>
      <c r="V96" s="199">
        <v>31.201248049922004</v>
      </c>
      <c r="W96" s="199">
        <v>44.919266723321599</v>
      </c>
      <c r="X96" s="199">
        <v>13.309671694764862</v>
      </c>
      <c r="Y96" s="199">
        <v>6.3572790845518119</v>
      </c>
      <c r="Z96" s="199">
        <v>51.413881748071994</v>
      </c>
      <c r="AA96" s="199">
        <v>82.697201017811693</v>
      </c>
      <c r="AB96" s="199">
        <v>7.8003120124804992</v>
      </c>
      <c r="AC96" s="199">
        <v>31.564890129901663</v>
      </c>
    </row>
    <row r="97" spans="1:29" s="42" customFormat="1" ht="13.2">
      <c r="A97" s="204">
        <v>5</v>
      </c>
      <c r="B97" s="204">
        <v>3</v>
      </c>
      <c r="C97" s="204">
        <v>3</v>
      </c>
      <c r="D97" s="186">
        <v>766044</v>
      </c>
      <c r="E97" s="69" t="s">
        <v>129</v>
      </c>
      <c r="F97" s="199">
        <v>195.16728624535324</v>
      </c>
      <c r="G97" s="199">
        <v>420.90970807875084</v>
      </c>
      <c r="H97" s="199">
        <v>442.99674267100977</v>
      </c>
      <c r="I97" s="199">
        <v>474.84454494064443</v>
      </c>
      <c r="J97" s="199">
        <v>347.71410173857049</v>
      </c>
      <c r="K97" s="199">
        <v>365.4798396604574</v>
      </c>
      <c r="L97" s="199">
        <v>153.34572490706324</v>
      </c>
      <c r="M97" s="199">
        <v>271.55465037338763</v>
      </c>
      <c r="N97" s="199">
        <v>280.1302931596091</v>
      </c>
      <c r="O97" s="199">
        <v>237.42227247032221</v>
      </c>
      <c r="P97" s="199">
        <v>160.97875080489376</v>
      </c>
      <c r="Q97" s="199">
        <v>215.75100212214102</v>
      </c>
      <c r="R97" s="199">
        <v>37.174721189591075</v>
      </c>
      <c r="S97" s="199">
        <v>135.77732518669382</v>
      </c>
      <c r="T97" s="199">
        <v>104.23452768729643</v>
      </c>
      <c r="U97" s="199">
        <v>146.97569248162804</v>
      </c>
      <c r="V97" s="199">
        <v>64.391500321957494</v>
      </c>
      <c r="W97" s="199">
        <v>94.317377976892246</v>
      </c>
      <c r="X97" s="199">
        <v>4.6468401486988844</v>
      </c>
      <c r="Y97" s="199">
        <v>13.577732518669386</v>
      </c>
      <c r="Z97" s="199">
        <v>58.631921824104253</v>
      </c>
      <c r="AA97" s="199">
        <v>90.446579988694168</v>
      </c>
      <c r="AB97" s="199">
        <v>122.34385061171928</v>
      </c>
      <c r="AC97" s="199">
        <v>55.411459561424195</v>
      </c>
    </row>
    <row r="98" spans="1:29" s="42" customFormat="1" ht="13.2">
      <c r="A98" s="204">
        <v>5</v>
      </c>
      <c r="B98" s="204">
        <v>3</v>
      </c>
      <c r="C98" s="204">
        <v>3</v>
      </c>
      <c r="D98" s="186">
        <v>758024</v>
      </c>
      <c r="E98" s="69" t="s">
        <v>125</v>
      </c>
      <c r="F98" s="199">
        <v>73.818897637795274</v>
      </c>
      <c r="G98" s="199">
        <v>184.00566171266809</v>
      </c>
      <c r="H98" s="199">
        <v>141.12903225806451</v>
      </c>
      <c r="I98" s="199">
        <v>252.58323765786452</v>
      </c>
      <c r="J98" s="199">
        <v>125.78616352201259</v>
      </c>
      <c r="K98" s="199">
        <v>152.97310634098199</v>
      </c>
      <c r="L98" s="199">
        <v>44.291338582677163</v>
      </c>
      <c r="M98" s="199">
        <v>99.079971691436683</v>
      </c>
      <c r="N98" s="199">
        <v>67.204301075268816</v>
      </c>
      <c r="O98" s="199">
        <v>103.32950631458094</v>
      </c>
      <c r="P98" s="199">
        <v>13.976240391334731</v>
      </c>
      <c r="Q98" s="199">
        <v>65.383666419935849</v>
      </c>
      <c r="R98" s="199">
        <v>19.685039370078741</v>
      </c>
      <c r="S98" s="199">
        <v>77.848549186128807</v>
      </c>
      <c r="T98" s="199">
        <v>53.763440860215056</v>
      </c>
      <c r="U98" s="199">
        <v>63.145809414466129</v>
      </c>
      <c r="V98" s="199">
        <v>48.916841369671566</v>
      </c>
      <c r="W98" s="199">
        <v>50.579817419195663</v>
      </c>
      <c r="X98" s="199">
        <v>9.8425196850393704</v>
      </c>
      <c r="Y98" s="199">
        <v>7.077140835102619</v>
      </c>
      <c r="Z98" s="199">
        <v>20.161290322580648</v>
      </c>
      <c r="AA98" s="199">
        <v>86.107921928817476</v>
      </c>
      <c r="AB98" s="199">
        <v>62.8930817610063</v>
      </c>
      <c r="AC98" s="199">
        <v>37.009622501850487</v>
      </c>
    </row>
    <row r="99" spans="1:29" s="42" customFormat="1" ht="13.2">
      <c r="A99" s="204">
        <v>5</v>
      </c>
      <c r="B99" s="204">
        <v>3</v>
      </c>
      <c r="C99" s="204">
        <v>3</v>
      </c>
      <c r="D99" s="186">
        <v>382032</v>
      </c>
      <c r="E99" s="69" t="s">
        <v>89</v>
      </c>
      <c r="F99" s="199">
        <v>167.63848396501461</v>
      </c>
      <c r="G99" s="199">
        <v>333.33333333333337</v>
      </c>
      <c r="H99" s="199">
        <v>341.03410341034106</v>
      </c>
      <c r="I99" s="199">
        <v>292.11295034079842</v>
      </c>
      <c r="J99" s="199">
        <v>115.68123393316195</v>
      </c>
      <c r="K99" s="199">
        <v>246.16626311541569</v>
      </c>
      <c r="L99" s="199">
        <v>109.32944606413997</v>
      </c>
      <c r="M99" s="199">
        <v>264.36781609195407</v>
      </c>
      <c r="N99" s="199">
        <v>297.02970297029708</v>
      </c>
      <c r="O99" s="199">
        <v>165.53067185978577</v>
      </c>
      <c r="P99" s="199">
        <v>51.413881748071972</v>
      </c>
      <c r="Q99" s="199">
        <v>173.52703793381764</v>
      </c>
      <c r="R99" s="199">
        <v>36.443148688046648</v>
      </c>
      <c r="S99" s="199">
        <v>22.988505747126442</v>
      </c>
      <c r="T99" s="199">
        <v>22.002200220022004</v>
      </c>
      <c r="U99" s="199">
        <v>58.422590068159685</v>
      </c>
      <c r="V99" s="199">
        <v>12.853470437017993</v>
      </c>
      <c r="W99" s="199">
        <v>32.284100080710246</v>
      </c>
      <c r="X99" s="199">
        <v>21.865889212827987</v>
      </c>
      <c r="Y99" s="199">
        <v>45.977011494252871</v>
      </c>
      <c r="Z99" s="199">
        <v>22.002200220022001</v>
      </c>
      <c r="AA99" s="199">
        <v>68.159688412852972</v>
      </c>
      <c r="AB99" s="199">
        <v>51.413881748071972</v>
      </c>
      <c r="AC99" s="199">
        <v>40.355125100887811</v>
      </c>
    </row>
    <row r="100" spans="1:29" s="42" customFormat="1" ht="13.2">
      <c r="A100" s="204">
        <v>5</v>
      </c>
      <c r="B100" s="204">
        <v>3</v>
      </c>
      <c r="C100" s="204">
        <v>3</v>
      </c>
      <c r="D100" s="186">
        <v>158024</v>
      </c>
      <c r="E100" s="69" t="s">
        <v>35</v>
      </c>
      <c r="F100" s="199">
        <v>281.61530286928803</v>
      </c>
      <c r="G100" s="199">
        <v>222.22222222222226</v>
      </c>
      <c r="H100" s="199">
        <v>231.21387283236993</v>
      </c>
      <c r="I100" s="199">
        <v>258.83838383838383</v>
      </c>
      <c r="J100" s="199">
        <v>84.317032040472185</v>
      </c>
      <c r="K100" s="199">
        <v>224.85053288276578</v>
      </c>
      <c r="L100" s="199">
        <v>217.85334750265676</v>
      </c>
      <c r="M100" s="199">
        <v>154.88215488215491</v>
      </c>
      <c r="N100" s="199">
        <v>166.98779704560053</v>
      </c>
      <c r="O100" s="199">
        <v>132.57575757575759</v>
      </c>
      <c r="P100" s="199">
        <v>59.021922428330534</v>
      </c>
      <c r="Q100" s="199">
        <v>153.36625942292696</v>
      </c>
      <c r="R100" s="199">
        <v>53.134962805526037</v>
      </c>
      <c r="S100" s="199">
        <v>47.138047138047149</v>
      </c>
      <c r="T100" s="199">
        <v>32.113037893384721</v>
      </c>
      <c r="U100" s="199">
        <v>44.19191919191919</v>
      </c>
      <c r="V100" s="199">
        <v>8.4317032040472206</v>
      </c>
      <c r="W100" s="199">
        <v>38.991421887184821</v>
      </c>
      <c r="X100" s="199">
        <v>10.626992561105208</v>
      </c>
      <c r="Y100" s="199">
        <v>20.202020202020201</v>
      </c>
      <c r="Z100" s="199">
        <v>32.113037893384714</v>
      </c>
      <c r="AA100" s="199">
        <v>82.070707070707073</v>
      </c>
      <c r="AB100" s="199">
        <v>16.863406408094438</v>
      </c>
      <c r="AC100" s="199">
        <v>32.492851572654011</v>
      </c>
    </row>
    <row r="101" spans="1:29" s="42" customFormat="1" ht="13.2">
      <c r="A101" s="204">
        <v>5</v>
      </c>
      <c r="B101" s="204">
        <v>3</v>
      </c>
      <c r="C101" s="204">
        <v>3</v>
      </c>
      <c r="D101" s="186">
        <v>166016</v>
      </c>
      <c r="E101" s="69" t="s">
        <v>256</v>
      </c>
      <c r="F101" s="199">
        <v>218.03766105054515</v>
      </c>
      <c r="G101" s="199">
        <v>323.50826743350109</v>
      </c>
      <c r="H101" s="199">
        <v>328.82011605415858</v>
      </c>
      <c r="I101" s="199">
        <v>301.00334448160538</v>
      </c>
      <c r="J101" s="199">
        <v>56.417489421720731</v>
      </c>
      <c r="K101" s="199">
        <v>247.18551150269212</v>
      </c>
      <c r="L101" s="199">
        <v>178.39444995044605</v>
      </c>
      <c r="M101" s="199">
        <v>201.29403306973401</v>
      </c>
      <c r="N101" s="199">
        <v>174.08123791102514</v>
      </c>
      <c r="O101" s="199">
        <v>117.05685618729099</v>
      </c>
      <c r="P101" s="199">
        <v>35.260930888575459</v>
      </c>
      <c r="Q101" s="199">
        <v>143.17180616740089</v>
      </c>
      <c r="R101" s="199">
        <v>39.643211100099109</v>
      </c>
      <c r="S101" s="199">
        <v>107.83608914450036</v>
      </c>
      <c r="T101" s="199">
        <v>116.05415860735012</v>
      </c>
      <c r="U101" s="199">
        <v>100.33444816053513</v>
      </c>
      <c r="V101" s="199">
        <v>7.0521861777150914</v>
      </c>
      <c r="W101" s="199">
        <v>73.421439060205572</v>
      </c>
      <c r="X101" s="199">
        <v>0</v>
      </c>
      <c r="Y101" s="199">
        <v>14.378145219266715</v>
      </c>
      <c r="Z101" s="199">
        <v>38.684719535783366</v>
      </c>
      <c r="AA101" s="199">
        <v>83.612040133779274</v>
      </c>
      <c r="AB101" s="199">
        <v>14.104372355430183</v>
      </c>
      <c r="AC101" s="199">
        <v>30.59226627508566</v>
      </c>
    </row>
    <row r="102" spans="1:29" s="42" customFormat="1" ht="13.2">
      <c r="A102" s="204">
        <v>5</v>
      </c>
      <c r="B102" s="204">
        <v>3</v>
      </c>
      <c r="C102" s="204">
        <v>3</v>
      </c>
      <c r="D102" s="186">
        <v>978028</v>
      </c>
      <c r="E102" s="69" t="s">
        <v>164</v>
      </c>
      <c r="F102" s="199">
        <v>390.80459770114948</v>
      </c>
      <c r="G102" s="199">
        <v>680.55555555555566</v>
      </c>
      <c r="H102" s="199">
        <v>835.87553386211096</v>
      </c>
      <c r="I102" s="199">
        <v>540.98360655737702</v>
      </c>
      <c r="J102" s="199">
        <v>265.71613739468569</v>
      </c>
      <c r="K102" s="199">
        <v>533.20969050654924</v>
      </c>
      <c r="L102" s="199">
        <v>294.25287356321843</v>
      </c>
      <c r="M102" s="199">
        <v>604.16666666666674</v>
      </c>
      <c r="N102" s="199">
        <v>671.14093959731542</v>
      </c>
      <c r="O102" s="199">
        <v>382.5136612021858</v>
      </c>
      <c r="P102" s="199">
        <v>168.50291639662993</v>
      </c>
      <c r="Q102" s="199">
        <v>413.8170858931262</v>
      </c>
      <c r="R102" s="199">
        <v>73.563218390804593</v>
      </c>
      <c r="S102" s="199">
        <v>41.666666666666671</v>
      </c>
      <c r="T102" s="199">
        <v>85.417937766931061</v>
      </c>
      <c r="U102" s="199">
        <v>43.715846994535525</v>
      </c>
      <c r="V102" s="199">
        <v>12.961762799740765</v>
      </c>
      <c r="W102" s="199">
        <v>53.320969050654917</v>
      </c>
      <c r="X102" s="199">
        <v>22.988505747126442</v>
      </c>
      <c r="Y102" s="199">
        <v>34.722222222222221</v>
      </c>
      <c r="Z102" s="199">
        <v>79.316656497864543</v>
      </c>
      <c r="AA102" s="199">
        <v>114.75409836065573</v>
      </c>
      <c r="AB102" s="199">
        <v>84.251458198314964</v>
      </c>
      <c r="AC102" s="199">
        <v>66.071635562768051</v>
      </c>
    </row>
    <row r="103" spans="1:29" s="42" customFormat="1" ht="13.2">
      <c r="A103" s="204">
        <v>5</v>
      </c>
      <c r="B103" s="204">
        <v>3</v>
      </c>
      <c r="C103" s="204">
        <v>3</v>
      </c>
      <c r="D103" s="186">
        <v>974040</v>
      </c>
      <c r="E103" s="69" t="s">
        <v>159</v>
      </c>
      <c r="F103" s="199">
        <v>291.63468917881818</v>
      </c>
      <c r="G103" s="199">
        <v>434.04735062006768</v>
      </c>
      <c r="H103" s="199">
        <v>417.13014460511693</v>
      </c>
      <c r="I103" s="199">
        <v>397.67216294859367</v>
      </c>
      <c r="J103" s="199">
        <v>145.85764294049011</v>
      </c>
      <c r="K103" s="199">
        <v>336.54812135824801</v>
      </c>
      <c r="L103" s="199">
        <v>226.40061396776673</v>
      </c>
      <c r="M103" s="199">
        <v>304.39684329199548</v>
      </c>
      <c r="N103" s="199">
        <v>228.03114571746391</v>
      </c>
      <c r="O103" s="199">
        <v>218.23472356935017</v>
      </c>
      <c r="P103" s="199">
        <v>17.502917152858814</v>
      </c>
      <c r="Q103" s="199">
        <v>202.93349407273459</v>
      </c>
      <c r="R103" s="199">
        <v>61.396776669224863</v>
      </c>
      <c r="S103" s="199">
        <v>73.280721533258202</v>
      </c>
      <c r="T103" s="199">
        <v>94.549499443826491</v>
      </c>
      <c r="U103" s="199">
        <v>72.74490785645007</v>
      </c>
      <c r="V103" s="199">
        <v>29.171528588098017</v>
      </c>
      <c r="W103" s="199">
        <v>66.305003013863811</v>
      </c>
      <c r="X103" s="199">
        <v>3.8372985418265539</v>
      </c>
      <c r="Y103" s="199">
        <v>56.369785794814</v>
      </c>
      <c r="Z103" s="199">
        <v>94.549499443826477</v>
      </c>
      <c r="AA103" s="199">
        <v>106.69253152279343</v>
      </c>
      <c r="AB103" s="199">
        <v>99.183197199533282</v>
      </c>
      <c r="AC103" s="199">
        <v>67.309624271649611</v>
      </c>
    </row>
    <row r="104" spans="1:29" s="42" customFormat="1" ht="13.2">
      <c r="A104" s="204">
        <v>5</v>
      </c>
      <c r="B104" s="204">
        <v>3</v>
      </c>
      <c r="C104" s="204">
        <v>3</v>
      </c>
      <c r="D104" s="186">
        <v>170044</v>
      </c>
      <c r="E104" s="69" t="s">
        <v>52</v>
      </c>
      <c r="F104" s="199">
        <v>343.55828220858905</v>
      </c>
      <c r="G104" s="199">
        <v>699.48186528497422</v>
      </c>
      <c r="H104" s="199">
        <v>704.22535211267621</v>
      </c>
      <c r="I104" s="199">
        <v>582.26134055517946</v>
      </c>
      <c r="J104" s="199">
        <v>262.94820717131478</v>
      </c>
      <c r="K104" s="199">
        <v>510.9914106856894</v>
      </c>
      <c r="L104" s="199">
        <v>196.31901840490806</v>
      </c>
      <c r="M104" s="199">
        <v>362.69430051813475</v>
      </c>
      <c r="N104" s="199">
        <v>407.70941438102301</v>
      </c>
      <c r="O104" s="199">
        <v>311.44211238997974</v>
      </c>
      <c r="P104" s="199">
        <v>143.42629482071715</v>
      </c>
      <c r="Q104" s="199">
        <v>280.97248507788618</v>
      </c>
      <c r="R104" s="199">
        <v>128.83435582822085</v>
      </c>
      <c r="S104" s="199">
        <v>241.79620034542319</v>
      </c>
      <c r="T104" s="199">
        <v>214.97405485544866</v>
      </c>
      <c r="U104" s="199">
        <v>101.55721056194992</v>
      </c>
      <c r="V104" s="199">
        <v>63.745019920318725</v>
      </c>
      <c r="W104" s="199">
        <v>147.03741447081094</v>
      </c>
      <c r="X104" s="199">
        <v>18.404907975460127</v>
      </c>
      <c r="Y104" s="199">
        <v>94.991364421416236</v>
      </c>
      <c r="Z104" s="199">
        <v>81.541882876204596</v>
      </c>
      <c r="AA104" s="199">
        <v>169.26201760324983</v>
      </c>
      <c r="AB104" s="199">
        <v>55.776892430278906</v>
      </c>
      <c r="AC104" s="199">
        <v>82.981511136992296</v>
      </c>
    </row>
    <row r="105" spans="1:29" s="42" customFormat="1" ht="13.2">
      <c r="A105" s="204">
        <v>5</v>
      </c>
      <c r="B105" s="204">
        <v>3</v>
      </c>
      <c r="C105" s="204">
        <v>3</v>
      </c>
      <c r="D105" s="186">
        <v>562036</v>
      </c>
      <c r="E105" s="69" t="s">
        <v>113</v>
      </c>
      <c r="F105" s="199">
        <v>274.48071216617211</v>
      </c>
      <c r="G105" s="199">
        <v>406.32054176072234</v>
      </c>
      <c r="H105" s="199">
        <v>655.39112050739959</v>
      </c>
      <c r="I105" s="199">
        <v>391.26478616924476</v>
      </c>
      <c r="J105" s="199">
        <v>139.44223107569724</v>
      </c>
      <c r="K105" s="199">
        <v>363.42986939239069</v>
      </c>
      <c r="L105" s="199">
        <v>207.71513353115725</v>
      </c>
      <c r="M105" s="199">
        <v>237.02031602708806</v>
      </c>
      <c r="N105" s="199">
        <v>454.54545454545456</v>
      </c>
      <c r="O105" s="199">
        <v>200.18198362147407</v>
      </c>
      <c r="P105" s="199">
        <v>19.920318725099602</v>
      </c>
      <c r="Q105" s="199">
        <v>219.57221275790272</v>
      </c>
      <c r="R105" s="199">
        <v>44.510385756676563</v>
      </c>
      <c r="S105" s="199">
        <v>112.86681715575625</v>
      </c>
      <c r="T105" s="199">
        <v>105.70824524312897</v>
      </c>
      <c r="U105" s="199">
        <v>36.396724294813467</v>
      </c>
      <c r="V105" s="199">
        <v>0</v>
      </c>
      <c r="W105" s="199">
        <v>56.785917092561057</v>
      </c>
      <c r="X105" s="199">
        <v>22.255192878338285</v>
      </c>
      <c r="Y105" s="199">
        <v>56.433408577878104</v>
      </c>
      <c r="Z105" s="199">
        <v>95.137420718816074</v>
      </c>
      <c r="AA105" s="199">
        <v>154.68607825295723</v>
      </c>
      <c r="AB105" s="199">
        <v>119.52191235059763</v>
      </c>
      <c r="AC105" s="199">
        <v>87.071739541926945</v>
      </c>
    </row>
    <row r="106" spans="1:29" s="42" customFormat="1" ht="13.2">
      <c r="A106" s="204">
        <v>5</v>
      </c>
      <c r="B106" s="204">
        <v>3</v>
      </c>
      <c r="C106" s="204">
        <v>3</v>
      </c>
      <c r="D106" s="186">
        <v>978040</v>
      </c>
      <c r="E106" s="69" t="s">
        <v>167</v>
      </c>
      <c r="F106" s="199">
        <v>299.92684711046087</v>
      </c>
      <c r="G106" s="199">
        <v>356.77879714576972</v>
      </c>
      <c r="H106" s="199">
        <v>443.62292051756009</v>
      </c>
      <c r="I106" s="199">
        <v>555.97295266716753</v>
      </c>
      <c r="J106" s="199">
        <v>170.17017017017019</v>
      </c>
      <c r="K106" s="199">
        <v>373.26388888888886</v>
      </c>
      <c r="L106" s="199">
        <v>263.35040234089246</v>
      </c>
      <c r="M106" s="199">
        <v>285.42303771661574</v>
      </c>
      <c r="N106" s="199">
        <v>314.23290203327173</v>
      </c>
      <c r="O106" s="199">
        <v>323.06536438767847</v>
      </c>
      <c r="P106" s="199">
        <v>100.10010010010009</v>
      </c>
      <c r="Q106" s="199">
        <v>262.15277777777777</v>
      </c>
      <c r="R106" s="199">
        <v>29.261155815654721</v>
      </c>
      <c r="S106" s="199">
        <v>61.162079510703371</v>
      </c>
      <c r="T106" s="199">
        <v>18.484288354898339</v>
      </c>
      <c r="U106" s="199">
        <v>75.13148009015778</v>
      </c>
      <c r="V106" s="199">
        <v>30.03003003003003</v>
      </c>
      <c r="W106" s="199">
        <v>43.402777777777779</v>
      </c>
      <c r="X106" s="199">
        <v>7.3152889539136829</v>
      </c>
      <c r="Y106" s="199">
        <v>10.193679918450561</v>
      </c>
      <c r="Z106" s="199">
        <v>110.90573012939005</v>
      </c>
      <c r="AA106" s="199">
        <v>157.77610818933135</v>
      </c>
      <c r="AB106" s="199">
        <v>40.04004004004004</v>
      </c>
      <c r="AC106" s="199">
        <v>67.708333333333329</v>
      </c>
    </row>
    <row r="107" spans="1:29" s="42" customFormat="1" ht="13.2">
      <c r="A107" s="204">
        <v>5</v>
      </c>
      <c r="B107" s="204">
        <v>3</v>
      </c>
      <c r="C107" s="204">
        <v>3</v>
      </c>
      <c r="D107" s="186">
        <v>158036</v>
      </c>
      <c r="E107" s="69" t="s">
        <v>39</v>
      </c>
      <c r="F107" s="199">
        <v>274.50980392156862</v>
      </c>
      <c r="G107" s="199">
        <v>298.71977240398292</v>
      </c>
      <c r="H107" s="199">
        <v>344.3328550932568</v>
      </c>
      <c r="I107" s="199">
        <v>273.15914489311166</v>
      </c>
      <c r="J107" s="199">
        <v>124.30939226519337</v>
      </c>
      <c r="K107" s="199">
        <v>263.42197691921729</v>
      </c>
      <c r="L107" s="199">
        <v>205.88235294117646</v>
      </c>
      <c r="M107" s="199">
        <v>170.69701280227596</v>
      </c>
      <c r="N107" s="199">
        <v>200.86083213773313</v>
      </c>
      <c r="O107" s="199">
        <v>130.64133016627079</v>
      </c>
      <c r="P107" s="199">
        <v>13.812154696132596</v>
      </c>
      <c r="Q107" s="199">
        <v>148.01806322127445</v>
      </c>
      <c r="R107" s="199">
        <v>58.823529411764703</v>
      </c>
      <c r="S107" s="199">
        <v>85.348506401137982</v>
      </c>
      <c r="T107" s="199">
        <v>57.388809182209471</v>
      </c>
      <c r="U107" s="199">
        <v>59.382422802850364</v>
      </c>
      <c r="V107" s="199">
        <v>13.8121546961326</v>
      </c>
      <c r="W107" s="199">
        <v>55.193176116407429</v>
      </c>
      <c r="X107" s="199">
        <v>9.8039215686274517</v>
      </c>
      <c r="Y107" s="199">
        <v>42.674253200568991</v>
      </c>
      <c r="Z107" s="199">
        <v>86.083213773314199</v>
      </c>
      <c r="AA107" s="199">
        <v>83.135391923990511</v>
      </c>
      <c r="AB107" s="199">
        <v>96.685082872928177</v>
      </c>
      <c r="AC107" s="199">
        <v>60.210737581535376</v>
      </c>
    </row>
    <row r="108" spans="1:29" s="42" customFormat="1" ht="13.2">
      <c r="A108" s="204">
        <v>5</v>
      </c>
      <c r="B108" s="204">
        <v>3</v>
      </c>
      <c r="C108" s="204">
        <v>3</v>
      </c>
      <c r="D108" s="186">
        <v>334036</v>
      </c>
      <c r="E108" s="69" t="s">
        <v>61</v>
      </c>
      <c r="F108" s="199">
        <v>254.98377375985166</v>
      </c>
      <c r="G108" s="199">
        <v>746.60633484162895</v>
      </c>
      <c r="H108" s="199">
        <v>429.76266837716486</v>
      </c>
      <c r="I108" s="199">
        <v>512.17988757026865</v>
      </c>
      <c r="J108" s="199">
        <v>151.6360734237829</v>
      </c>
      <c r="K108" s="199">
        <v>407.80141843971637</v>
      </c>
      <c r="L108" s="199">
        <v>157.6263328697265</v>
      </c>
      <c r="M108" s="199">
        <v>377.07390648567116</v>
      </c>
      <c r="N108" s="199">
        <v>160.3592046183451</v>
      </c>
      <c r="O108" s="199">
        <v>281.07432854465958</v>
      </c>
      <c r="P108" s="199">
        <v>87.789305666400637</v>
      </c>
      <c r="Q108" s="199">
        <v>208.96656534954406</v>
      </c>
      <c r="R108" s="199">
        <v>92.721372276309708</v>
      </c>
      <c r="S108" s="199">
        <v>143.28808446455511</v>
      </c>
      <c r="T108" s="199">
        <v>134.70173187940986</v>
      </c>
      <c r="U108" s="199">
        <v>124.92192379762655</v>
      </c>
      <c r="V108" s="199">
        <v>55.865921787709496</v>
      </c>
      <c r="W108" s="199">
        <v>110.18237082066872</v>
      </c>
      <c r="X108" s="199">
        <v>4.6360686138154845</v>
      </c>
      <c r="Y108" s="199">
        <v>226.24434389140274</v>
      </c>
      <c r="Z108" s="199">
        <v>134.70173187940986</v>
      </c>
      <c r="AA108" s="199">
        <v>106.18363522798253</v>
      </c>
      <c r="AB108" s="199">
        <v>7.980845969672786</v>
      </c>
      <c r="AC108" s="199">
        <v>88.652482269503551</v>
      </c>
    </row>
    <row r="109" spans="1:29" s="42" customFormat="1" ht="13.2">
      <c r="A109" s="205"/>
      <c r="B109" s="205"/>
      <c r="C109" s="205"/>
      <c r="D109" s="206"/>
      <c r="E109" s="194" t="s">
        <v>213</v>
      </c>
      <c r="F109" s="201">
        <v>222.57443291238476</v>
      </c>
      <c r="G109" s="201">
        <v>359.06057108445827</v>
      </c>
      <c r="H109" s="201">
        <v>395.53941425711224</v>
      </c>
      <c r="I109" s="201">
        <v>364.47414848793039</v>
      </c>
      <c r="J109" s="201">
        <v>161.05719595292175</v>
      </c>
      <c r="K109" s="201">
        <v>298.41336555637281</v>
      </c>
      <c r="L109" s="201">
        <v>155.25674455067573</v>
      </c>
      <c r="M109" s="201">
        <v>232.84990214282129</v>
      </c>
      <c r="N109" s="201">
        <v>242.58509102761093</v>
      </c>
      <c r="O109" s="201">
        <v>194.48307353826354</v>
      </c>
      <c r="P109" s="201">
        <v>77.947553169523019</v>
      </c>
      <c r="Q109" s="201">
        <v>180.37897096423941</v>
      </c>
      <c r="R109" s="201">
        <v>54.8766978543552</v>
      </c>
      <c r="S109" s="201">
        <v>88.32237667486325</v>
      </c>
      <c r="T109" s="201">
        <v>90.329189365367611</v>
      </c>
      <c r="U109" s="201">
        <v>71.400402665061549</v>
      </c>
      <c r="V109" s="201">
        <v>31.488746644641758</v>
      </c>
      <c r="W109" s="201">
        <v>66.897831949844132</v>
      </c>
      <c r="X109" s="201">
        <v>12.440990507353819</v>
      </c>
      <c r="Y109" s="201">
        <v>37.888292266773725</v>
      </c>
      <c r="Z109" s="201">
        <v>62.625133864133723</v>
      </c>
      <c r="AA109" s="201">
        <v>98.590672284605333</v>
      </c>
      <c r="AB109" s="201">
        <v>51.620896138756969</v>
      </c>
      <c r="AC109" s="201">
        <v>51.136562642289235</v>
      </c>
    </row>
    <row r="110" spans="1:29" s="42" customFormat="1" ht="13.2">
      <c r="A110" s="204">
        <v>6</v>
      </c>
      <c r="B110" s="204">
        <v>4</v>
      </c>
      <c r="C110" s="204">
        <v>3</v>
      </c>
      <c r="D110" s="186">
        <v>554004</v>
      </c>
      <c r="E110" s="69" t="s">
        <v>98</v>
      </c>
      <c r="F110" s="199">
        <v>89.897260273972591</v>
      </c>
      <c r="G110" s="199">
        <v>196.77996422182468</v>
      </c>
      <c r="H110" s="199">
        <v>233.59288097886542</v>
      </c>
      <c r="I110" s="199">
        <v>205.12820512820514</v>
      </c>
      <c r="J110" s="199">
        <v>61.500615006150063</v>
      </c>
      <c r="K110" s="199">
        <v>156.54351909830933</v>
      </c>
      <c r="L110" s="199">
        <v>59.931506849315063</v>
      </c>
      <c r="M110" s="199">
        <v>119.26058437686345</v>
      </c>
      <c r="N110" s="199">
        <v>144.60511679644048</v>
      </c>
      <c r="O110" s="199">
        <v>139.86013986013987</v>
      </c>
      <c r="P110" s="199">
        <v>36.900369003690038</v>
      </c>
      <c r="Q110" s="199">
        <v>100.18785222291797</v>
      </c>
      <c r="R110" s="199">
        <v>29.965753424657532</v>
      </c>
      <c r="S110" s="199">
        <v>65.5933214072749</v>
      </c>
      <c r="T110" s="199">
        <v>77.864293659621794</v>
      </c>
      <c r="U110" s="199">
        <v>51.282051282051285</v>
      </c>
      <c r="V110" s="199">
        <v>6.1500615006150063</v>
      </c>
      <c r="W110" s="199">
        <v>45.919432268837404</v>
      </c>
      <c r="X110" s="199">
        <v>0</v>
      </c>
      <c r="Y110" s="199">
        <v>11.926058437686349</v>
      </c>
      <c r="Z110" s="199">
        <v>11.123470522803117</v>
      </c>
      <c r="AA110" s="199">
        <v>13.986013986013987</v>
      </c>
      <c r="AB110" s="199">
        <v>18.450184501845023</v>
      </c>
      <c r="AC110" s="199">
        <v>10.436234606553958</v>
      </c>
    </row>
    <row r="111" spans="1:29" s="42" customFormat="1" ht="13.2">
      <c r="A111" s="204">
        <v>6</v>
      </c>
      <c r="B111" s="204">
        <v>4</v>
      </c>
      <c r="C111" s="204">
        <v>3</v>
      </c>
      <c r="D111" s="186">
        <v>382008</v>
      </c>
      <c r="E111" s="69" t="s">
        <v>84</v>
      </c>
      <c r="F111" s="199">
        <v>139.00955690703736</v>
      </c>
      <c r="G111" s="199">
        <v>210.64301552106431</v>
      </c>
      <c r="H111" s="199">
        <v>253.80710659898477</v>
      </c>
      <c r="I111" s="199">
        <v>203.32717190388172</v>
      </c>
      <c r="J111" s="199">
        <v>48.780487804878049</v>
      </c>
      <c r="K111" s="199">
        <v>169.09620991253647</v>
      </c>
      <c r="L111" s="199">
        <v>130.32145960034751</v>
      </c>
      <c r="M111" s="199">
        <v>155.2106430155211</v>
      </c>
      <c r="N111" s="199">
        <v>152.2842639593909</v>
      </c>
      <c r="O111" s="199">
        <v>110.90573012939002</v>
      </c>
      <c r="P111" s="199">
        <v>48.780487804878049</v>
      </c>
      <c r="Q111" s="199">
        <v>118.5617103984451</v>
      </c>
      <c r="R111" s="199">
        <v>8.6880973066898353</v>
      </c>
      <c r="S111" s="199">
        <v>44.345898004434588</v>
      </c>
      <c r="T111" s="199">
        <v>50.761421319796952</v>
      </c>
      <c r="U111" s="199">
        <v>27.726432532347506</v>
      </c>
      <c r="V111" s="199">
        <v>0</v>
      </c>
      <c r="W111" s="199">
        <v>25.267249757045676</v>
      </c>
      <c r="X111" s="199">
        <v>0</v>
      </c>
      <c r="Y111" s="199">
        <v>11.086474501108647</v>
      </c>
      <c r="Z111" s="199">
        <v>50.761421319796952</v>
      </c>
      <c r="AA111" s="199">
        <v>64.695009242144181</v>
      </c>
      <c r="AB111" s="199">
        <v>0</v>
      </c>
      <c r="AC111" s="199">
        <v>25.267249757045676</v>
      </c>
    </row>
    <row r="112" spans="1:29" s="48" customFormat="1" ht="13.2">
      <c r="A112" s="204">
        <v>6</v>
      </c>
      <c r="B112" s="204">
        <v>4</v>
      </c>
      <c r="C112" s="204">
        <v>3</v>
      </c>
      <c r="D112" s="186">
        <v>554012</v>
      </c>
      <c r="E112" s="69" t="s">
        <v>100</v>
      </c>
      <c r="F112" s="199">
        <v>228.50020772746166</v>
      </c>
      <c r="G112" s="199">
        <v>277.22772277227722</v>
      </c>
      <c r="H112" s="199">
        <v>344.82758620689657</v>
      </c>
      <c r="I112" s="199">
        <v>335.38025507794049</v>
      </c>
      <c r="J112" s="199">
        <v>165.39440203562339</v>
      </c>
      <c r="K112" s="199">
        <v>272.07992347752156</v>
      </c>
      <c r="L112" s="199">
        <v>137.10012463647698</v>
      </c>
      <c r="M112" s="199">
        <v>178.21782178217819</v>
      </c>
      <c r="N112" s="199">
        <v>272.52502780867633</v>
      </c>
      <c r="O112" s="199">
        <v>174.7756258856873</v>
      </c>
      <c r="P112" s="199">
        <v>127.22646310432569</v>
      </c>
      <c r="Q112" s="199">
        <v>176.42682537995537</v>
      </c>
      <c r="R112" s="199">
        <v>83.090984628167874</v>
      </c>
      <c r="S112" s="199">
        <v>66.006600660066013</v>
      </c>
      <c r="T112" s="199">
        <v>44.49388209121247</v>
      </c>
      <c r="U112" s="199">
        <v>66.131317902692487</v>
      </c>
      <c r="V112" s="199">
        <v>6.3613231552162866</v>
      </c>
      <c r="W112" s="199">
        <v>56.329046657455642</v>
      </c>
      <c r="X112" s="199">
        <v>8.3090984628167845</v>
      </c>
      <c r="Y112" s="199">
        <v>33.003300330033007</v>
      </c>
      <c r="Z112" s="199">
        <v>27.808676307007786</v>
      </c>
      <c r="AA112" s="199">
        <v>94.473311289560698</v>
      </c>
      <c r="AB112" s="199">
        <v>31.806615776081422</v>
      </c>
      <c r="AC112" s="199">
        <v>39.32405144011053</v>
      </c>
    </row>
    <row r="113" spans="1:29" s="42" customFormat="1" ht="13.2">
      <c r="A113" s="204">
        <v>6</v>
      </c>
      <c r="B113" s="204">
        <v>4</v>
      </c>
      <c r="C113" s="204">
        <v>3</v>
      </c>
      <c r="D113" s="186">
        <v>382012</v>
      </c>
      <c r="E113" s="69" t="s">
        <v>85</v>
      </c>
      <c r="F113" s="199">
        <v>134.86711622372073</v>
      </c>
      <c r="G113" s="199">
        <v>198.83040935672517</v>
      </c>
      <c r="H113" s="199">
        <v>130.34410844629824</v>
      </c>
      <c r="I113" s="199">
        <v>205.078125</v>
      </c>
      <c r="J113" s="199">
        <v>61.012812690665044</v>
      </c>
      <c r="K113" s="199">
        <v>147.41764945099632</v>
      </c>
      <c r="L113" s="199">
        <v>71.400238000793337</v>
      </c>
      <c r="M113" s="199">
        <v>128.65497076023394</v>
      </c>
      <c r="N113" s="199">
        <v>72.992700729927009</v>
      </c>
      <c r="O113" s="199">
        <v>107.421875</v>
      </c>
      <c r="P113" s="199">
        <v>42.708968883465531</v>
      </c>
      <c r="Q113" s="199">
        <v>84.383895892639288</v>
      </c>
      <c r="R113" s="199">
        <v>39.666798889329634</v>
      </c>
      <c r="S113" s="199">
        <v>40.935672514619895</v>
      </c>
      <c r="T113" s="199">
        <v>26.068821689259643</v>
      </c>
      <c r="U113" s="199">
        <v>24.414062500000004</v>
      </c>
      <c r="V113" s="199">
        <v>6.101281269066507</v>
      </c>
      <c r="W113" s="199">
        <v>28.466856445709642</v>
      </c>
      <c r="X113" s="199">
        <v>23.800079333597779</v>
      </c>
      <c r="Y113" s="199">
        <v>29.239766081871355</v>
      </c>
      <c r="Z113" s="199">
        <v>31.282586027111584</v>
      </c>
      <c r="AA113" s="199">
        <v>73.2421875</v>
      </c>
      <c r="AB113" s="199">
        <v>12.202562538133011</v>
      </c>
      <c r="AC113" s="199">
        <v>34.566897112647418</v>
      </c>
    </row>
    <row r="114" spans="1:29" s="42" customFormat="1" ht="13.2">
      <c r="A114" s="204">
        <v>6</v>
      </c>
      <c r="B114" s="204">
        <v>4</v>
      </c>
      <c r="C114" s="204">
        <v>3</v>
      </c>
      <c r="D114" s="186">
        <v>758004</v>
      </c>
      <c r="E114" s="69" t="s">
        <v>123</v>
      </c>
      <c r="F114" s="199">
        <v>104.30247718383312</v>
      </c>
      <c r="G114" s="199">
        <v>169.17293233082705</v>
      </c>
      <c r="H114" s="199">
        <v>132.10798391728892</v>
      </c>
      <c r="I114" s="199">
        <v>102.38907849829351</v>
      </c>
      <c r="J114" s="199">
        <v>67.567567567567565</v>
      </c>
      <c r="K114" s="199">
        <v>113.77052699366749</v>
      </c>
      <c r="L114" s="199">
        <v>73.880921338548447</v>
      </c>
      <c r="M114" s="199">
        <v>75.187969924812023</v>
      </c>
      <c r="N114" s="199">
        <v>68.925904652498559</v>
      </c>
      <c r="O114" s="199">
        <v>24.378352023403217</v>
      </c>
      <c r="P114" s="199">
        <v>18.427518427518429</v>
      </c>
      <c r="Q114" s="199">
        <v>52.592036063110442</v>
      </c>
      <c r="R114" s="199">
        <v>26.07561929595828</v>
      </c>
      <c r="S114" s="199">
        <v>68.922305764411021</v>
      </c>
      <c r="T114" s="199">
        <v>40.206777713957507</v>
      </c>
      <c r="U114" s="199">
        <v>48.756704046806433</v>
      </c>
      <c r="V114" s="199">
        <v>18.427518427518432</v>
      </c>
      <c r="W114" s="199">
        <v>39.712353761940541</v>
      </c>
      <c r="X114" s="199">
        <v>4.34593654932638</v>
      </c>
      <c r="Y114" s="199">
        <v>25.062656641604008</v>
      </c>
      <c r="Z114" s="199">
        <v>22.975301550832857</v>
      </c>
      <c r="AA114" s="199">
        <v>29.254022428083871</v>
      </c>
      <c r="AB114" s="199">
        <v>30.712530712530711</v>
      </c>
      <c r="AC114" s="199">
        <v>21.466137168616505</v>
      </c>
    </row>
    <row r="115" spans="1:29" s="42" customFormat="1" ht="13.2">
      <c r="A115" s="204">
        <v>6</v>
      </c>
      <c r="B115" s="204">
        <v>4</v>
      </c>
      <c r="C115" s="204">
        <v>3</v>
      </c>
      <c r="D115" s="186">
        <v>558012</v>
      </c>
      <c r="E115" s="69" t="s">
        <v>102</v>
      </c>
      <c r="F115" s="199">
        <v>222.33451237998989</v>
      </c>
      <c r="G115" s="199">
        <v>198.25535289452813</v>
      </c>
      <c r="H115" s="199">
        <v>304.12744388124548</v>
      </c>
      <c r="I115" s="199">
        <v>296.51162790697674</v>
      </c>
      <c r="J115" s="199">
        <v>132.74336283185841</v>
      </c>
      <c r="K115" s="199">
        <v>233.85734701831882</v>
      </c>
      <c r="L115" s="199">
        <v>161.69782718544721</v>
      </c>
      <c r="M115" s="199">
        <v>126.88342585249802</v>
      </c>
      <c r="N115" s="199">
        <v>195.5104996379435</v>
      </c>
      <c r="O115" s="199">
        <v>186.04651162790697</v>
      </c>
      <c r="P115" s="199">
        <v>81.120943952802364</v>
      </c>
      <c r="Q115" s="199">
        <v>153.30648304534233</v>
      </c>
      <c r="R115" s="199">
        <v>50.530570995452258</v>
      </c>
      <c r="S115" s="199">
        <v>39.651070578905646</v>
      </c>
      <c r="T115" s="199">
        <v>57.929036929761054</v>
      </c>
      <c r="U115" s="199">
        <v>46.511627906976763</v>
      </c>
      <c r="V115" s="199">
        <v>14.749262536873156</v>
      </c>
      <c r="W115" s="199">
        <v>42.873846953358473</v>
      </c>
      <c r="X115" s="199">
        <v>10.106114199090452</v>
      </c>
      <c r="Y115" s="199">
        <v>31.720856463124505</v>
      </c>
      <c r="Z115" s="199">
        <v>50.687907313540926</v>
      </c>
      <c r="AA115" s="199">
        <v>63.95348837209302</v>
      </c>
      <c r="AB115" s="199">
        <v>36.873156342182888</v>
      </c>
      <c r="AC115" s="199">
        <v>37.677017019618035</v>
      </c>
    </row>
    <row r="116" spans="1:29" s="42" customFormat="1" ht="13.2">
      <c r="A116" s="204">
        <v>6</v>
      </c>
      <c r="B116" s="204">
        <v>4</v>
      </c>
      <c r="C116" s="204">
        <v>3</v>
      </c>
      <c r="D116" s="186">
        <v>558016</v>
      </c>
      <c r="E116" s="69" t="s">
        <v>103</v>
      </c>
      <c r="F116" s="199">
        <v>171.26148705096074</v>
      </c>
      <c r="G116" s="199">
        <v>323.15978456014358</v>
      </c>
      <c r="H116" s="199">
        <v>382.4833702882483</v>
      </c>
      <c r="I116" s="199">
        <v>273.72262773722633</v>
      </c>
      <c r="J116" s="199">
        <v>67.643742953776766</v>
      </c>
      <c r="K116" s="199">
        <v>239.95932892730048</v>
      </c>
      <c r="L116" s="199">
        <v>87.719298245614027</v>
      </c>
      <c r="M116" s="199">
        <v>161.57989228007179</v>
      </c>
      <c r="N116" s="199">
        <v>160.75388026607538</v>
      </c>
      <c r="O116" s="199">
        <v>68.430656934306583</v>
      </c>
      <c r="P116" s="199">
        <v>45.095828635851184</v>
      </c>
      <c r="Q116" s="199">
        <v>101.67768174885612</v>
      </c>
      <c r="R116" s="199">
        <v>75.187969924812023</v>
      </c>
      <c r="S116" s="199">
        <v>125.67324955116698</v>
      </c>
      <c r="T116" s="199">
        <v>110.8647450110865</v>
      </c>
      <c r="U116" s="199">
        <v>104.92700729927016</v>
      </c>
      <c r="V116" s="199">
        <v>11.273957158962796</v>
      </c>
      <c r="W116" s="199">
        <v>85.409252669039148</v>
      </c>
      <c r="X116" s="199">
        <v>8.3542188805346704</v>
      </c>
      <c r="Y116" s="199">
        <v>35.906642728904856</v>
      </c>
      <c r="Z116" s="199">
        <v>110.86474501108648</v>
      </c>
      <c r="AA116" s="199">
        <v>100.36496350364963</v>
      </c>
      <c r="AB116" s="199">
        <v>11.273957158962796</v>
      </c>
      <c r="AC116" s="199">
        <v>52.872394509405183</v>
      </c>
    </row>
    <row r="117" spans="1:29" s="42" customFormat="1" ht="13.2">
      <c r="A117" s="204">
        <v>6</v>
      </c>
      <c r="B117" s="204">
        <v>4</v>
      </c>
      <c r="C117" s="204">
        <v>3</v>
      </c>
      <c r="D117" s="186">
        <v>566008</v>
      </c>
      <c r="E117" s="69" t="s">
        <v>114</v>
      </c>
      <c r="F117" s="199">
        <v>88.839533592448646</v>
      </c>
      <c r="G117" s="199">
        <v>155.40015540015543</v>
      </c>
      <c r="H117" s="199">
        <v>141.12903225806454</v>
      </c>
      <c r="I117" s="199">
        <v>241.70882518268689</v>
      </c>
      <c r="J117" s="199">
        <v>68.027210884353735</v>
      </c>
      <c r="K117" s="199">
        <v>140.5750798722045</v>
      </c>
      <c r="L117" s="199">
        <v>33.314825097168239</v>
      </c>
      <c r="M117" s="199">
        <v>85.470085470085479</v>
      </c>
      <c r="N117" s="199">
        <v>40.322580645161288</v>
      </c>
      <c r="O117" s="199">
        <v>118.04384485666104</v>
      </c>
      <c r="P117" s="199">
        <v>34.013605442176868</v>
      </c>
      <c r="Q117" s="199">
        <v>62.619808306709267</v>
      </c>
      <c r="R117" s="199">
        <v>55.524708495280414</v>
      </c>
      <c r="S117" s="199">
        <v>54.390054390054409</v>
      </c>
      <c r="T117" s="199">
        <v>73.924731182795725</v>
      </c>
      <c r="U117" s="199">
        <v>61.832490163012949</v>
      </c>
      <c r="V117" s="199">
        <v>13.605442176870747</v>
      </c>
      <c r="W117" s="199">
        <v>52.396166134185322</v>
      </c>
      <c r="X117" s="199">
        <v>0</v>
      </c>
      <c r="Y117" s="199">
        <v>15.54001554001554</v>
      </c>
      <c r="Z117" s="199">
        <v>26.881720430107535</v>
      </c>
      <c r="AA117" s="199">
        <v>61.832490163012928</v>
      </c>
      <c r="AB117" s="199">
        <v>20.408163265306126</v>
      </c>
      <c r="AC117" s="199">
        <v>25.559105431309906</v>
      </c>
    </row>
    <row r="118" spans="1:29" s="42" customFormat="1" ht="13.2">
      <c r="A118" s="204">
        <v>6</v>
      </c>
      <c r="B118" s="204">
        <v>4</v>
      </c>
      <c r="C118" s="204">
        <v>3</v>
      </c>
      <c r="D118" s="186">
        <v>370004</v>
      </c>
      <c r="E118" s="69" t="s">
        <v>71</v>
      </c>
      <c r="F118" s="199">
        <v>180.06148440931051</v>
      </c>
      <c r="G118" s="199">
        <v>500.97592713077427</v>
      </c>
      <c r="H118" s="199">
        <v>400.25015634771734</v>
      </c>
      <c r="I118" s="199">
        <v>402.26628895184137</v>
      </c>
      <c r="J118" s="199">
        <v>157.36766809728184</v>
      </c>
      <c r="K118" s="199">
        <v>320.66231343283584</v>
      </c>
      <c r="L118" s="199">
        <v>122.96881862099258</v>
      </c>
      <c r="M118" s="199">
        <v>279.76577748861422</v>
      </c>
      <c r="N118" s="199">
        <v>225.14071294559099</v>
      </c>
      <c r="O118" s="199">
        <v>186.96883852691218</v>
      </c>
      <c r="P118" s="199">
        <v>121.60228898426324</v>
      </c>
      <c r="Q118" s="199">
        <v>183.06902985074626</v>
      </c>
      <c r="R118" s="199">
        <v>52.700922266139671</v>
      </c>
      <c r="S118" s="199">
        <v>208.19778789850361</v>
      </c>
      <c r="T118" s="199">
        <v>112.5703564727955</v>
      </c>
      <c r="U118" s="199">
        <v>90.651558073654385</v>
      </c>
      <c r="V118" s="199">
        <v>14.306151645207439</v>
      </c>
      <c r="W118" s="199">
        <v>93.283582089552226</v>
      </c>
      <c r="X118" s="199">
        <v>4.391743522178305</v>
      </c>
      <c r="Y118" s="199">
        <v>13.012361743656475</v>
      </c>
      <c r="Z118" s="199">
        <v>62.539086929330857</v>
      </c>
      <c r="AA118" s="199">
        <v>124.64589235127478</v>
      </c>
      <c r="AB118" s="199">
        <v>21.459227467811157</v>
      </c>
      <c r="AC118" s="199">
        <v>44.309701492537314</v>
      </c>
    </row>
    <row r="119" spans="1:29" s="42" customFormat="1" ht="13.2">
      <c r="A119" s="204">
        <v>6</v>
      </c>
      <c r="B119" s="204">
        <v>4</v>
      </c>
      <c r="C119" s="204">
        <v>3</v>
      </c>
      <c r="D119" s="186">
        <v>562016</v>
      </c>
      <c r="E119" s="69" t="s">
        <v>108</v>
      </c>
      <c r="F119" s="199">
        <v>119.04761904761904</v>
      </c>
      <c r="G119" s="199">
        <v>363.4957463263728</v>
      </c>
      <c r="H119" s="199">
        <v>249.48024948024948</v>
      </c>
      <c r="I119" s="199">
        <v>347.97490017113518</v>
      </c>
      <c r="J119" s="199">
        <v>103.83386581469648</v>
      </c>
      <c r="K119" s="199">
        <v>235.86770325471076</v>
      </c>
      <c r="L119" s="199">
        <v>75.757575757575765</v>
      </c>
      <c r="M119" s="199">
        <v>193.34880123743233</v>
      </c>
      <c r="N119" s="199">
        <v>159.3901593901594</v>
      </c>
      <c r="O119" s="199">
        <v>176.83970336565886</v>
      </c>
      <c r="P119" s="199">
        <v>55.910543130990419</v>
      </c>
      <c r="Q119" s="199">
        <v>131.76966662274344</v>
      </c>
      <c r="R119" s="199">
        <v>43.290043290043293</v>
      </c>
      <c r="S119" s="199">
        <v>154.67904098994586</v>
      </c>
      <c r="T119" s="199">
        <v>48.510048510048527</v>
      </c>
      <c r="U119" s="199">
        <v>102.68111808328581</v>
      </c>
      <c r="V119" s="199">
        <v>15.974440894568689</v>
      </c>
      <c r="W119" s="199">
        <v>72.473316642508891</v>
      </c>
      <c r="X119" s="199">
        <v>0</v>
      </c>
      <c r="Y119" s="199">
        <v>15.467904098994588</v>
      </c>
      <c r="Z119" s="199">
        <v>41.580041580041581</v>
      </c>
      <c r="AA119" s="199">
        <v>68.45407872219053</v>
      </c>
      <c r="AB119" s="199">
        <v>31.948881789137378</v>
      </c>
      <c r="AC119" s="199">
        <v>31.624719989458427</v>
      </c>
    </row>
    <row r="120" spans="1:29" s="42" customFormat="1" ht="13.2">
      <c r="A120" s="204">
        <v>6</v>
      </c>
      <c r="B120" s="204">
        <v>4</v>
      </c>
      <c r="C120" s="204">
        <v>3</v>
      </c>
      <c r="D120" s="186">
        <v>382020</v>
      </c>
      <c r="E120" s="69" t="s">
        <v>86</v>
      </c>
      <c r="F120" s="199">
        <v>168.94320632638392</v>
      </c>
      <c r="G120" s="199">
        <v>303.83795309168443</v>
      </c>
      <c r="H120" s="199">
        <v>320.67094227923042</v>
      </c>
      <c r="I120" s="199">
        <v>275.02254283137961</v>
      </c>
      <c r="J120" s="199">
        <v>90.03601440576233</v>
      </c>
      <c r="K120" s="199">
        <v>231.8100104077964</v>
      </c>
      <c r="L120" s="199">
        <v>118.61969805895041</v>
      </c>
      <c r="M120" s="199">
        <v>218.5501066098081</v>
      </c>
      <c r="N120" s="199">
        <v>202.26936359151455</v>
      </c>
      <c r="O120" s="199">
        <v>171.32551848512173</v>
      </c>
      <c r="P120" s="199">
        <v>72.028811524609864</v>
      </c>
      <c r="Q120" s="199">
        <v>156.11694578484247</v>
      </c>
      <c r="R120" s="199">
        <v>39.539899352983483</v>
      </c>
      <c r="S120" s="199">
        <v>58.635394456289994</v>
      </c>
      <c r="T120" s="199">
        <v>74.000986679822418</v>
      </c>
      <c r="U120" s="199">
        <v>54.102795311091079</v>
      </c>
      <c r="V120" s="199">
        <v>0</v>
      </c>
      <c r="W120" s="199">
        <v>46.362002081559289</v>
      </c>
      <c r="X120" s="199">
        <v>10.78360891445004</v>
      </c>
      <c r="Y120" s="199">
        <v>26.652452025586353</v>
      </c>
      <c r="Z120" s="199">
        <v>44.400592007893458</v>
      </c>
      <c r="AA120" s="199">
        <v>49.594229035166812</v>
      </c>
      <c r="AB120" s="199">
        <v>18.007202881152462</v>
      </c>
      <c r="AC120" s="199">
        <v>29.331062541394648</v>
      </c>
    </row>
    <row r="121" spans="1:29" s="42" customFormat="1" ht="13.2">
      <c r="A121" s="204">
        <v>6</v>
      </c>
      <c r="B121" s="204">
        <v>4</v>
      </c>
      <c r="C121" s="204">
        <v>3</v>
      </c>
      <c r="D121" s="186">
        <v>954020</v>
      </c>
      <c r="E121" s="69" t="s">
        <v>142</v>
      </c>
      <c r="F121" s="199">
        <v>120.48192771084338</v>
      </c>
      <c r="G121" s="199">
        <v>193.45238095238096</v>
      </c>
      <c r="H121" s="199">
        <v>118.26544021024968</v>
      </c>
      <c r="I121" s="199">
        <v>254.04157043879911</v>
      </c>
      <c r="J121" s="199">
        <v>86.956521739130437</v>
      </c>
      <c r="K121" s="199">
        <v>155.58343789209536</v>
      </c>
      <c r="L121" s="199">
        <v>90.361445783132524</v>
      </c>
      <c r="M121" s="199">
        <v>29.761904761904759</v>
      </c>
      <c r="N121" s="199">
        <v>26.281208935611037</v>
      </c>
      <c r="O121" s="199">
        <v>80.831408775981529</v>
      </c>
      <c r="P121" s="199">
        <v>0</v>
      </c>
      <c r="Q121" s="199">
        <v>50.188205771643659</v>
      </c>
      <c r="R121" s="199">
        <v>30.120481927710845</v>
      </c>
      <c r="S121" s="199">
        <v>163.6904761904762</v>
      </c>
      <c r="T121" s="199">
        <v>26.281208935611037</v>
      </c>
      <c r="U121" s="199">
        <v>80.831408775981544</v>
      </c>
      <c r="V121" s="199">
        <v>57.971014492753625</v>
      </c>
      <c r="W121" s="199">
        <v>67.754077791718956</v>
      </c>
      <c r="X121" s="199">
        <v>0</v>
      </c>
      <c r="Y121" s="199">
        <v>0</v>
      </c>
      <c r="Z121" s="199">
        <v>65.703022339027598</v>
      </c>
      <c r="AA121" s="199">
        <v>92.378752886836025</v>
      </c>
      <c r="AB121" s="199">
        <v>28.985507246376816</v>
      </c>
      <c r="AC121" s="199">
        <v>37.641154328732746</v>
      </c>
    </row>
    <row r="122" spans="1:29" s="42" customFormat="1" ht="13.2">
      <c r="A122" s="204">
        <v>6</v>
      </c>
      <c r="B122" s="204">
        <v>4</v>
      </c>
      <c r="C122" s="204">
        <v>3</v>
      </c>
      <c r="D122" s="186">
        <v>162016</v>
      </c>
      <c r="E122" s="69" t="s">
        <v>42</v>
      </c>
      <c r="F122" s="199">
        <v>144.48336252189142</v>
      </c>
      <c r="G122" s="199">
        <v>189.29503916449087</v>
      </c>
      <c r="H122" s="199">
        <v>189.15510718789415</v>
      </c>
      <c r="I122" s="199">
        <v>233.91812865497081</v>
      </c>
      <c r="J122" s="199">
        <v>106.54490106544901</v>
      </c>
      <c r="K122" s="199">
        <v>173.27320199382862</v>
      </c>
      <c r="L122" s="199">
        <v>122.5919439579685</v>
      </c>
      <c r="M122" s="199">
        <v>156.65796344647518</v>
      </c>
      <c r="N122" s="199">
        <v>157.62925598991177</v>
      </c>
      <c r="O122" s="199">
        <v>157.89473684210532</v>
      </c>
      <c r="P122" s="199">
        <v>76.103500761035008</v>
      </c>
      <c r="Q122" s="199">
        <v>135.29551388559221</v>
      </c>
      <c r="R122" s="199">
        <v>21.891418563922944</v>
      </c>
      <c r="S122" s="199">
        <v>19.582245430809397</v>
      </c>
      <c r="T122" s="199">
        <v>12.610340479192939</v>
      </c>
      <c r="U122" s="199">
        <v>5.8479532163742691</v>
      </c>
      <c r="V122" s="199">
        <v>15.220700152207002</v>
      </c>
      <c r="W122" s="199">
        <v>15.428435793971042</v>
      </c>
      <c r="X122" s="199">
        <v>0</v>
      </c>
      <c r="Y122" s="199">
        <v>13.054830287206267</v>
      </c>
      <c r="Z122" s="199">
        <v>18.915510718789413</v>
      </c>
      <c r="AA122" s="199">
        <v>70.175438596491233</v>
      </c>
      <c r="AB122" s="199">
        <v>15.220700152207002</v>
      </c>
      <c r="AC122" s="199">
        <v>22.549252314265374</v>
      </c>
    </row>
    <row r="123" spans="1:29" s="42" customFormat="1" ht="13.2">
      <c r="A123" s="204">
        <v>6</v>
      </c>
      <c r="B123" s="204">
        <v>4</v>
      </c>
      <c r="C123" s="204">
        <v>3</v>
      </c>
      <c r="D123" s="186">
        <v>154032</v>
      </c>
      <c r="E123" s="69" t="s">
        <v>28</v>
      </c>
      <c r="F123" s="199">
        <v>230.91725465041696</v>
      </c>
      <c r="G123" s="199">
        <v>356.47279549718576</v>
      </c>
      <c r="H123" s="199">
        <v>360.82474226804118</v>
      </c>
      <c r="I123" s="199">
        <v>381.02643856920685</v>
      </c>
      <c r="J123" s="199">
        <v>144.50867052023122</v>
      </c>
      <c r="K123" s="199">
        <v>294.45444135449043</v>
      </c>
      <c r="L123" s="199">
        <v>179.60230917254654</v>
      </c>
      <c r="M123" s="199">
        <v>253.28330206378988</v>
      </c>
      <c r="N123" s="199">
        <v>240.54982817869418</v>
      </c>
      <c r="O123" s="199">
        <v>194.40124416796266</v>
      </c>
      <c r="P123" s="199">
        <v>86.705202312138724</v>
      </c>
      <c r="Q123" s="199">
        <v>191.39538688041878</v>
      </c>
      <c r="R123" s="199">
        <v>51.314945477870424</v>
      </c>
      <c r="S123" s="199">
        <v>84.427767354596639</v>
      </c>
      <c r="T123" s="199">
        <v>111.68384879725086</v>
      </c>
      <c r="U123" s="199">
        <v>132.19284603421463</v>
      </c>
      <c r="V123" s="199">
        <v>48.169556840077064</v>
      </c>
      <c r="W123" s="199">
        <v>85.064616391297236</v>
      </c>
      <c r="X123" s="199">
        <v>0</v>
      </c>
      <c r="Y123" s="199">
        <v>18.761726078799249</v>
      </c>
      <c r="Z123" s="199">
        <v>8.5910652920962214</v>
      </c>
      <c r="AA123" s="199">
        <v>54.432348367029554</v>
      </c>
      <c r="AB123" s="199">
        <v>9.6339113680154149</v>
      </c>
      <c r="AC123" s="199">
        <v>17.994438082774415</v>
      </c>
    </row>
    <row r="124" spans="1:29" s="42" customFormat="1" ht="13.2">
      <c r="A124" s="204">
        <v>6</v>
      </c>
      <c r="B124" s="204">
        <v>4</v>
      </c>
      <c r="C124" s="204">
        <v>3</v>
      </c>
      <c r="D124" s="186">
        <v>382024</v>
      </c>
      <c r="E124" s="69" t="s">
        <v>87</v>
      </c>
      <c r="F124" s="199">
        <v>82.604470359572389</v>
      </c>
      <c r="G124" s="199">
        <v>115.25423728813561</v>
      </c>
      <c r="H124" s="199">
        <v>96.536059057353782</v>
      </c>
      <c r="I124" s="199">
        <v>82.17770929635337</v>
      </c>
      <c r="J124" s="199">
        <v>13.66120218579235</v>
      </c>
      <c r="K124" s="199">
        <v>79.264790350373346</v>
      </c>
      <c r="L124" s="199">
        <v>24.295432458697764</v>
      </c>
      <c r="M124" s="199">
        <v>47.457627118644076</v>
      </c>
      <c r="N124" s="199">
        <v>39.750141964792725</v>
      </c>
      <c r="O124" s="199">
        <v>25.680534155110426</v>
      </c>
      <c r="P124" s="199">
        <v>6.8306010928961749</v>
      </c>
      <c r="Q124" s="199">
        <v>28.71912693854107</v>
      </c>
      <c r="R124" s="199">
        <v>58.309037900874642</v>
      </c>
      <c r="S124" s="199">
        <v>54.237288135593232</v>
      </c>
      <c r="T124" s="199">
        <v>28.392958546280529</v>
      </c>
      <c r="U124" s="199">
        <v>10.272213662044173</v>
      </c>
      <c r="V124" s="199">
        <v>0</v>
      </c>
      <c r="W124" s="199">
        <v>31.01665709362436</v>
      </c>
      <c r="X124" s="199">
        <v>0</v>
      </c>
      <c r="Y124" s="199">
        <v>13.559322033898308</v>
      </c>
      <c r="Z124" s="199">
        <v>28.392958546280529</v>
      </c>
      <c r="AA124" s="199">
        <v>46.224961479198768</v>
      </c>
      <c r="AB124" s="199">
        <v>6.8306010928961758</v>
      </c>
      <c r="AC124" s="199">
        <v>19.529006318207927</v>
      </c>
    </row>
    <row r="125" spans="1:29" s="42" customFormat="1" ht="13.2">
      <c r="A125" s="204">
        <v>6</v>
      </c>
      <c r="B125" s="204">
        <v>4</v>
      </c>
      <c r="C125" s="204">
        <v>3</v>
      </c>
      <c r="D125" s="186">
        <v>378016</v>
      </c>
      <c r="E125" s="69" t="s">
        <v>80</v>
      </c>
      <c r="F125" s="199">
        <v>195.00780031201253</v>
      </c>
      <c r="G125" s="199">
        <v>163.57688113413306</v>
      </c>
      <c r="H125" s="199">
        <v>332.1364452423698</v>
      </c>
      <c r="I125" s="199">
        <v>228.19885900570497</v>
      </c>
      <c r="J125" s="199">
        <v>33.632286995515699</v>
      </c>
      <c r="K125" s="199">
        <v>198.82179675994107</v>
      </c>
      <c r="L125" s="199">
        <v>163.80655226209052</v>
      </c>
      <c r="M125" s="199">
        <v>109.05125408942203</v>
      </c>
      <c r="N125" s="199">
        <v>224.41651705565531</v>
      </c>
      <c r="O125" s="199">
        <v>130.39934800325997</v>
      </c>
      <c r="P125" s="199">
        <v>11.21076233183857</v>
      </c>
      <c r="Q125" s="199">
        <v>134.38880706921944</v>
      </c>
      <c r="R125" s="199">
        <v>15.600624024960998</v>
      </c>
      <c r="S125" s="199">
        <v>32.715376226826606</v>
      </c>
      <c r="T125" s="199">
        <v>35.906642728904849</v>
      </c>
      <c r="U125" s="199">
        <v>32.599837000814993</v>
      </c>
      <c r="V125" s="199">
        <v>0</v>
      </c>
      <c r="W125" s="199">
        <v>23.932253313696613</v>
      </c>
      <c r="X125" s="199">
        <v>15.600624024960998</v>
      </c>
      <c r="Y125" s="199">
        <v>21.810250817884405</v>
      </c>
      <c r="Z125" s="199">
        <v>71.813285457809698</v>
      </c>
      <c r="AA125" s="199">
        <v>65.199674001629987</v>
      </c>
      <c r="AB125" s="199">
        <v>22.421524663677129</v>
      </c>
      <c r="AC125" s="199">
        <v>40.500736377025042</v>
      </c>
    </row>
    <row r="126" spans="1:29" s="42" customFormat="1" ht="13.2">
      <c r="A126" s="204">
        <v>6</v>
      </c>
      <c r="B126" s="204">
        <v>4</v>
      </c>
      <c r="C126" s="204">
        <v>3</v>
      </c>
      <c r="D126" s="186">
        <v>382028</v>
      </c>
      <c r="E126" s="69" t="s">
        <v>88</v>
      </c>
      <c r="F126" s="199">
        <v>99.357101110461741</v>
      </c>
      <c r="G126" s="199">
        <v>204.95303159692574</v>
      </c>
      <c r="H126" s="199">
        <v>241.15755627009645</v>
      </c>
      <c r="I126" s="199">
        <v>355.6485355648536</v>
      </c>
      <c r="J126" s="199">
        <v>143.81591562799619</v>
      </c>
      <c r="K126" s="199">
        <v>207.48144782674544</v>
      </c>
      <c r="L126" s="199">
        <v>75.97895967270604</v>
      </c>
      <c r="M126" s="199">
        <v>119.55593509820667</v>
      </c>
      <c r="N126" s="199">
        <v>136.65594855305466</v>
      </c>
      <c r="O126" s="199">
        <v>167.36401673640165</v>
      </c>
      <c r="P126" s="199">
        <v>47.938638542665394</v>
      </c>
      <c r="Q126" s="199">
        <v>110.55580796607603</v>
      </c>
      <c r="R126" s="199">
        <v>11.689070718877849</v>
      </c>
      <c r="S126" s="199">
        <v>42.698548249359526</v>
      </c>
      <c r="T126" s="199">
        <v>56.270096463022512</v>
      </c>
      <c r="U126" s="199">
        <v>118.54951185495118</v>
      </c>
      <c r="V126" s="199">
        <v>38.350910834132328</v>
      </c>
      <c r="W126" s="199">
        <v>53.006209298803576</v>
      </c>
      <c r="X126" s="199">
        <v>11.689070718877849</v>
      </c>
      <c r="Y126" s="199">
        <v>42.698548249359519</v>
      </c>
      <c r="Z126" s="199">
        <v>48.231511254019296</v>
      </c>
      <c r="AA126" s="199">
        <v>69.735006973500703</v>
      </c>
      <c r="AB126" s="199">
        <v>57.526366251198468</v>
      </c>
      <c r="AC126" s="199">
        <v>43.919430561865823</v>
      </c>
    </row>
    <row r="127" spans="1:29" s="42" customFormat="1" ht="13.2">
      <c r="A127" s="204">
        <v>6</v>
      </c>
      <c r="B127" s="204">
        <v>4</v>
      </c>
      <c r="C127" s="204">
        <v>3</v>
      </c>
      <c r="D127" s="186">
        <v>382044</v>
      </c>
      <c r="E127" s="69" t="s">
        <v>90</v>
      </c>
      <c r="F127" s="199">
        <v>47.483380816714146</v>
      </c>
      <c r="G127" s="199">
        <v>188.81118881118883</v>
      </c>
      <c r="H127" s="199">
        <v>290.42904290429044</v>
      </c>
      <c r="I127" s="199">
        <v>162.37402015677495</v>
      </c>
      <c r="J127" s="199">
        <v>36.791758646063293</v>
      </c>
      <c r="K127" s="199">
        <v>140.31234748657883</v>
      </c>
      <c r="L127" s="199">
        <v>33.238366571699906</v>
      </c>
      <c r="M127" s="199">
        <v>125.87412587412588</v>
      </c>
      <c r="N127" s="199">
        <v>165.016501650165</v>
      </c>
      <c r="O127" s="199">
        <v>106.38297872340426</v>
      </c>
      <c r="P127" s="199">
        <v>7.3583517292126563</v>
      </c>
      <c r="Q127" s="199">
        <v>85.407515861395808</v>
      </c>
      <c r="R127" s="199">
        <v>4.7483380816714167</v>
      </c>
      <c r="S127" s="199">
        <v>27.972027972027973</v>
      </c>
      <c r="T127" s="199">
        <v>39.603960396039604</v>
      </c>
      <c r="U127" s="199">
        <v>11.198208286674134</v>
      </c>
      <c r="V127" s="199">
        <v>7.3583517292126581</v>
      </c>
      <c r="W127" s="199">
        <v>17.081503172279159</v>
      </c>
      <c r="X127" s="199">
        <v>9.4966761633428298</v>
      </c>
      <c r="Y127" s="199">
        <v>34.965034965034967</v>
      </c>
      <c r="Z127" s="199">
        <v>85.808580858085833</v>
      </c>
      <c r="AA127" s="199">
        <v>44.792833146696537</v>
      </c>
      <c r="AB127" s="199">
        <v>22.075055187637979</v>
      </c>
      <c r="AC127" s="199">
        <v>37.823328452903858</v>
      </c>
    </row>
    <row r="128" spans="1:29" s="42" customFormat="1" ht="13.2">
      <c r="A128" s="204">
        <v>6</v>
      </c>
      <c r="B128" s="204">
        <v>4</v>
      </c>
      <c r="C128" s="204">
        <v>3</v>
      </c>
      <c r="D128" s="186">
        <v>570028</v>
      </c>
      <c r="E128" s="69" t="s">
        <v>120</v>
      </c>
      <c r="F128" s="199">
        <v>173.37031900138695</v>
      </c>
      <c r="G128" s="199">
        <v>192.86403085824494</v>
      </c>
      <c r="H128" s="199">
        <v>306.38297872340422</v>
      </c>
      <c r="I128" s="199">
        <v>310.69364161849711</v>
      </c>
      <c r="J128" s="199">
        <v>288.84462151394422</v>
      </c>
      <c r="K128" s="199">
        <v>253.22740814299902</v>
      </c>
      <c r="L128" s="199">
        <v>152.56588072122054</v>
      </c>
      <c r="M128" s="199">
        <v>96.432015429122487</v>
      </c>
      <c r="N128" s="199">
        <v>170.21276595744683</v>
      </c>
      <c r="O128" s="199">
        <v>173.41040462427745</v>
      </c>
      <c r="P128" s="199">
        <v>189.24302788844622</v>
      </c>
      <c r="Q128" s="199">
        <v>157.23270440251574</v>
      </c>
      <c r="R128" s="199">
        <v>20.804438280166444</v>
      </c>
      <c r="S128" s="199">
        <v>57.859209257473488</v>
      </c>
      <c r="T128" s="199">
        <v>102.12765957446808</v>
      </c>
      <c r="U128" s="199">
        <v>79.479768786127167</v>
      </c>
      <c r="V128" s="199">
        <v>29.880478087649411</v>
      </c>
      <c r="W128" s="199">
        <v>57.927838464084736</v>
      </c>
      <c r="X128" s="199">
        <v>0</v>
      </c>
      <c r="Y128" s="199">
        <v>38.572806171648992</v>
      </c>
      <c r="Z128" s="199">
        <v>34.042553191489361</v>
      </c>
      <c r="AA128" s="199">
        <v>57.803468208092482</v>
      </c>
      <c r="AB128" s="199">
        <v>69.721115537848618</v>
      </c>
      <c r="AC128" s="199">
        <v>38.066865276398545</v>
      </c>
    </row>
    <row r="129" spans="1:29" s="42" customFormat="1" ht="13.2">
      <c r="A129" s="204">
        <v>6</v>
      </c>
      <c r="B129" s="204">
        <v>4</v>
      </c>
      <c r="C129" s="204">
        <v>3</v>
      </c>
      <c r="D129" s="186">
        <v>378024</v>
      </c>
      <c r="E129" s="69" t="s">
        <v>81</v>
      </c>
      <c r="F129" s="199">
        <v>141.22394082044386</v>
      </c>
      <c r="G129" s="199">
        <v>376.08486017357762</v>
      </c>
      <c r="H129" s="199">
        <v>449.05008635578588</v>
      </c>
      <c r="I129" s="199">
        <v>348.37688044338876</v>
      </c>
      <c r="J129" s="199">
        <v>151.35135135135135</v>
      </c>
      <c r="K129" s="199">
        <v>289.60817717206135</v>
      </c>
      <c r="L129" s="199">
        <v>107.59919300605246</v>
      </c>
      <c r="M129" s="199">
        <v>308.58244937319193</v>
      </c>
      <c r="N129" s="199">
        <v>310.88082901554401</v>
      </c>
      <c r="O129" s="199">
        <v>182.10609659540776</v>
      </c>
      <c r="P129" s="199">
        <v>86.486486486486498</v>
      </c>
      <c r="Q129" s="199">
        <v>195.91141396933563</v>
      </c>
      <c r="R129" s="199">
        <v>33.624747814391391</v>
      </c>
      <c r="S129" s="199">
        <v>19.286403085824496</v>
      </c>
      <c r="T129" s="199">
        <v>43.177892918825563</v>
      </c>
      <c r="U129" s="199">
        <v>39.588281868566902</v>
      </c>
      <c r="V129" s="199">
        <v>0</v>
      </c>
      <c r="W129" s="199">
        <v>28.960817717206133</v>
      </c>
      <c r="X129" s="199">
        <v>0</v>
      </c>
      <c r="Y129" s="199">
        <v>48.216007714561243</v>
      </c>
      <c r="Z129" s="199">
        <v>94.991364421416236</v>
      </c>
      <c r="AA129" s="199">
        <v>126.68250197941413</v>
      </c>
      <c r="AB129" s="199">
        <v>64.864864864864856</v>
      </c>
      <c r="AC129" s="199">
        <v>64.735945485519593</v>
      </c>
    </row>
    <row r="130" spans="1:29" s="42" customFormat="1" ht="13.2">
      <c r="A130" s="204">
        <v>6</v>
      </c>
      <c r="B130" s="204">
        <v>4</v>
      </c>
      <c r="C130" s="204">
        <v>3</v>
      </c>
      <c r="D130" s="186">
        <v>962052</v>
      </c>
      <c r="E130" s="69" t="s">
        <v>155</v>
      </c>
      <c r="F130" s="199">
        <v>129.13640032284098</v>
      </c>
      <c r="G130" s="199">
        <v>113.51909184726523</v>
      </c>
      <c r="H130" s="199">
        <v>220.35676810073457</v>
      </c>
      <c r="I130" s="199">
        <v>214.95327102803739</v>
      </c>
      <c r="J130" s="199">
        <v>92.699884125144848</v>
      </c>
      <c r="K130" s="199">
        <v>155.08441303494308</v>
      </c>
      <c r="L130" s="199">
        <v>48.426150121065376</v>
      </c>
      <c r="M130" s="199">
        <v>61.919504643962853</v>
      </c>
      <c r="N130" s="199">
        <v>73.452256033578166</v>
      </c>
      <c r="O130" s="199">
        <v>46.728971962616818</v>
      </c>
      <c r="P130" s="199">
        <v>0</v>
      </c>
      <c r="Q130" s="199">
        <v>47.114252061248521</v>
      </c>
      <c r="R130" s="199">
        <v>72.639225181598064</v>
      </c>
      <c r="S130" s="199">
        <v>51.599587203302377</v>
      </c>
      <c r="T130" s="199">
        <v>62.959076600209883</v>
      </c>
      <c r="U130" s="199">
        <v>102.80373831775701</v>
      </c>
      <c r="V130" s="199">
        <v>11.587485515643108</v>
      </c>
      <c r="W130" s="199">
        <v>62.819002748331371</v>
      </c>
      <c r="X130" s="199">
        <v>8.0710250201775651</v>
      </c>
      <c r="Y130" s="199">
        <v>0</v>
      </c>
      <c r="Z130" s="199">
        <v>83.945435466946506</v>
      </c>
      <c r="AA130" s="199">
        <v>65.420560747663558</v>
      </c>
      <c r="AB130" s="199">
        <v>81.112398609501739</v>
      </c>
      <c r="AC130" s="199">
        <v>45.151158225363176</v>
      </c>
    </row>
    <row r="131" spans="1:29" s="42" customFormat="1" ht="13.2">
      <c r="A131" s="204">
        <v>6</v>
      </c>
      <c r="B131" s="204">
        <v>4</v>
      </c>
      <c r="C131" s="204">
        <v>3</v>
      </c>
      <c r="D131" s="186">
        <v>770032</v>
      </c>
      <c r="E131" s="69" t="s">
        <v>132</v>
      </c>
      <c r="F131" s="199">
        <v>171.52658662092625</v>
      </c>
      <c r="G131" s="199">
        <v>333.83915022761755</v>
      </c>
      <c r="H131" s="199">
        <v>410.8635097493036</v>
      </c>
      <c r="I131" s="199">
        <v>340.55727554179566</v>
      </c>
      <c r="J131" s="199">
        <v>90.016366612111298</v>
      </c>
      <c r="K131" s="199">
        <v>271.11716621253407</v>
      </c>
      <c r="L131" s="199">
        <v>108.63350485991995</v>
      </c>
      <c r="M131" s="199">
        <v>204.85584218512901</v>
      </c>
      <c r="N131" s="199">
        <v>264.62395543175489</v>
      </c>
      <c r="O131" s="199">
        <v>185.75851393188853</v>
      </c>
      <c r="P131" s="199">
        <v>49.099836333878891</v>
      </c>
      <c r="Q131" s="199">
        <v>163.48773841961852</v>
      </c>
      <c r="R131" s="199">
        <v>62.8930817610063</v>
      </c>
      <c r="S131" s="199">
        <v>121.3960546282246</v>
      </c>
      <c r="T131" s="199">
        <v>104.45682451253482</v>
      </c>
      <c r="U131" s="199">
        <v>61.91950464396286</v>
      </c>
      <c r="V131" s="199">
        <v>8.1833060556464812</v>
      </c>
      <c r="W131" s="199">
        <v>72.20708446866486</v>
      </c>
      <c r="X131" s="199">
        <v>0</v>
      </c>
      <c r="Y131" s="199">
        <v>7.5872534142640378</v>
      </c>
      <c r="Z131" s="199">
        <v>41.782729805013929</v>
      </c>
      <c r="AA131" s="199">
        <v>92.879256965944265</v>
      </c>
      <c r="AB131" s="199">
        <v>32.733224222585932</v>
      </c>
      <c r="AC131" s="199">
        <v>35.422343324250683</v>
      </c>
    </row>
    <row r="132" spans="1:29" s="42" customFormat="1" ht="13.2">
      <c r="A132" s="204">
        <v>6</v>
      </c>
      <c r="B132" s="204">
        <v>4</v>
      </c>
      <c r="C132" s="204">
        <v>3</v>
      </c>
      <c r="D132" s="186">
        <v>374036</v>
      </c>
      <c r="E132" s="69" t="s">
        <v>76</v>
      </c>
      <c r="F132" s="199">
        <v>154.4050862851953</v>
      </c>
      <c r="G132" s="199">
        <v>297.4504249291785</v>
      </c>
      <c r="H132" s="199">
        <v>321.42857142857139</v>
      </c>
      <c r="I132" s="199">
        <v>159.23566878980893</v>
      </c>
      <c r="J132" s="199">
        <v>39.89361702127659</v>
      </c>
      <c r="K132" s="199">
        <v>191.20018428933426</v>
      </c>
      <c r="L132" s="199">
        <v>81.743869209809262</v>
      </c>
      <c r="M132" s="199">
        <v>155.8073654390935</v>
      </c>
      <c r="N132" s="199">
        <v>202.38095238095238</v>
      </c>
      <c r="O132" s="199">
        <v>42.462845010615709</v>
      </c>
      <c r="P132" s="199">
        <v>0</v>
      </c>
      <c r="Q132" s="199">
        <v>94.448283805574746</v>
      </c>
      <c r="R132" s="199">
        <v>54.495912806539508</v>
      </c>
      <c r="S132" s="199">
        <v>70.821529745042497</v>
      </c>
      <c r="T132" s="199">
        <v>83.333333333333343</v>
      </c>
      <c r="U132" s="199">
        <v>53.078556263269633</v>
      </c>
      <c r="V132" s="199">
        <v>26.595744680851062</v>
      </c>
      <c r="W132" s="199">
        <v>57.590416954618753</v>
      </c>
      <c r="X132" s="199">
        <v>18.165304268846501</v>
      </c>
      <c r="Y132" s="199">
        <v>70.821529745042497</v>
      </c>
      <c r="Z132" s="199">
        <v>35.714285714285715</v>
      </c>
      <c r="AA132" s="199">
        <v>63.69426751592357</v>
      </c>
      <c r="AB132" s="199">
        <v>13.297872340425537</v>
      </c>
      <c r="AC132" s="199">
        <v>39.161483529140753</v>
      </c>
    </row>
    <row r="133" spans="1:29" s="42" customFormat="1" ht="13.2">
      <c r="A133" s="204">
        <v>6</v>
      </c>
      <c r="B133" s="204">
        <v>4</v>
      </c>
      <c r="C133" s="204">
        <v>3</v>
      </c>
      <c r="D133" s="186">
        <v>754028</v>
      </c>
      <c r="E133" s="69" t="s">
        <v>270</v>
      </c>
      <c r="F133" s="199">
        <v>107.08401976935751</v>
      </c>
      <c r="G133" s="199">
        <v>235.76768257619324</v>
      </c>
      <c r="H133" s="199">
        <v>237.48064016520391</v>
      </c>
      <c r="I133" s="199">
        <v>234.55119530897611</v>
      </c>
      <c r="J133" s="199">
        <v>49.046321525885581</v>
      </c>
      <c r="K133" s="199">
        <v>171.32729421031902</v>
      </c>
      <c r="L133" s="199">
        <v>94.728171334431622</v>
      </c>
      <c r="M133" s="199">
        <v>143.7607820586544</v>
      </c>
      <c r="N133" s="199">
        <v>139.39081053175013</v>
      </c>
      <c r="O133" s="199">
        <v>99.233198015336029</v>
      </c>
      <c r="P133" s="199">
        <v>32.697547683923716</v>
      </c>
      <c r="Q133" s="199">
        <v>101.41788105553367</v>
      </c>
      <c r="R133" s="199">
        <v>8.2372322899505761</v>
      </c>
      <c r="S133" s="199">
        <v>80.506037952846469</v>
      </c>
      <c r="T133" s="199">
        <v>56.788848735157472</v>
      </c>
      <c r="U133" s="199">
        <v>81.190798376184034</v>
      </c>
      <c r="V133" s="199">
        <v>5.4495912806539542</v>
      </c>
      <c r="W133" s="199">
        <v>45.293422607325724</v>
      </c>
      <c r="X133" s="199">
        <v>4.1186161449752881</v>
      </c>
      <c r="Y133" s="199">
        <v>11.500862564692351</v>
      </c>
      <c r="Z133" s="199">
        <v>41.300980898296338</v>
      </c>
      <c r="AA133" s="199">
        <v>54.127198917456028</v>
      </c>
      <c r="AB133" s="199">
        <v>10.899182561307903</v>
      </c>
      <c r="AC133" s="199">
        <v>24.615990547459631</v>
      </c>
    </row>
    <row r="134" spans="1:29" s="42" customFormat="1" ht="13.2">
      <c r="A134" s="204">
        <v>6</v>
      </c>
      <c r="B134" s="204">
        <v>4</v>
      </c>
      <c r="C134" s="204">
        <v>3</v>
      </c>
      <c r="D134" s="186">
        <v>382048</v>
      </c>
      <c r="E134" s="69" t="s">
        <v>91</v>
      </c>
      <c r="F134" s="199">
        <v>84.388185654008439</v>
      </c>
      <c r="G134" s="199">
        <v>117.64705882352941</v>
      </c>
      <c r="H134" s="199">
        <v>144.36958614051971</v>
      </c>
      <c r="I134" s="199">
        <v>203.58306188925081</v>
      </c>
      <c r="J134" s="199">
        <v>90.600226500566251</v>
      </c>
      <c r="K134" s="199">
        <v>128.75536480686696</v>
      </c>
      <c r="L134" s="199">
        <v>35.161744022503512</v>
      </c>
      <c r="M134" s="199">
        <v>88.235294117647058</v>
      </c>
      <c r="N134" s="199">
        <v>105.87102983638113</v>
      </c>
      <c r="O134" s="199">
        <v>130.29315960912052</v>
      </c>
      <c r="P134" s="199">
        <v>33.975084937712346</v>
      </c>
      <c r="Q134" s="199">
        <v>78.683834048640918</v>
      </c>
      <c r="R134" s="199">
        <v>35.161744022503512</v>
      </c>
      <c r="S134" s="199">
        <v>19.607843137254903</v>
      </c>
      <c r="T134" s="199">
        <v>28.873917228103949</v>
      </c>
      <c r="U134" s="199">
        <v>16.286644951140065</v>
      </c>
      <c r="V134" s="199">
        <v>11.325028312570781</v>
      </c>
      <c r="W134" s="199">
        <v>23.247496423462088</v>
      </c>
      <c r="X134" s="199">
        <v>14.064697609001406</v>
      </c>
      <c r="Y134" s="199">
        <v>9.8039215686274535</v>
      </c>
      <c r="Z134" s="199">
        <v>9.6246390760346507</v>
      </c>
      <c r="AA134" s="199">
        <v>57.00325732899023</v>
      </c>
      <c r="AB134" s="199">
        <v>45.30011325028314</v>
      </c>
      <c r="AC134" s="199">
        <v>26.824034334763947</v>
      </c>
    </row>
    <row r="135" spans="1:29" s="42" customFormat="1" ht="13.2">
      <c r="A135" s="204">
        <v>6</v>
      </c>
      <c r="B135" s="204">
        <v>4</v>
      </c>
      <c r="C135" s="204">
        <v>3</v>
      </c>
      <c r="D135" s="186">
        <v>170032</v>
      </c>
      <c r="E135" s="69" t="s">
        <v>51</v>
      </c>
      <c r="F135" s="199">
        <v>195.28619528619527</v>
      </c>
      <c r="G135" s="199">
        <v>410.44776119403002</v>
      </c>
      <c r="H135" s="199">
        <v>314.09168081494056</v>
      </c>
      <c r="I135" s="199">
        <v>352.49042145593876</v>
      </c>
      <c r="J135" s="199">
        <v>46.339202965708985</v>
      </c>
      <c r="K135" s="199">
        <v>263.11488805360352</v>
      </c>
      <c r="L135" s="199">
        <v>127.94612794612794</v>
      </c>
      <c r="M135" s="199">
        <v>242.53731343283593</v>
      </c>
      <c r="N135" s="199">
        <v>212.22410865874366</v>
      </c>
      <c r="O135" s="199">
        <v>206.89655172413796</v>
      </c>
      <c r="P135" s="199">
        <v>37.071362372567194</v>
      </c>
      <c r="Q135" s="199">
        <v>165.05965026965191</v>
      </c>
      <c r="R135" s="199">
        <v>67.340067340067336</v>
      </c>
      <c r="S135" s="199">
        <v>111.94029850746269</v>
      </c>
      <c r="T135" s="199">
        <v>50.933786078098478</v>
      </c>
      <c r="U135" s="199">
        <v>91.95402298850577</v>
      </c>
      <c r="V135" s="199">
        <v>0</v>
      </c>
      <c r="W135" s="199">
        <v>65.370158522634412</v>
      </c>
      <c r="X135" s="199">
        <v>0</v>
      </c>
      <c r="Y135" s="199">
        <v>55.97014925373135</v>
      </c>
      <c r="Z135" s="199">
        <v>50.933786078098478</v>
      </c>
      <c r="AA135" s="199">
        <v>53.639846743295024</v>
      </c>
      <c r="AB135" s="199">
        <v>9.2678405931418002</v>
      </c>
      <c r="AC135" s="199">
        <v>32.685079261317206</v>
      </c>
    </row>
    <row r="136" spans="1:29" s="42" customFormat="1" ht="13.2">
      <c r="A136" s="204">
        <v>6</v>
      </c>
      <c r="B136" s="204">
        <v>4</v>
      </c>
      <c r="C136" s="204">
        <v>3</v>
      </c>
      <c r="D136" s="186">
        <v>378028</v>
      </c>
      <c r="E136" s="69" t="s">
        <v>82</v>
      </c>
      <c r="F136" s="199">
        <v>92.653871608206501</v>
      </c>
      <c r="G136" s="199">
        <v>275.55555555555554</v>
      </c>
      <c r="H136" s="199">
        <v>300.88495575221236</v>
      </c>
      <c r="I136" s="199">
        <v>230.41474654377882</v>
      </c>
      <c r="J136" s="199">
        <v>51.759834368530022</v>
      </c>
      <c r="K136" s="199">
        <v>188.92940006629101</v>
      </c>
      <c r="L136" s="199">
        <v>72.799470549305113</v>
      </c>
      <c r="M136" s="199">
        <v>231.11111111111111</v>
      </c>
      <c r="N136" s="199">
        <v>159.2920353982301</v>
      </c>
      <c r="O136" s="199">
        <v>130.56835637480799</v>
      </c>
      <c r="P136" s="199">
        <v>0</v>
      </c>
      <c r="Q136" s="199">
        <v>119.32383162081538</v>
      </c>
      <c r="R136" s="199">
        <v>19.854401058901399</v>
      </c>
      <c r="S136" s="199">
        <v>35.555555555555557</v>
      </c>
      <c r="T136" s="199">
        <v>61.946902654867266</v>
      </c>
      <c r="U136" s="199">
        <v>30.721966205837173</v>
      </c>
      <c r="V136" s="199">
        <v>10.351966873706004</v>
      </c>
      <c r="W136" s="199">
        <v>31.488233344381836</v>
      </c>
      <c r="X136" s="199">
        <v>0</v>
      </c>
      <c r="Y136" s="199">
        <v>8.8888888888888893</v>
      </c>
      <c r="Z136" s="199">
        <v>79.646017699115049</v>
      </c>
      <c r="AA136" s="199">
        <v>69.124423963133651</v>
      </c>
      <c r="AB136" s="199">
        <v>41.407867494824018</v>
      </c>
      <c r="AC136" s="199">
        <v>38.117335101093801</v>
      </c>
    </row>
    <row r="137" spans="1:29" s="42" customFormat="1" ht="13.2">
      <c r="A137" s="204">
        <v>6</v>
      </c>
      <c r="B137" s="204">
        <v>4</v>
      </c>
      <c r="C137" s="204">
        <v>3</v>
      </c>
      <c r="D137" s="186">
        <v>958040</v>
      </c>
      <c r="E137" s="69" t="s">
        <v>148</v>
      </c>
      <c r="F137" s="199">
        <v>156.25</v>
      </c>
      <c r="G137" s="199">
        <v>198.89502762430936</v>
      </c>
      <c r="H137" s="199">
        <v>180.95238095238093</v>
      </c>
      <c r="I137" s="199">
        <v>134.49367088607596</v>
      </c>
      <c r="J137" s="199">
        <v>59.28853754940711</v>
      </c>
      <c r="K137" s="199">
        <v>144.90061304105518</v>
      </c>
      <c r="L137" s="199">
        <v>121.52777777777779</v>
      </c>
      <c r="M137" s="199">
        <v>154.69613259668509</v>
      </c>
      <c r="N137" s="199">
        <v>104.76190476190476</v>
      </c>
      <c r="O137" s="199">
        <v>71.202531645569621</v>
      </c>
      <c r="P137" s="199">
        <v>0</v>
      </c>
      <c r="Q137" s="199">
        <v>89.169608025264722</v>
      </c>
      <c r="R137" s="199">
        <v>34.722222222222221</v>
      </c>
      <c r="S137" s="199">
        <v>44.19889502762431</v>
      </c>
      <c r="T137" s="199">
        <v>57.142857142857146</v>
      </c>
      <c r="U137" s="199">
        <v>47.468354430379748</v>
      </c>
      <c r="V137" s="199">
        <v>19.762845849802371</v>
      </c>
      <c r="W137" s="199">
        <v>40.869403678246336</v>
      </c>
      <c r="X137" s="199">
        <v>0</v>
      </c>
      <c r="Y137" s="199">
        <v>0</v>
      </c>
      <c r="Z137" s="199">
        <v>19.047619047619051</v>
      </c>
      <c r="AA137" s="199">
        <v>15.822784810126581</v>
      </c>
      <c r="AB137" s="199">
        <v>39.525691699604742</v>
      </c>
      <c r="AC137" s="199">
        <v>14.861601337544121</v>
      </c>
    </row>
    <row r="138" spans="1:29" s="42" customFormat="1" ht="13.2">
      <c r="A138" s="204">
        <v>6</v>
      </c>
      <c r="B138" s="204">
        <v>4</v>
      </c>
      <c r="C138" s="204">
        <v>3</v>
      </c>
      <c r="D138" s="186">
        <v>954028</v>
      </c>
      <c r="E138" s="69" t="s">
        <v>144</v>
      </c>
      <c r="F138" s="199">
        <v>262.41799437675724</v>
      </c>
      <c r="G138" s="199">
        <v>434.78260869565224</v>
      </c>
      <c r="H138" s="199">
        <v>411.89931350114415</v>
      </c>
      <c r="I138" s="199">
        <v>415.86073500967126</v>
      </c>
      <c r="J138" s="199">
        <v>221.40221402214021</v>
      </c>
      <c r="K138" s="199">
        <v>347.92122538293216</v>
      </c>
      <c r="L138" s="199">
        <v>131.20899718837862</v>
      </c>
      <c r="M138" s="199">
        <v>281.32992327365736</v>
      </c>
      <c r="N138" s="199">
        <v>263.15789473684208</v>
      </c>
      <c r="O138" s="199">
        <v>261.12185686653777</v>
      </c>
      <c r="P138" s="199">
        <v>172.20172201722016</v>
      </c>
      <c r="Q138" s="199">
        <v>218.81838074398252</v>
      </c>
      <c r="R138" s="199">
        <v>131.20899718837862</v>
      </c>
      <c r="S138" s="199">
        <v>140.66496163682868</v>
      </c>
      <c r="T138" s="199">
        <v>102.97482837528604</v>
      </c>
      <c r="U138" s="199">
        <v>96.711798839458424</v>
      </c>
      <c r="V138" s="199">
        <v>36.900369003690038</v>
      </c>
      <c r="W138" s="199">
        <v>102.84463894967178</v>
      </c>
      <c r="X138" s="199">
        <v>0</v>
      </c>
      <c r="Y138" s="199">
        <v>12.787723785166241</v>
      </c>
      <c r="Z138" s="199">
        <v>45.766590389016017</v>
      </c>
      <c r="AA138" s="199">
        <v>58.027079303675052</v>
      </c>
      <c r="AB138" s="199">
        <v>12.300123001230013</v>
      </c>
      <c r="AC138" s="199">
        <v>26.258205689277901</v>
      </c>
    </row>
    <row r="139" spans="1:29" s="42" customFormat="1" ht="13.2">
      <c r="A139" s="204">
        <v>6</v>
      </c>
      <c r="B139" s="204">
        <v>4</v>
      </c>
      <c r="C139" s="204">
        <v>3</v>
      </c>
      <c r="D139" s="186">
        <v>958044</v>
      </c>
      <c r="E139" s="69" t="s">
        <v>149</v>
      </c>
      <c r="F139" s="199">
        <v>29.695619896065327</v>
      </c>
      <c r="G139" s="199">
        <v>98.619329388560161</v>
      </c>
      <c r="H139" s="199">
        <v>75</v>
      </c>
      <c r="I139" s="199">
        <v>95.389507154213035</v>
      </c>
      <c r="J139" s="199">
        <v>59.64214711729624</v>
      </c>
      <c r="K139" s="199">
        <v>70.386266094420606</v>
      </c>
      <c r="L139" s="199">
        <v>7.4239049740163319</v>
      </c>
      <c r="M139" s="199">
        <v>9.8619329388560164</v>
      </c>
      <c r="N139" s="199">
        <v>8.3333333333333339</v>
      </c>
      <c r="O139" s="199">
        <v>7.9491255961844205</v>
      </c>
      <c r="P139" s="199">
        <v>0</v>
      </c>
      <c r="Q139" s="199">
        <v>6.866952789699571</v>
      </c>
      <c r="R139" s="199">
        <v>22.271714922048996</v>
      </c>
      <c r="S139" s="199">
        <v>88.757396449704146</v>
      </c>
      <c r="T139" s="199">
        <v>41.666666666666664</v>
      </c>
      <c r="U139" s="199">
        <v>71.542130365659787</v>
      </c>
      <c r="V139" s="199">
        <v>39.761431411530836</v>
      </c>
      <c r="W139" s="199">
        <v>51.502145922746784</v>
      </c>
      <c r="X139" s="199">
        <v>0</v>
      </c>
      <c r="Y139" s="199">
        <v>0</v>
      </c>
      <c r="Z139" s="199">
        <v>25</v>
      </c>
      <c r="AA139" s="199">
        <v>15.898251192368843</v>
      </c>
      <c r="AB139" s="199">
        <v>19.880715705765411</v>
      </c>
      <c r="AC139" s="199">
        <v>12.017167381974248</v>
      </c>
    </row>
    <row r="140" spans="1:29" s="42" customFormat="1" ht="13.2">
      <c r="A140" s="204">
        <v>6</v>
      </c>
      <c r="B140" s="204">
        <v>4</v>
      </c>
      <c r="C140" s="204">
        <v>3</v>
      </c>
      <c r="D140" s="186">
        <v>754044</v>
      </c>
      <c r="E140" s="69" t="s">
        <v>221</v>
      </c>
      <c r="F140" s="199">
        <v>154.56989247311827</v>
      </c>
      <c r="G140" s="199">
        <v>203.66598778004078</v>
      </c>
      <c r="H140" s="199">
        <v>320.15065913371001</v>
      </c>
      <c r="I140" s="199">
        <v>242.07011686143574</v>
      </c>
      <c r="J140" s="199">
        <v>112.99435028248587</v>
      </c>
      <c r="K140" s="199">
        <v>203.7292817679558</v>
      </c>
      <c r="L140" s="199">
        <v>141.12903225806451</v>
      </c>
      <c r="M140" s="199">
        <v>152.74949083503057</v>
      </c>
      <c r="N140" s="199">
        <v>216.57250470809797</v>
      </c>
      <c r="O140" s="199">
        <v>150.25041736227047</v>
      </c>
      <c r="P140" s="199">
        <v>47.080979284369114</v>
      </c>
      <c r="Q140" s="199">
        <v>141.57458563535911</v>
      </c>
      <c r="R140" s="199">
        <v>13.440860215053767</v>
      </c>
      <c r="S140" s="199">
        <v>50.916496945010188</v>
      </c>
      <c r="T140" s="199">
        <v>28.248587570621478</v>
      </c>
      <c r="U140" s="199">
        <v>41.736227045075132</v>
      </c>
      <c r="V140" s="199">
        <v>18.832391713747651</v>
      </c>
      <c r="W140" s="199">
        <v>29.350828729281766</v>
      </c>
      <c r="X140" s="199">
        <v>0</v>
      </c>
      <c r="Y140" s="199">
        <v>0</v>
      </c>
      <c r="Z140" s="199">
        <v>75.329566854990574</v>
      </c>
      <c r="AA140" s="199">
        <v>50.083472454090156</v>
      </c>
      <c r="AB140" s="199">
        <v>47.080979284369114</v>
      </c>
      <c r="AC140" s="199">
        <v>32.803867403314918</v>
      </c>
    </row>
    <row r="141" spans="1:29" s="42" customFormat="1" ht="13.2">
      <c r="A141" s="204">
        <v>6</v>
      </c>
      <c r="B141" s="204">
        <v>4</v>
      </c>
      <c r="C141" s="204">
        <v>3</v>
      </c>
      <c r="D141" s="186">
        <v>974044</v>
      </c>
      <c r="E141" s="69" t="s">
        <v>160</v>
      </c>
      <c r="F141" s="199">
        <v>236.88663282571912</v>
      </c>
      <c r="G141" s="199">
        <v>298.68578255675027</v>
      </c>
      <c r="H141" s="199">
        <v>312.5</v>
      </c>
      <c r="I141" s="199">
        <v>319.84948259642522</v>
      </c>
      <c r="J141" s="199">
        <v>147.78325123152709</v>
      </c>
      <c r="K141" s="199">
        <v>265.76019777503092</v>
      </c>
      <c r="L141" s="199">
        <v>118.44331641285956</v>
      </c>
      <c r="M141" s="199">
        <v>215.05376344086022</v>
      </c>
      <c r="N141" s="199">
        <v>197.91666666666666</v>
      </c>
      <c r="O141" s="199">
        <v>178.73941674506116</v>
      </c>
      <c r="P141" s="199">
        <v>73.891625615763544</v>
      </c>
      <c r="Q141" s="199">
        <v>156.57189946435929</v>
      </c>
      <c r="R141" s="199">
        <v>118.44331641285956</v>
      </c>
      <c r="S141" s="199">
        <v>83.632019115890103</v>
      </c>
      <c r="T141" s="199">
        <v>62.5</v>
      </c>
      <c r="U141" s="199">
        <v>112.88805268109125</v>
      </c>
      <c r="V141" s="199">
        <v>12.315270935960594</v>
      </c>
      <c r="W141" s="199">
        <v>82.406262875978584</v>
      </c>
      <c r="X141" s="199">
        <v>0</v>
      </c>
      <c r="Y141" s="199">
        <v>0</v>
      </c>
      <c r="Z141" s="199">
        <v>52.083333333333329</v>
      </c>
      <c r="AA141" s="199">
        <v>28.222013170272813</v>
      </c>
      <c r="AB141" s="199">
        <v>61.576354679802968</v>
      </c>
      <c r="AC141" s="199">
        <v>26.782035434693036</v>
      </c>
    </row>
    <row r="142" spans="1:29" s="42" customFormat="1" ht="13.2">
      <c r="A142" s="204">
        <v>6</v>
      </c>
      <c r="B142" s="204">
        <v>4</v>
      </c>
      <c r="C142" s="204">
        <v>3</v>
      </c>
      <c r="D142" s="186">
        <v>378032</v>
      </c>
      <c r="E142" s="69" t="s">
        <v>83</v>
      </c>
      <c r="F142" s="199">
        <v>138.80506940253468</v>
      </c>
      <c r="G142" s="199">
        <v>306.21172353455819</v>
      </c>
      <c r="H142" s="199">
        <v>330.37872683319904</v>
      </c>
      <c r="I142" s="199">
        <v>393.9184519695923</v>
      </c>
      <c r="J142" s="199">
        <v>152.52621544327937</v>
      </c>
      <c r="K142" s="199">
        <v>263.11763806027227</v>
      </c>
      <c r="L142" s="199">
        <v>102.59505129752564</v>
      </c>
      <c r="M142" s="199">
        <v>174.97812773403325</v>
      </c>
      <c r="N142" s="199">
        <v>201.45044319097502</v>
      </c>
      <c r="O142" s="199">
        <v>103.66275051831377</v>
      </c>
      <c r="P142" s="199">
        <v>47.664442326024798</v>
      </c>
      <c r="Q142" s="199">
        <v>125.43980419152516</v>
      </c>
      <c r="R142" s="199">
        <v>24.140012070006037</v>
      </c>
      <c r="S142" s="199">
        <v>78.740157480314963</v>
      </c>
      <c r="T142" s="199">
        <v>48.348106365834013</v>
      </c>
      <c r="U142" s="199">
        <v>62.197650310988251</v>
      </c>
      <c r="V142" s="199">
        <v>38.131553860819842</v>
      </c>
      <c r="W142" s="199">
        <v>48.952118708887873</v>
      </c>
      <c r="X142" s="199">
        <v>12.070006035003018</v>
      </c>
      <c r="Y142" s="199">
        <v>52.493438320209989</v>
      </c>
      <c r="Z142" s="199">
        <v>80.580177276390017</v>
      </c>
      <c r="AA142" s="199">
        <v>228.05805114029025</v>
      </c>
      <c r="AB142" s="199">
        <v>66.730219256434722</v>
      </c>
      <c r="AC142" s="199">
        <v>88.725715159859263</v>
      </c>
    </row>
    <row r="143" spans="1:29" s="42" customFormat="1" ht="13.2">
      <c r="A143" s="204">
        <v>6</v>
      </c>
      <c r="B143" s="204">
        <v>4</v>
      </c>
      <c r="C143" s="204">
        <v>3</v>
      </c>
      <c r="D143" s="186">
        <v>954032</v>
      </c>
      <c r="E143" s="69" t="s">
        <v>145</v>
      </c>
      <c r="F143" s="199">
        <v>94.117647058823536</v>
      </c>
      <c r="G143" s="199">
        <v>326.44178454842222</v>
      </c>
      <c r="H143" s="199">
        <v>399.20159680638722</v>
      </c>
      <c r="I143" s="199">
        <v>293.0728241563055</v>
      </c>
      <c r="J143" s="199">
        <v>290.50279329608941</v>
      </c>
      <c r="K143" s="199">
        <v>270.27027027027026</v>
      </c>
      <c r="L143" s="199">
        <v>78.431372549019628</v>
      </c>
      <c r="M143" s="199">
        <v>228.50924918389555</v>
      </c>
      <c r="N143" s="199">
        <v>269.46107784431138</v>
      </c>
      <c r="O143" s="199">
        <v>230.90586145648314</v>
      </c>
      <c r="P143" s="199">
        <v>201.11731843575419</v>
      </c>
      <c r="Q143" s="199">
        <v>195.51466359976999</v>
      </c>
      <c r="R143" s="199">
        <v>7.8431372549019605</v>
      </c>
      <c r="S143" s="199">
        <v>97.932535364526657</v>
      </c>
      <c r="T143" s="199">
        <v>109.78043912175649</v>
      </c>
      <c r="U143" s="199">
        <v>35.523978685612796</v>
      </c>
      <c r="V143" s="199">
        <v>67.039106145251409</v>
      </c>
      <c r="W143" s="199">
        <v>59.421123250910483</v>
      </c>
      <c r="X143" s="199">
        <v>7.8431372549019622</v>
      </c>
      <c r="Y143" s="199">
        <v>0</v>
      </c>
      <c r="Z143" s="199">
        <v>19.960079840319359</v>
      </c>
      <c r="AA143" s="199">
        <v>26.642984014209592</v>
      </c>
      <c r="AB143" s="199">
        <v>22.346368715083806</v>
      </c>
      <c r="AC143" s="199">
        <v>15.334483419589802</v>
      </c>
    </row>
    <row r="144" spans="1:29" s="42" customFormat="1" ht="13.2">
      <c r="A144" s="204">
        <v>6</v>
      </c>
      <c r="B144" s="204">
        <v>4</v>
      </c>
      <c r="C144" s="204">
        <v>3</v>
      </c>
      <c r="D144" s="186">
        <v>374048</v>
      </c>
      <c r="E144" s="69" t="s">
        <v>77</v>
      </c>
      <c r="F144" s="199">
        <v>427.07493956486707</v>
      </c>
      <c r="G144" s="199">
        <v>667.44730679156919</v>
      </c>
      <c r="H144" s="199">
        <v>276.07361963190186</v>
      </c>
      <c r="I144" s="199">
        <v>395.06172839506172</v>
      </c>
      <c r="J144" s="199">
        <v>77.519379844961236</v>
      </c>
      <c r="K144" s="199">
        <v>369.87093045655945</v>
      </c>
      <c r="L144" s="199">
        <v>370.66881547139405</v>
      </c>
      <c r="M144" s="199">
        <v>503.5128805620609</v>
      </c>
      <c r="N144" s="199">
        <v>173.82413087934563</v>
      </c>
      <c r="O144" s="199">
        <v>263.37448559670781</v>
      </c>
      <c r="P144" s="199">
        <v>33.222591362126245</v>
      </c>
      <c r="Q144" s="199">
        <v>271.62396455403587</v>
      </c>
      <c r="R144" s="199">
        <v>40.290088638195002</v>
      </c>
      <c r="S144" s="199">
        <v>128.80562060889929</v>
      </c>
      <c r="T144" s="199">
        <v>61.349693251533743</v>
      </c>
      <c r="U144" s="199">
        <v>57.613168724279845</v>
      </c>
      <c r="V144" s="199">
        <v>11.07419712070875</v>
      </c>
      <c r="W144" s="199">
        <v>57.79233288383741</v>
      </c>
      <c r="X144" s="199">
        <v>16.116035455278006</v>
      </c>
      <c r="Y144" s="199">
        <v>35.128805620608901</v>
      </c>
      <c r="Z144" s="199">
        <v>40.899795501022496</v>
      </c>
      <c r="AA144" s="199">
        <v>74.074074074074076</v>
      </c>
      <c r="AB144" s="199">
        <v>33.222591362126245</v>
      </c>
      <c r="AC144" s="199">
        <v>40.454633018686188</v>
      </c>
    </row>
    <row r="145" spans="1:29" s="42" customFormat="1" ht="13.2">
      <c r="A145" s="204">
        <v>6</v>
      </c>
      <c r="B145" s="204">
        <v>4</v>
      </c>
      <c r="C145" s="204">
        <v>3</v>
      </c>
      <c r="D145" s="186">
        <v>374052</v>
      </c>
      <c r="E145" s="69" t="s">
        <v>78</v>
      </c>
      <c r="F145" s="199">
        <v>162.39316239316241</v>
      </c>
      <c r="G145" s="199">
        <v>273.29192546583857</v>
      </c>
      <c r="H145" s="199">
        <v>150.46296296296299</v>
      </c>
      <c r="I145" s="199">
        <v>260.78234704112339</v>
      </c>
      <c r="J145" s="199">
        <v>125.78616352201259</v>
      </c>
      <c r="K145" s="199">
        <v>194.34247462751026</v>
      </c>
      <c r="L145" s="199">
        <v>136.75213675213675</v>
      </c>
      <c r="M145" s="199">
        <v>211.18012422360252</v>
      </c>
      <c r="N145" s="199">
        <v>115.74074074074078</v>
      </c>
      <c r="O145" s="199">
        <v>90.27081243731196</v>
      </c>
      <c r="P145" s="199">
        <v>100.62893081761005</v>
      </c>
      <c r="Q145" s="199">
        <v>129.56164975167351</v>
      </c>
      <c r="R145" s="199">
        <v>25.641025641025642</v>
      </c>
      <c r="S145" s="199">
        <v>49.689440993788828</v>
      </c>
      <c r="T145" s="199">
        <v>11.574074074074076</v>
      </c>
      <c r="U145" s="199">
        <v>60.180541624874621</v>
      </c>
      <c r="V145" s="199">
        <v>0</v>
      </c>
      <c r="W145" s="199">
        <v>30.231051608723821</v>
      </c>
      <c r="X145" s="199">
        <v>0</v>
      </c>
      <c r="Y145" s="199">
        <v>12.422360248447205</v>
      </c>
      <c r="Z145" s="199">
        <v>23.148148148148152</v>
      </c>
      <c r="AA145" s="199">
        <v>110.33099297893682</v>
      </c>
      <c r="AB145" s="199">
        <v>25.157232704402514</v>
      </c>
      <c r="AC145" s="199">
        <v>34.549773267112933</v>
      </c>
    </row>
    <row r="146" spans="1:29" s="42" customFormat="1" ht="13.2">
      <c r="A146" s="205"/>
      <c r="B146" s="205"/>
      <c r="C146" s="205"/>
      <c r="D146" s="206"/>
      <c r="E146" s="194" t="s">
        <v>214</v>
      </c>
      <c r="F146" s="201">
        <v>148.44209288653732</v>
      </c>
      <c r="G146" s="201">
        <v>259.49780640343511</v>
      </c>
      <c r="H146" s="201">
        <v>266.7146851961698</v>
      </c>
      <c r="I146" s="201">
        <v>261.5902615902616</v>
      </c>
      <c r="J146" s="201">
        <v>99.092248467278182</v>
      </c>
      <c r="K146" s="201">
        <v>206.56514218277641</v>
      </c>
      <c r="L146" s="201">
        <v>102.06414527402181</v>
      </c>
      <c r="M146" s="201">
        <v>164.05301969569683</v>
      </c>
      <c r="N146" s="201">
        <v>161.4269977120583</v>
      </c>
      <c r="O146" s="201">
        <v>133.75513375513376</v>
      </c>
      <c r="P146" s="201">
        <v>55.368090870205791</v>
      </c>
      <c r="Q146" s="201">
        <v>123.10651987648932</v>
      </c>
      <c r="R146" s="201">
        <v>40.825658109608732</v>
      </c>
      <c r="S146" s="201">
        <v>73.975543731914499</v>
      </c>
      <c r="T146" s="201">
        <v>59.740699940682994</v>
      </c>
      <c r="U146" s="201">
        <v>60.4950604950605</v>
      </c>
      <c r="V146" s="201">
        <v>15.446033933748396</v>
      </c>
      <c r="W146" s="201">
        <v>50.156004979226282</v>
      </c>
      <c r="X146" s="201">
        <v>5.5522895029067865</v>
      </c>
      <c r="Y146" s="201">
        <v>21.469242975823764</v>
      </c>
      <c r="Z146" s="201">
        <v>45.546987543428521</v>
      </c>
      <c r="AA146" s="201">
        <v>67.340067340067336</v>
      </c>
      <c r="AB146" s="201">
        <v>28.278123663323989</v>
      </c>
      <c r="AC146" s="201">
        <v>33.302617327060801</v>
      </c>
    </row>
    <row r="147" spans="1:29" s="42" customFormat="1" ht="13.2">
      <c r="A147" s="204">
        <v>7</v>
      </c>
      <c r="B147" s="204">
        <v>1</v>
      </c>
      <c r="C147" s="204">
        <v>4</v>
      </c>
      <c r="D147" s="186">
        <v>362008</v>
      </c>
      <c r="E147" s="69" t="s">
        <v>63</v>
      </c>
      <c r="F147" s="199">
        <v>265.64344746162936</v>
      </c>
      <c r="G147" s="199">
        <v>330.33033033033047</v>
      </c>
      <c r="H147" s="199">
        <v>325.8145363408521</v>
      </c>
      <c r="I147" s="199">
        <v>297.61904761904776</v>
      </c>
      <c r="J147" s="199">
        <v>98.085007006071933</v>
      </c>
      <c r="K147" s="199">
        <v>267.34662339669302</v>
      </c>
      <c r="L147" s="199">
        <v>182.99881936245578</v>
      </c>
      <c r="M147" s="199">
        <v>201.63020163020167</v>
      </c>
      <c r="N147" s="199">
        <v>213.03258145363407</v>
      </c>
      <c r="O147" s="199">
        <v>126.4880952380953</v>
      </c>
      <c r="P147" s="199">
        <v>42.036431574030829</v>
      </c>
      <c r="Q147" s="199">
        <v>156.8536547674239</v>
      </c>
      <c r="R147" s="199">
        <v>70.838252656434491</v>
      </c>
      <c r="S147" s="199">
        <v>90.090090090090129</v>
      </c>
      <c r="T147" s="199">
        <v>54.302422723475352</v>
      </c>
      <c r="U147" s="199">
        <v>59.52380952380954</v>
      </c>
      <c r="V147" s="199">
        <v>9.3414292386735163</v>
      </c>
      <c r="W147" s="199">
        <v>58.723535774996144</v>
      </c>
      <c r="X147" s="199">
        <v>11.806375442739078</v>
      </c>
      <c r="Y147" s="199">
        <v>38.610038610038643</v>
      </c>
      <c r="Z147" s="199">
        <v>58.479532163742725</v>
      </c>
      <c r="AA147" s="199">
        <v>111.60714285714288</v>
      </c>
      <c r="AB147" s="199">
        <v>46.707146193367592</v>
      </c>
      <c r="AC147" s="199">
        <v>51.769432854272935</v>
      </c>
    </row>
    <row r="148" spans="1:29" s="42" customFormat="1" ht="13.2">
      <c r="A148" s="204">
        <v>7</v>
      </c>
      <c r="B148" s="204">
        <v>1</v>
      </c>
      <c r="C148" s="204">
        <v>4</v>
      </c>
      <c r="D148" s="186">
        <v>562004</v>
      </c>
      <c r="E148" s="69" t="s">
        <v>104</v>
      </c>
      <c r="F148" s="199">
        <v>417.27458418441785</v>
      </c>
      <c r="G148" s="199">
        <v>761.46403029028181</v>
      </c>
      <c r="H148" s="199">
        <v>633.39731285988478</v>
      </c>
      <c r="I148" s="199">
        <v>689.65517241379325</v>
      </c>
      <c r="J148" s="199">
        <v>218.32191780821918</v>
      </c>
      <c r="K148" s="199">
        <v>542.3231953096373</v>
      </c>
      <c r="L148" s="199">
        <v>355.99649839509777</v>
      </c>
      <c r="M148" s="199">
        <v>538.4938998737905</v>
      </c>
      <c r="N148" s="199">
        <v>456.81381957773516</v>
      </c>
      <c r="O148" s="199">
        <v>358.62068965517238</v>
      </c>
      <c r="P148" s="199">
        <v>124.14383561643835</v>
      </c>
      <c r="Q148" s="199">
        <v>367.90032979113226</v>
      </c>
      <c r="R148" s="199">
        <v>58.360081704114386</v>
      </c>
      <c r="S148" s="199">
        <v>201.93521245267144</v>
      </c>
      <c r="T148" s="199">
        <v>84.452975047984637</v>
      </c>
      <c r="U148" s="199">
        <v>120.68965517241389</v>
      </c>
      <c r="V148" s="199">
        <v>51.369863013698648</v>
      </c>
      <c r="W148" s="199">
        <v>100.40307805056798</v>
      </c>
      <c r="X148" s="199">
        <v>2.9180040852057201</v>
      </c>
      <c r="Y148" s="199">
        <v>21.03491796381994</v>
      </c>
      <c r="Z148" s="199">
        <v>92.130518234165066</v>
      </c>
      <c r="AA148" s="199">
        <v>210.34482758620692</v>
      </c>
      <c r="AB148" s="199">
        <v>42.80821917808219</v>
      </c>
      <c r="AC148" s="199">
        <v>74.019787467936979</v>
      </c>
    </row>
    <row r="149" spans="1:29" s="42" customFormat="1" ht="13.2">
      <c r="A149" s="204">
        <v>7</v>
      </c>
      <c r="B149" s="204">
        <v>1</v>
      </c>
      <c r="C149" s="204">
        <v>4</v>
      </c>
      <c r="D149" s="186">
        <v>358008</v>
      </c>
      <c r="E149" s="69" t="s">
        <v>62</v>
      </c>
      <c r="F149" s="199">
        <v>198.7704918032787</v>
      </c>
      <c r="G149" s="199">
        <v>386.07780052646973</v>
      </c>
      <c r="H149" s="199">
        <v>380.9255079006773</v>
      </c>
      <c r="I149" s="199">
        <v>315.95170819419474</v>
      </c>
      <c r="J149" s="199">
        <v>103.09278350515466</v>
      </c>
      <c r="K149" s="199">
        <v>274.59470877118872</v>
      </c>
      <c r="L149" s="199">
        <v>122.95081967213116</v>
      </c>
      <c r="M149" s="199">
        <v>236.91137759578825</v>
      </c>
      <c r="N149" s="199">
        <v>194.69525959367945</v>
      </c>
      <c r="O149" s="199">
        <v>123.29822758797843</v>
      </c>
      <c r="P149" s="199">
        <v>53.108403623867538</v>
      </c>
      <c r="Q149" s="199">
        <v>145.21835560014787</v>
      </c>
      <c r="R149" s="199">
        <v>63.524590163934441</v>
      </c>
      <c r="S149" s="199">
        <v>96.519450131617447</v>
      </c>
      <c r="T149" s="199">
        <v>95.936794582392835</v>
      </c>
      <c r="U149" s="199">
        <v>66.786539943488336</v>
      </c>
      <c r="V149" s="199">
        <v>0</v>
      </c>
      <c r="W149" s="199">
        <v>65.480276706975786</v>
      </c>
      <c r="X149" s="199">
        <v>12.295081967213116</v>
      </c>
      <c r="Y149" s="199">
        <v>52.646972799064052</v>
      </c>
      <c r="Z149" s="199">
        <v>90.293453724604987</v>
      </c>
      <c r="AA149" s="199">
        <v>125.86694066272798</v>
      </c>
      <c r="AB149" s="199">
        <v>49.984379881287126</v>
      </c>
      <c r="AC149" s="199">
        <v>63.896076464065075</v>
      </c>
    </row>
    <row r="150" spans="1:29" s="42" customFormat="1" ht="13.2">
      <c r="A150" s="204">
        <v>7</v>
      </c>
      <c r="B150" s="204">
        <v>1</v>
      </c>
      <c r="C150" s="204">
        <v>4</v>
      </c>
      <c r="D150" s="186">
        <v>334012</v>
      </c>
      <c r="E150" s="69" t="s">
        <v>58</v>
      </c>
      <c r="F150" s="199">
        <v>289.17283120376595</v>
      </c>
      <c r="G150" s="199">
        <v>494.80455220188026</v>
      </c>
      <c r="H150" s="199">
        <v>355.94035594035608</v>
      </c>
      <c r="I150" s="199">
        <v>510.03344481605353</v>
      </c>
      <c r="J150" s="199">
        <v>164.28192898781137</v>
      </c>
      <c r="K150" s="199">
        <v>363.78049854663965</v>
      </c>
      <c r="L150" s="199">
        <v>168.12373907195695</v>
      </c>
      <c r="M150" s="199">
        <v>262.24641266699655</v>
      </c>
      <c r="N150" s="199">
        <v>134.6801346801347</v>
      </c>
      <c r="O150" s="199">
        <v>183.94648829431441</v>
      </c>
      <c r="P150" s="199">
        <v>90.090090090090087</v>
      </c>
      <c r="Q150" s="199">
        <v>169.11829472386154</v>
      </c>
      <c r="R150" s="199">
        <v>117.68661735036987</v>
      </c>
      <c r="S150" s="199">
        <v>207.81791192478971</v>
      </c>
      <c r="T150" s="199">
        <v>144.30014430014438</v>
      </c>
      <c r="U150" s="199">
        <v>129.5986622073579</v>
      </c>
      <c r="V150" s="199">
        <v>37.095919448860627</v>
      </c>
      <c r="W150" s="199">
        <v>127.71954549458295</v>
      </c>
      <c r="X150" s="199">
        <v>3.3624747814391394</v>
      </c>
      <c r="Y150" s="199">
        <v>24.74022761009401</v>
      </c>
      <c r="Z150" s="199">
        <v>76.960076960076961</v>
      </c>
      <c r="AA150" s="199">
        <v>196.48829431438128</v>
      </c>
      <c r="AB150" s="199">
        <v>37.095919448860641</v>
      </c>
      <c r="AC150" s="199">
        <v>66.942658328195193</v>
      </c>
    </row>
    <row r="151" spans="1:29" s="42" customFormat="1" ht="13.2">
      <c r="A151" s="204">
        <v>7</v>
      </c>
      <c r="B151" s="204">
        <v>1</v>
      </c>
      <c r="C151" s="204">
        <v>4</v>
      </c>
      <c r="D151" s="186">
        <v>562014</v>
      </c>
      <c r="E151" s="69" t="s">
        <v>107</v>
      </c>
      <c r="F151" s="199">
        <v>255.34004419346917</v>
      </c>
      <c r="G151" s="199">
        <v>464.19575386829814</v>
      </c>
      <c r="H151" s="199">
        <v>495.24434240734666</v>
      </c>
      <c r="I151" s="199">
        <v>599.75139838408927</v>
      </c>
      <c r="J151" s="199">
        <v>293.42723004694835</v>
      </c>
      <c r="K151" s="199">
        <v>415.94896331738437</v>
      </c>
      <c r="L151" s="199">
        <v>162.04272035354776</v>
      </c>
      <c r="M151" s="199">
        <v>233.89708528247587</v>
      </c>
      <c r="N151" s="199">
        <v>219.7441784191538</v>
      </c>
      <c r="O151" s="199">
        <v>270.35425730267247</v>
      </c>
      <c r="P151" s="199">
        <v>105.63380281690141</v>
      </c>
      <c r="Q151" s="199">
        <v>199.043062200957</v>
      </c>
      <c r="R151" s="199">
        <v>90.84213110729192</v>
      </c>
      <c r="S151" s="199">
        <v>176.32241813602016</v>
      </c>
      <c r="T151" s="199">
        <v>154.14890127910795</v>
      </c>
      <c r="U151" s="199">
        <v>155.37600994406444</v>
      </c>
      <c r="V151" s="199">
        <v>113.45852895148673</v>
      </c>
      <c r="W151" s="199">
        <v>135.24720893141944</v>
      </c>
      <c r="X151" s="199">
        <v>2.455192732629512</v>
      </c>
      <c r="Y151" s="199">
        <v>53.976250449802087</v>
      </c>
      <c r="Z151" s="199">
        <v>121.35126270908496</v>
      </c>
      <c r="AA151" s="199">
        <v>174.0211311373524</v>
      </c>
      <c r="AB151" s="199">
        <v>74.334898278560246</v>
      </c>
      <c r="AC151" s="199">
        <v>81.658692185007979</v>
      </c>
    </row>
    <row r="152" spans="1:29" s="42" customFormat="1" ht="13.2">
      <c r="A152" s="204">
        <v>7</v>
      </c>
      <c r="B152" s="204">
        <v>1</v>
      </c>
      <c r="C152" s="204">
        <v>4</v>
      </c>
      <c r="D152" s="186">
        <v>562020</v>
      </c>
      <c r="E152" s="69" t="s">
        <v>109</v>
      </c>
      <c r="F152" s="199">
        <v>294.6156451066712</v>
      </c>
      <c r="G152" s="199">
        <v>476.42928786359079</v>
      </c>
      <c r="H152" s="199">
        <v>437.07973102785792</v>
      </c>
      <c r="I152" s="199">
        <v>342.29828850855756</v>
      </c>
      <c r="J152" s="199">
        <v>43.22766570605188</v>
      </c>
      <c r="K152" s="199">
        <v>316.4721141374838</v>
      </c>
      <c r="L152" s="199">
        <v>193.02404334575013</v>
      </c>
      <c r="M152" s="199">
        <v>305.91775325977932</v>
      </c>
      <c r="N152" s="199">
        <v>244.95677233429399</v>
      </c>
      <c r="O152" s="199">
        <v>162.99918500407503</v>
      </c>
      <c r="P152" s="199">
        <v>14.40922190201729</v>
      </c>
      <c r="Q152" s="199">
        <v>183.31171638564635</v>
      </c>
      <c r="R152" s="199">
        <v>91.432441584829007</v>
      </c>
      <c r="S152" s="199">
        <v>125.37612838515547</v>
      </c>
      <c r="T152" s="199">
        <v>115.27377521613833</v>
      </c>
      <c r="U152" s="199">
        <v>48.899755501222522</v>
      </c>
      <c r="V152" s="199">
        <v>9.6061479346781962</v>
      </c>
      <c r="W152" s="199">
        <v>77.821011673151759</v>
      </c>
      <c r="X152" s="199">
        <v>10.159160176092112</v>
      </c>
      <c r="Y152" s="199">
        <v>45.13540621865598</v>
      </c>
      <c r="Z152" s="199">
        <v>76.849183477425569</v>
      </c>
      <c r="AA152" s="199">
        <v>130.39934800325997</v>
      </c>
      <c r="AB152" s="199">
        <v>19.212295869356389</v>
      </c>
      <c r="AC152" s="199">
        <v>55.339386078685692</v>
      </c>
    </row>
    <row r="153" spans="1:29" s="42" customFormat="1" ht="13.2">
      <c r="A153" s="204">
        <v>7</v>
      </c>
      <c r="B153" s="204">
        <v>1</v>
      </c>
      <c r="C153" s="204">
        <v>4</v>
      </c>
      <c r="D153" s="186">
        <v>978024</v>
      </c>
      <c r="E153" s="69" t="s">
        <v>163</v>
      </c>
      <c r="F153" s="199">
        <v>230.69894929191412</v>
      </c>
      <c r="G153" s="199">
        <v>394.96084439904661</v>
      </c>
      <c r="H153" s="199">
        <v>454.54545454545456</v>
      </c>
      <c r="I153" s="199">
        <v>397.47807017543857</v>
      </c>
      <c r="J153" s="199">
        <v>199.46808510638303</v>
      </c>
      <c r="K153" s="199">
        <v>329.59943698316812</v>
      </c>
      <c r="L153" s="199">
        <v>118.7756966651439</v>
      </c>
      <c r="M153" s="199">
        <v>183.86108273748724</v>
      </c>
      <c r="N153" s="199">
        <v>217.53246753246754</v>
      </c>
      <c r="O153" s="199">
        <v>183.66228070175441</v>
      </c>
      <c r="P153" s="199">
        <v>79.787234042553209</v>
      </c>
      <c r="Q153" s="199">
        <v>154.8296287607765</v>
      </c>
      <c r="R153" s="199">
        <v>105.07080858839655</v>
      </c>
      <c r="S153" s="199">
        <v>173.64657814096017</v>
      </c>
      <c r="T153" s="199">
        <v>142.85714285714286</v>
      </c>
      <c r="U153" s="199">
        <v>87.719298245614027</v>
      </c>
      <c r="V153" s="199">
        <v>43.218085106382986</v>
      </c>
      <c r="W153" s="199">
        <v>109.08451117236525</v>
      </c>
      <c r="X153" s="199">
        <v>6.8524440383736875</v>
      </c>
      <c r="Y153" s="199">
        <v>37.453183520599254</v>
      </c>
      <c r="Z153" s="199">
        <v>94.15584415584415</v>
      </c>
      <c r="AA153" s="199">
        <v>126.09649122807016</v>
      </c>
      <c r="AB153" s="199">
        <v>76.462765957446834</v>
      </c>
      <c r="AC153" s="199">
        <v>65.685297050026392</v>
      </c>
    </row>
    <row r="154" spans="1:29" s="42" customFormat="1" ht="13.2">
      <c r="A154" s="204">
        <v>7</v>
      </c>
      <c r="B154" s="204">
        <v>1</v>
      </c>
      <c r="C154" s="204">
        <v>4</v>
      </c>
      <c r="D154" s="186">
        <v>562024</v>
      </c>
      <c r="E154" s="69" t="s">
        <v>110</v>
      </c>
      <c r="F154" s="199">
        <v>344.82758620689657</v>
      </c>
      <c r="G154" s="199">
        <v>588.23529411764707</v>
      </c>
      <c r="H154" s="199">
        <v>608.03474484256242</v>
      </c>
      <c r="I154" s="199">
        <v>609.19890344197393</v>
      </c>
      <c r="J154" s="199">
        <v>181.0121906169191</v>
      </c>
      <c r="K154" s="199">
        <v>462.28075894894698</v>
      </c>
      <c r="L154" s="199">
        <v>240.10217113665391</v>
      </c>
      <c r="M154" s="199">
        <v>370.92544023979019</v>
      </c>
      <c r="N154" s="199">
        <v>376.40246109301489</v>
      </c>
      <c r="O154" s="199">
        <v>283.27749010051781</v>
      </c>
      <c r="P154" s="199">
        <v>140.37680088659033</v>
      </c>
      <c r="Q154" s="199">
        <v>279.06370215817958</v>
      </c>
      <c r="R154" s="199">
        <v>81.736909323116222</v>
      </c>
      <c r="S154" s="199">
        <v>138.62869988759834</v>
      </c>
      <c r="T154" s="199">
        <v>83.242851972493682</v>
      </c>
      <c r="U154" s="199">
        <v>76.149862930246741</v>
      </c>
      <c r="V154" s="199">
        <v>7.3882526782415976</v>
      </c>
      <c r="W154" s="199">
        <v>77.590141487905072</v>
      </c>
      <c r="X154" s="199">
        <v>22.988505747126446</v>
      </c>
      <c r="Y154" s="199">
        <v>78.681153990258522</v>
      </c>
      <c r="Z154" s="199">
        <v>148.38943177705391</v>
      </c>
      <c r="AA154" s="199">
        <v>249.77155041120943</v>
      </c>
      <c r="AB154" s="199">
        <v>33.247137052087197</v>
      </c>
      <c r="AC154" s="199">
        <v>105.62691530286239</v>
      </c>
    </row>
    <row r="155" spans="1:29" s="42" customFormat="1" ht="13.2">
      <c r="A155" s="204">
        <v>7</v>
      </c>
      <c r="B155" s="204">
        <v>1</v>
      </c>
      <c r="C155" s="204">
        <v>4</v>
      </c>
      <c r="D155" s="186">
        <v>770024</v>
      </c>
      <c r="E155" s="69" t="s">
        <v>131</v>
      </c>
      <c r="F155" s="199">
        <v>419.39711664482292</v>
      </c>
      <c r="G155" s="199">
        <v>497.82826595389258</v>
      </c>
      <c r="H155" s="199">
        <v>596.54631083202491</v>
      </c>
      <c r="I155" s="199">
        <v>500.57208237986276</v>
      </c>
      <c r="J155" s="199">
        <v>118.91891891891893</v>
      </c>
      <c r="K155" s="199">
        <v>434.01656193105072</v>
      </c>
      <c r="L155" s="199">
        <v>323.28527741371767</v>
      </c>
      <c r="M155" s="199">
        <v>364.18309388573351</v>
      </c>
      <c r="N155" s="199">
        <v>411.30298273155398</v>
      </c>
      <c r="O155" s="199">
        <v>288.90160183066371</v>
      </c>
      <c r="P155" s="199">
        <v>46.846846846846844</v>
      </c>
      <c r="Q155" s="199">
        <v>294.82586480295998</v>
      </c>
      <c r="R155" s="199">
        <v>76.452599388379198</v>
      </c>
      <c r="S155" s="199">
        <v>86.86936184430337</v>
      </c>
      <c r="T155" s="199">
        <v>87.912087912087912</v>
      </c>
      <c r="U155" s="199">
        <v>82.951945080091519</v>
      </c>
      <c r="V155" s="199">
        <v>21.621621621621621</v>
      </c>
      <c r="W155" s="199">
        <v>72.825512421448281</v>
      </c>
      <c r="X155" s="199">
        <v>19.65923984272608</v>
      </c>
      <c r="Y155" s="199">
        <v>46.775810223855672</v>
      </c>
      <c r="Z155" s="199">
        <v>97.331240188383092</v>
      </c>
      <c r="AA155" s="199">
        <v>128.71853546910756</v>
      </c>
      <c r="AB155" s="199">
        <v>50.450450450450482</v>
      </c>
      <c r="AC155" s="199">
        <v>66.36518470664241</v>
      </c>
    </row>
    <row r="156" spans="1:29" s="42" customFormat="1" ht="13.2">
      <c r="A156" s="204">
        <v>7</v>
      </c>
      <c r="B156" s="204">
        <v>1</v>
      </c>
      <c r="C156" s="204">
        <v>4</v>
      </c>
      <c r="D156" s="186">
        <v>562032</v>
      </c>
      <c r="E156" s="69" t="s">
        <v>112</v>
      </c>
      <c r="F156" s="199">
        <v>194.14048711613128</v>
      </c>
      <c r="G156" s="199">
        <v>370.27027027027037</v>
      </c>
      <c r="H156" s="199">
        <v>395.64787339268048</v>
      </c>
      <c r="I156" s="199">
        <v>339.83775487831616</v>
      </c>
      <c r="J156" s="199">
        <v>99.544937428896489</v>
      </c>
      <c r="K156" s="199">
        <v>277.8424163447666</v>
      </c>
      <c r="L156" s="199">
        <v>120.01411930815389</v>
      </c>
      <c r="M156" s="199">
        <v>216.21621621621622</v>
      </c>
      <c r="N156" s="199">
        <v>232.44312561819979</v>
      </c>
      <c r="O156" s="199">
        <v>173.20762990572243</v>
      </c>
      <c r="P156" s="199">
        <v>68.259385665529024</v>
      </c>
      <c r="Q156" s="199">
        <v>160.56220040024203</v>
      </c>
      <c r="R156" s="199">
        <v>70.596540769502298</v>
      </c>
      <c r="S156" s="199">
        <v>113.51351351351359</v>
      </c>
      <c r="T156" s="199">
        <v>84.075173095944649</v>
      </c>
      <c r="U156" s="199">
        <v>61.390046042534557</v>
      </c>
      <c r="V156" s="199">
        <v>8.532423208191128</v>
      </c>
      <c r="W156" s="199">
        <v>68.413459300972704</v>
      </c>
      <c r="X156" s="199">
        <v>3.5298270384751147</v>
      </c>
      <c r="Y156" s="199">
        <v>40.540540540540555</v>
      </c>
      <c r="Z156" s="199">
        <v>79.129574678536102</v>
      </c>
      <c r="AA156" s="199">
        <v>105.2400789300592</v>
      </c>
      <c r="AB156" s="199">
        <v>22.753128555176339</v>
      </c>
      <c r="AC156" s="199">
        <v>48.866756643551916</v>
      </c>
    </row>
    <row r="157" spans="1:29" s="42" customFormat="1" ht="13.2">
      <c r="A157" s="204">
        <v>7</v>
      </c>
      <c r="B157" s="204">
        <v>1</v>
      </c>
      <c r="C157" s="204">
        <v>4</v>
      </c>
      <c r="D157" s="186">
        <v>334032</v>
      </c>
      <c r="E157" s="69" t="s">
        <v>60</v>
      </c>
      <c r="F157" s="199">
        <v>352.82258064516134</v>
      </c>
      <c r="G157" s="199">
        <v>781.79119247897086</v>
      </c>
      <c r="H157" s="199">
        <v>575.98582188746127</v>
      </c>
      <c r="I157" s="199">
        <v>577.07203718048027</v>
      </c>
      <c r="J157" s="199">
        <v>303.64372469635629</v>
      </c>
      <c r="K157" s="199">
        <v>509.65120216728747</v>
      </c>
      <c r="L157" s="199">
        <v>275.53763440860217</v>
      </c>
      <c r="M157" s="199">
        <v>628.40178129638798</v>
      </c>
      <c r="N157" s="199">
        <v>429.77403633141336</v>
      </c>
      <c r="O157" s="199">
        <v>348.56700232378006</v>
      </c>
      <c r="P157" s="199">
        <v>202.42914979757086</v>
      </c>
      <c r="Q157" s="199">
        <v>369.11615306467996</v>
      </c>
      <c r="R157" s="199">
        <v>63.844086021505383</v>
      </c>
      <c r="S157" s="199">
        <v>89.064819396338436</v>
      </c>
      <c r="T157" s="199">
        <v>53.167922020381056</v>
      </c>
      <c r="U157" s="199">
        <v>61.96746707978312</v>
      </c>
      <c r="V157" s="199">
        <v>15.18218623481782</v>
      </c>
      <c r="W157" s="199">
        <v>57.568574331188628</v>
      </c>
      <c r="X157" s="199">
        <v>13.440860215053764</v>
      </c>
      <c r="Y157" s="199">
        <v>64.324591786244468</v>
      </c>
      <c r="Z157" s="199">
        <v>93.04386353566683</v>
      </c>
      <c r="AA157" s="199">
        <v>166.53756777691711</v>
      </c>
      <c r="AB157" s="199">
        <v>86.032388663967609</v>
      </c>
      <c r="AC157" s="199">
        <v>82.966474771418916</v>
      </c>
    </row>
    <row r="158" spans="1:29" s="42" customFormat="1" ht="13.2">
      <c r="A158" s="205"/>
      <c r="B158" s="205"/>
      <c r="C158" s="205"/>
      <c r="D158" s="206"/>
      <c r="E158" s="194" t="s">
        <v>215</v>
      </c>
      <c r="F158" s="201">
        <v>289.2982780966488</v>
      </c>
      <c r="G158" s="201">
        <v>489.38134810710983</v>
      </c>
      <c r="H158" s="201">
        <v>476.80329451129273</v>
      </c>
      <c r="I158" s="201">
        <v>463.04997864160617</v>
      </c>
      <c r="J158" s="201">
        <v>162.14298385666132</v>
      </c>
      <c r="K158" s="201">
        <v>374.39085062128743</v>
      </c>
      <c r="L158" s="201">
        <v>199.26865395297168</v>
      </c>
      <c r="M158" s="201">
        <v>309.15495366095553</v>
      </c>
      <c r="N158" s="201">
        <v>282.47860498037448</v>
      </c>
      <c r="O158" s="201">
        <v>224.12074611989178</v>
      </c>
      <c r="P158" s="201">
        <v>85.506475075394718</v>
      </c>
      <c r="Q158" s="201">
        <v>220.04303756496094</v>
      </c>
      <c r="R158" s="201">
        <v>80.077763377152365</v>
      </c>
      <c r="S158" s="201">
        <v>134.05834273793647</v>
      </c>
      <c r="T158" s="201">
        <v>100.05791133131717</v>
      </c>
      <c r="U158" s="201">
        <v>85.433575395130291</v>
      </c>
      <c r="V158" s="201">
        <v>28.029093489444747</v>
      </c>
      <c r="W158" s="201">
        <v>85.595602735702599</v>
      </c>
      <c r="X158" s="201">
        <v>9.9518607665247174</v>
      </c>
      <c r="Y158" s="201">
        <v>46.168051708217924</v>
      </c>
      <c r="Z158" s="201">
        <v>94.266778199601063</v>
      </c>
      <c r="AA158" s="201">
        <v>153.49565712658409</v>
      </c>
      <c r="AB158" s="201">
        <v>48.607415291821901</v>
      </c>
      <c r="AC158" s="201">
        <v>68.75221032062386</v>
      </c>
    </row>
    <row r="159" spans="1:29" s="48" customFormat="1" ht="13.2">
      <c r="A159" s="204">
        <v>8</v>
      </c>
      <c r="B159" s="204">
        <v>2</v>
      </c>
      <c r="C159" s="204">
        <v>4</v>
      </c>
      <c r="D159" s="186">
        <v>570004</v>
      </c>
      <c r="E159" s="69" t="s">
        <v>118</v>
      </c>
      <c r="F159" s="199">
        <v>342.00213751335946</v>
      </c>
      <c r="G159" s="199">
        <v>541.7495029821074</v>
      </c>
      <c r="H159" s="199">
        <v>544.64285714285734</v>
      </c>
      <c r="I159" s="199">
        <v>580.56872037914695</v>
      </c>
      <c r="J159" s="199">
        <v>200.324851109908</v>
      </c>
      <c r="K159" s="199">
        <v>446.75642594859238</v>
      </c>
      <c r="L159" s="199">
        <v>274.31421446384036</v>
      </c>
      <c r="M159" s="199">
        <v>357.85288270377731</v>
      </c>
      <c r="N159" s="199">
        <v>352.67857142857156</v>
      </c>
      <c r="O159" s="199">
        <v>323.85466034755132</v>
      </c>
      <c r="P159" s="199">
        <v>184.08229561451006</v>
      </c>
      <c r="Q159" s="199">
        <v>300.75187969924809</v>
      </c>
      <c r="R159" s="199">
        <v>49.875311720698271</v>
      </c>
      <c r="S159" s="199">
        <v>104.37375745526843</v>
      </c>
      <c r="T159" s="199">
        <v>80.357142857142847</v>
      </c>
      <c r="U159" s="199">
        <v>75.039494470774144</v>
      </c>
      <c r="V159" s="199">
        <v>5.4141851651326514</v>
      </c>
      <c r="W159" s="199">
        <v>63.822346564084654</v>
      </c>
      <c r="X159" s="199">
        <v>17.812611328820807</v>
      </c>
      <c r="Y159" s="199">
        <v>79.522862823061644</v>
      </c>
      <c r="Z159" s="199">
        <v>111.60714285714288</v>
      </c>
      <c r="AA159" s="199">
        <v>181.67456556082146</v>
      </c>
      <c r="AB159" s="199">
        <v>10.828370330265297</v>
      </c>
      <c r="AC159" s="199">
        <v>82.182199685259661</v>
      </c>
    </row>
    <row r="160" spans="1:29" s="42" customFormat="1" ht="13.2">
      <c r="A160" s="204">
        <v>8</v>
      </c>
      <c r="B160" s="204">
        <v>2</v>
      </c>
      <c r="C160" s="204">
        <v>4</v>
      </c>
      <c r="D160" s="186">
        <v>766008</v>
      </c>
      <c r="E160" s="69" t="s">
        <v>126</v>
      </c>
      <c r="F160" s="199">
        <v>191.52854511970531</v>
      </c>
      <c r="G160" s="199">
        <v>316.39004149377598</v>
      </c>
      <c r="H160" s="199">
        <v>318.88390632785251</v>
      </c>
      <c r="I160" s="199">
        <v>329.16087158089942</v>
      </c>
      <c r="J160" s="199">
        <v>160.61867935752531</v>
      </c>
      <c r="K160" s="199">
        <v>262.20442410373761</v>
      </c>
      <c r="L160" s="199">
        <v>154.69613259668509</v>
      </c>
      <c r="M160" s="199">
        <v>228.21576763485476</v>
      </c>
      <c r="N160" s="199">
        <v>199.30244145490784</v>
      </c>
      <c r="O160" s="199">
        <v>152.990264255911</v>
      </c>
      <c r="P160" s="199">
        <v>113.02795954788817</v>
      </c>
      <c r="Q160" s="199">
        <v>169.71777269260107</v>
      </c>
      <c r="R160" s="199">
        <v>33.149171270718234</v>
      </c>
      <c r="S160" s="199">
        <v>62.240663900414965</v>
      </c>
      <c r="T160" s="199">
        <v>69.755854509217755</v>
      </c>
      <c r="U160" s="199">
        <v>64.904960593416789</v>
      </c>
      <c r="V160" s="199">
        <v>5.9488399762046402</v>
      </c>
      <c r="W160" s="199">
        <v>47.67353165522502</v>
      </c>
      <c r="X160" s="199">
        <v>3.6832412523020257</v>
      </c>
      <c r="Y160" s="199">
        <v>25.933609958506224</v>
      </c>
      <c r="Z160" s="199">
        <v>49.825610363726973</v>
      </c>
      <c r="AA160" s="199">
        <v>111.26564673157162</v>
      </c>
      <c r="AB160" s="199">
        <v>41.641879833432498</v>
      </c>
      <c r="AC160" s="199">
        <v>44.813119755911522</v>
      </c>
    </row>
    <row r="161" spans="1:29" s="42" customFormat="1" ht="13.2">
      <c r="A161" s="204">
        <v>8</v>
      </c>
      <c r="B161" s="204">
        <v>2</v>
      </c>
      <c r="C161" s="204">
        <v>4</v>
      </c>
      <c r="D161" s="186">
        <v>766020</v>
      </c>
      <c r="E161" s="69" t="s">
        <v>127</v>
      </c>
      <c r="F161" s="199">
        <v>333.41159896689362</v>
      </c>
      <c r="G161" s="199">
        <v>586.85446009389671</v>
      </c>
      <c r="H161" s="199">
        <v>564.65085198797215</v>
      </c>
      <c r="I161" s="199">
        <v>509.2452258260081</v>
      </c>
      <c r="J161" s="199">
        <v>175.56966753828914</v>
      </c>
      <c r="K161" s="199">
        <v>432.44910549043806</v>
      </c>
      <c r="L161" s="199">
        <v>288.80018783752053</v>
      </c>
      <c r="M161" s="199">
        <v>435.94902749832323</v>
      </c>
      <c r="N161" s="199">
        <v>447.711326428333</v>
      </c>
      <c r="O161" s="199">
        <v>266.74749924219469</v>
      </c>
      <c r="P161" s="199">
        <v>115.80127007844602</v>
      </c>
      <c r="Q161" s="199">
        <v>312.15299198025917</v>
      </c>
      <c r="R161" s="199">
        <v>44.611411129373089</v>
      </c>
      <c r="S161" s="199">
        <v>83.836351441985244</v>
      </c>
      <c r="T161" s="199">
        <v>60.140327430671618</v>
      </c>
      <c r="U161" s="199">
        <v>18.187329493785999</v>
      </c>
      <c r="V161" s="199">
        <v>0</v>
      </c>
      <c r="W161" s="199">
        <v>41.94941394201112</v>
      </c>
      <c r="X161" s="199">
        <v>0</v>
      </c>
      <c r="Y161" s="199">
        <v>67.069081153588215</v>
      </c>
      <c r="Z161" s="199">
        <v>56.799198128967589</v>
      </c>
      <c r="AA161" s="199">
        <v>224.31039709002732</v>
      </c>
      <c r="AB161" s="199">
        <v>59.768397459843108</v>
      </c>
      <c r="AC161" s="199">
        <v>78.346699568167807</v>
      </c>
    </row>
    <row r="162" spans="1:29" s="42" customFormat="1" ht="13.2">
      <c r="A162" s="204">
        <v>8</v>
      </c>
      <c r="B162" s="204">
        <v>2</v>
      </c>
      <c r="C162" s="204">
        <v>4</v>
      </c>
      <c r="D162" s="186">
        <v>562012</v>
      </c>
      <c r="E162" s="69" t="s">
        <v>106</v>
      </c>
      <c r="F162" s="199">
        <v>154.45099691098008</v>
      </c>
      <c r="G162" s="199">
        <v>300.00000000000006</v>
      </c>
      <c r="H162" s="199">
        <v>274.66570292735815</v>
      </c>
      <c r="I162" s="199">
        <v>188.26482585503609</v>
      </c>
      <c r="J162" s="199">
        <v>73.74027038099139</v>
      </c>
      <c r="K162" s="199">
        <v>196.45821804095186</v>
      </c>
      <c r="L162" s="199">
        <v>92.670598146588034</v>
      </c>
      <c r="M162" s="199">
        <v>156</v>
      </c>
      <c r="N162" s="199">
        <v>104.80664980122877</v>
      </c>
      <c r="O162" s="199">
        <v>28.239723878255415</v>
      </c>
      <c r="P162" s="199">
        <v>8.1933633756657116</v>
      </c>
      <c r="Q162" s="199">
        <v>77.476480354178193</v>
      </c>
      <c r="R162" s="199">
        <v>56.163998876720036</v>
      </c>
      <c r="S162" s="199">
        <v>112.00000000000006</v>
      </c>
      <c r="T162" s="199">
        <v>79.508492952656326</v>
      </c>
      <c r="U162" s="199">
        <v>72.168183244430494</v>
      </c>
      <c r="V162" s="199">
        <v>40.966816878328551</v>
      </c>
      <c r="W162" s="199">
        <v>71.250691754288894</v>
      </c>
      <c r="X162" s="199">
        <v>5.6163998876720038</v>
      </c>
      <c r="Y162" s="199">
        <v>32</v>
      </c>
      <c r="Z162" s="199">
        <v>90.35056017347307</v>
      </c>
      <c r="AA162" s="199">
        <v>87.856918732350167</v>
      </c>
      <c r="AB162" s="199">
        <v>24.580090126997138</v>
      </c>
      <c r="AC162" s="199">
        <v>47.731045932484783</v>
      </c>
    </row>
    <row r="163" spans="1:29" s="42" customFormat="1" ht="13.2">
      <c r="A163" s="204">
        <v>8</v>
      </c>
      <c r="B163" s="204">
        <v>2</v>
      </c>
      <c r="C163" s="204">
        <v>4</v>
      </c>
      <c r="D163" s="186">
        <v>758012</v>
      </c>
      <c r="E163" s="69" t="s">
        <v>124</v>
      </c>
      <c r="F163" s="199">
        <v>288.33551769331598</v>
      </c>
      <c r="G163" s="199">
        <v>428.91183478951552</v>
      </c>
      <c r="H163" s="199">
        <v>476.93510555121208</v>
      </c>
      <c r="I163" s="199">
        <v>574.8373101952277</v>
      </c>
      <c r="J163" s="199">
        <v>192.91161956034099</v>
      </c>
      <c r="K163" s="199">
        <v>390.32118680685591</v>
      </c>
      <c r="L163" s="199">
        <v>220.18348623853223</v>
      </c>
      <c r="M163" s="199">
        <v>309.7696584590945</v>
      </c>
      <c r="N163" s="199">
        <v>304.92572322126671</v>
      </c>
      <c r="O163" s="199">
        <v>303.68763557483732</v>
      </c>
      <c r="P163" s="199">
        <v>130.10318528488114</v>
      </c>
      <c r="Q163" s="199">
        <v>254.21287627826592</v>
      </c>
      <c r="R163" s="199">
        <v>65.530799475753611</v>
      </c>
      <c r="S163" s="199">
        <v>63.542494042891178</v>
      </c>
      <c r="T163" s="199">
        <v>46.911649726348742</v>
      </c>
      <c r="U163" s="199">
        <v>36.153289949385417</v>
      </c>
      <c r="V163" s="199">
        <v>17.94526693584567</v>
      </c>
      <c r="W163" s="199">
        <v>48.25003600748957</v>
      </c>
      <c r="X163" s="199">
        <v>2.6212319790301448</v>
      </c>
      <c r="Y163" s="199">
        <v>55.599682287529795</v>
      </c>
      <c r="Z163" s="199">
        <v>125.09773260359664</v>
      </c>
      <c r="AA163" s="199">
        <v>234.99638467100507</v>
      </c>
      <c r="AB163" s="199">
        <v>44.863167339614186</v>
      </c>
      <c r="AC163" s="199">
        <v>87.858274521100412</v>
      </c>
    </row>
    <row r="164" spans="1:29" s="42" customFormat="1" ht="13.2">
      <c r="A164" s="204">
        <v>8</v>
      </c>
      <c r="B164" s="204">
        <v>2</v>
      </c>
      <c r="C164" s="204">
        <v>4</v>
      </c>
      <c r="D164" s="186">
        <v>962024</v>
      </c>
      <c r="E164" s="69" t="s">
        <v>152</v>
      </c>
      <c r="F164" s="199">
        <v>169.12402428447527</v>
      </c>
      <c r="G164" s="199">
        <v>191.47621988882025</v>
      </c>
      <c r="H164" s="199">
        <v>164.88284639861155</v>
      </c>
      <c r="I164" s="199">
        <v>166.37257373329973</v>
      </c>
      <c r="J164" s="199">
        <v>55.675842870399016</v>
      </c>
      <c r="K164" s="199">
        <v>151.83444102231587</v>
      </c>
      <c r="L164" s="199">
        <v>121.42237640936688</v>
      </c>
      <c r="M164" s="199">
        <v>92.649783817171112</v>
      </c>
      <c r="N164" s="199">
        <v>75.209719409892983</v>
      </c>
      <c r="O164" s="199">
        <v>63.01991429291656</v>
      </c>
      <c r="P164" s="199">
        <v>30.931023816888342</v>
      </c>
      <c r="Q164" s="199">
        <v>79.429405089965954</v>
      </c>
      <c r="R164" s="199">
        <v>43.365134431916744</v>
      </c>
      <c r="S164" s="199">
        <v>80.296479308214955</v>
      </c>
      <c r="T164" s="199">
        <v>60.746311831067452</v>
      </c>
      <c r="U164" s="199">
        <v>52.936728006049911</v>
      </c>
      <c r="V164" s="199">
        <v>12.372409526755341</v>
      </c>
      <c r="W164" s="199">
        <v>49.710920192359652</v>
      </c>
      <c r="X164" s="199">
        <v>4.3365134431916736</v>
      </c>
      <c r="Y164" s="199">
        <v>18.529956763434217</v>
      </c>
      <c r="Z164" s="199">
        <v>28.926815157651145</v>
      </c>
      <c r="AA164" s="199">
        <v>50.415931434333253</v>
      </c>
      <c r="AB164" s="199">
        <v>12.372409526755341</v>
      </c>
      <c r="AC164" s="199">
        <v>22.694115739990274</v>
      </c>
    </row>
    <row r="165" spans="1:29" s="42" customFormat="1" ht="13.2">
      <c r="A165" s="204">
        <v>8</v>
      </c>
      <c r="B165" s="204">
        <v>2</v>
      </c>
      <c r="C165" s="204">
        <v>4</v>
      </c>
      <c r="D165" s="186">
        <v>362032</v>
      </c>
      <c r="E165" s="69" t="s">
        <v>68</v>
      </c>
      <c r="F165" s="199">
        <v>361.91974822974038</v>
      </c>
      <c r="G165" s="199">
        <v>610.80657791699321</v>
      </c>
      <c r="H165" s="199">
        <v>517.49813849590464</v>
      </c>
      <c r="I165" s="199">
        <v>520.16985138004259</v>
      </c>
      <c r="J165" s="199">
        <v>141.40521431727797</v>
      </c>
      <c r="K165" s="199">
        <v>432.75350021213416</v>
      </c>
      <c r="L165" s="199">
        <v>285.8641489640703</v>
      </c>
      <c r="M165" s="199">
        <v>430.69694596711059</v>
      </c>
      <c r="N165" s="199">
        <v>357.40878629932985</v>
      </c>
      <c r="O165" s="199">
        <v>329.08704883227188</v>
      </c>
      <c r="P165" s="199">
        <v>88.378258948298722</v>
      </c>
      <c r="Q165" s="199">
        <v>302.64460472351863</v>
      </c>
      <c r="R165" s="199">
        <v>55.074744295830065</v>
      </c>
      <c r="S165" s="199">
        <v>70.477682067345356</v>
      </c>
      <c r="T165" s="199">
        <v>52.12211466865228</v>
      </c>
      <c r="U165" s="199">
        <v>77.848549186128821</v>
      </c>
      <c r="V165" s="199">
        <v>17.675651789659746</v>
      </c>
      <c r="W165" s="199">
        <v>55.861971432612087</v>
      </c>
      <c r="X165" s="199">
        <v>20.980854969840021</v>
      </c>
      <c r="Y165" s="199">
        <v>109.63194988253723</v>
      </c>
      <c r="Z165" s="199">
        <v>107.96723752792259</v>
      </c>
      <c r="AA165" s="199">
        <v>113.2342533616419</v>
      </c>
      <c r="AB165" s="199">
        <v>35.351303579319492</v>
      </c>
      <c r="AC165" s="199">
        <v>74.246924056003408</v>
      </c>
    </row>
    <row r="166" spans="1:29" s="42" customFormat="1" ht="13.2">
      <c r="A166" s="204">
        <v>8</v>
      </c>
      <c r="B166" s="204">
        <v>2</v>
      </c>
      <c r="C166" s="204">
        <v>4</v>
      </c>
      <c r="D166" s="186">
        <v>962032</v>
      </c>
      <c r="E166" s="69" t="s">
        <v>153</v>
      </c>
      <c r="F166" s="199">
        <v>297.838692672641</v>
      </c>
      <c r="G166" s="199">
        <v>425.02951593860689</v>
      </c>
      <c r="H166" s="199">
        <v>377.70443711037774</v>
      </c>
      <c r="I166" s="199">
        <v>359.38015166501816</v>
      </c>
      <c r="J166" s="199">
        <v>130.36164844407065</v>
      </c>
      <c r="K166" s="199">
        <v>320.59697367511922</v>
      </c>
      <c r="L166" s="199">
        <v>231.94517659462309</v>
      </c>
      <c r="M166" s="199">
        <v>318.77213695395511</v>
      </c>
      <c r="N166" s="199">
        <v>253.02530253025301</v>
      </c>
      <c r="O166" s="199">
        <v>191.22980547312892</v>
      </c>
      <c r="P166" s="199">
        <v>58.873002523128683</v>
      </c>
      <c r="Q166" s="199">
        <v>214.19194361915291</v>
      </c>
      <c r="R166" s="199">
        <v>60.622034791776493</v>
      </c>
      <c r="S166" s="199">
        <v>66.90279417552145</v>
      </c>
      <c r="T166" s="199">
        <v>55.005500550055011</v>
      </c>
      <c r="U166" s="199">
        <v>62.644246620507765</v>
      </c>
      <c r="V166" s="199">
        <v>33.641715727502103</v>
      </c>
      <c r="W166" s="199">
        <v>56.657223796033996</v>
      </c>
      <c r="X166" s="199">
        <v>5.2714812862414338</v>
      </c>
      <c r="Y166" s="199">
        <v>39.354584809130266</v>
      </c>
      <c r="Z166" s="199">
        <v>69.673634030069692</v>
      </c>
      <c r="AA166" s="199">
        <v>105.50609957138148</v>
      </c>
      <c r="AB166" s="199">
        <v>37.846930193439874</v>
      </c>
      <c r="AC166" s="199">
        <v>49.747806259932304</v>
      </c>
    </row>
    <row r="167" spans="1:29" s="42" customFormat="1" ht="13.2">
      <c r="A167" s="204">
        <v>8</v>
      </c>
      <c r="B167" s="204">
        <v>2</v>
      </c>
      <c r="C167" s="204">
        <v>4</v>
      </c>
      <c r="D167" s="186">
        <v>170024</v>
      </c>
      <c r="E167" s="69" t="s">
        <v>50</v>
      </c>
      <c r="F167" s="199">
        <v>255.65388397246809</v>
      </c>
      <c r="G167" s="199">
        <v>507.18264438581059</v>
      </c>
      <c r="H167" s="199">
        <v>528.50027670171573</v>
      </c>
      <c r="I167" s="199">
        <v>553.85400714650336</v>
      </c>
      <c r="J167" s="199">
        <v>135.76056772601049</v>
      </c>
      <c r="K167" s="199">
        <v>391.82105973325025</v>
      </c>
      <c r="L167" s="199">
        <v>188.79056047197648</v>
      </c>
      <c r="M167" s="199">
        <v>410.43682204632074</v>
      </c>
      <c r="N167" s="199">
        <v>365.24626452684021</v>
      </c>
      <c r="O167" s="199">
        <v>334.35426237876464</v>
      </c>
      <c r="P167" s="199">
        <v>64.794816414686849</v>
      </c>
      <c r="Q167" s="199">
        <v>269.86351133945715</v>
      </c>
      <c r="R167" s="199">
        <v>57.030481809242879</v>
      </c>
      <c r="S167" s="199">
        <v>46.907065376722365</v>
      </c>
      <c r="T167" s="199">
        <v>66.408411732152757</v>
      </c>
      <c r="U167" s="199">
        <v>96.988259315977544</v>
      </c>
      <c r="V167" s="199">
        <v>21.598272138228943</v>
      </c>
      <c r="W167" s="199">
        <v>59.162385178265616</v>
      </c>
      <c r="X167" s="199">
        <v>9.8328416912487722</v>
      </c>
      <c r="Y167" s="199">
        <v>49.838756962767526</v>
      </c>
      <c r="Z167" s="199">
        <v>96.845600442722755</v>
      </c>
      <c r="AA167" s="199">
        <v>122.5114854517611</v>
      </c>
      <c r="AB167" s="199">
        <v>49.367479173094722</v>
      </c>
      <c r="AC167" s="199">
        <v>62.795163215527531</v>
      </c>
    </row>
    <row r="168" spans="1:29" s="48" customFormat="1" ht="13.2">
      <c r="A168" s="204">
        <v>8</v>
      </c>
      <c r="B168" s="204">
        <v>2</v>
      </c>
      <c r="C168" s="204">
        <v>4</v>
      </c>
      <c r="D168" s="186">
        <v>162024</v>
      </c>
      <c r="E168" s="69" t="s">
        <v>44</v>
      </c>
      <c r="F168" s="199">
        <v>159.7444089456869</v>
      </c>
      <c r="G168" s="199">
        <v>231.56511742486452</v>
      </c>
      <c r="H168" s="199">
        <v>237.10349247036206</v>
      </c>
      <c r="I168" s="199">
        <v>264.31718061674013</v>
      </c>
      <c r="J168" s="199">
        <v>87.111463076618506</v>
      </c>
      <c r="K168" s="199">
        <v>197.32461715392529</v>
      </c>
      <c r="L168" s="199">
        <v>106.86350115676986</v>
      </c>
      <c r="M168" s="199">
        <v>146.16521596321235</v>
      </c>
      <c r="N168" s="199">
        <v>152.19480935597565</v>
      </c>
      <c r="O168" s="199">
        <v>124.56326902627981</v>
      </c>
      <c r="P168" s="199">
        <v>67.313403286477936</v>
      </c>
      <c r="Q168" s="199">
        <v>120.15011197869377</v>
      </c>
      <c r="R168" s="199">
        <v>40.76236642062355</v>
      </c>
      <c r="S168" s="199">
        <v>44.342256528165542</v>
      </c>
      <c r="T168" s="199">
        <v>40.0512656199936</v>
      </c>
      <c r="U168" s="199">
        <v>33.41941364119706</v>
      </c>
      <c r="V168" s="199">
        <v>5.9394179370421707</v>
      </c>
      <c r="W168" s="199">
        <v>34.501543490103515</v>
      </c>
      <c r="X168" s="199">
        <v>12.118541368293489</v>
      </c>
      <c r="Y168" s="199">
        <v>41.057644933486621</v>
      </c>
      <c r="Z168" s="199">
        <v>44.85741749439282</v>
      </c>
      <c r="AA168" s="199">
        <v>106.33449794926325</v>
      </c>
      <c r="AB168" s="199">
        <v>13.858641853098396</v>
      </c>
      <c r="AC168" s="199">
        <v>42.672961685128023</v>
      </c>
    </row>
    <row r="169" spans="1:29" s="42" customFormat="1" ht="13.2">
      <c r="A169" s="204">
        <v>8</v>
      </c>
      <c r="B169" s="204">
        <v>2</v>
      </c>
      <c r="C169" s="204">
        <v>4</v>
      </c>
      <c r="D169" s="186">
        <v>774032</v>
      </c>
      <c r="E169" s="69" t="s">
        <v>133</v>
      </c>
      <c r="F169" s="199">
        <v>165.75866465747077</v>
      </c>
      <c r="G169" s="199">
        <v>365.14210427253926</v>
      </c>
      <c r="H169" s="199">
        <v>393.61307092461936</v>
      </c>
      <c r="I169" s="199">
        <v>437.17670615718339</v>
      </c>
      <c r="J169" s="199">
        <v>329.51541850220275</v>
      </c>
      <c r="K169" s="199">
        <v>321.99780602697308</v>
      </c>
      <c r="L169" s="199">
        <v>124.02921061782777</v>
      </c>
      <c r="M169" s="199">
        <v>227.7432712215323</v>
      </c>
      <c r="N169" s="199">
        <v>228.36984775343481</v>
      </c>
      <c r="O169" s="199">
        <v>178.54163190388786</v>
      </c>
      <c r="P169" s="199">
        <v>130.39647577092509</v>
      </c>
      <c r="Q169" s="199">
        <v>171.64612505646258</v>
      </c>
      <c r="R169" s="199">
        <v>40.570302538541796</v>
      </c>
      <c r="S169" s="199">
        <v>90.344438170525123</v>
      </c>
      <c r="T169" s="199">
        <v>77.979948013368002</v>
      </c>
      <c r="U169" s="199">
        <v>83.430669113966303</v>
      </c>
      <c r="V169" s="199">
        <v>77.533039647577084</v>
      </c>
      <c r="W169" s="199">
        <v>70.658837194295671</v>
      </c>
      <c r="X169" s="199">
        <v>1.1591515011011941</v>
      </c>
      <c r="Y169" s="199">
        <v>47.054394880481837</v>
      </c>
      <c r="Z169" s="199">
        <v>87.263275157816565</v>
      </c>
      <c r="AA169" s="199">
        <v>175.20440513932922</v>
      </c>
      <c r="AB169" s="199">
        <v>121.58590308370052</v>
      </c>
      <c r="AC169" s="199">
        <v>79.692843776214772</v>
      </c>
    </row>
    <row r="170" spans="1:29" s="42" customFormat="1" ht="13.2">
      <c r="A170" s="204">
        <v>8</v>
      </c>
      <c r="B170" s="204">
        <v>2</v>
      </c>
      <c r="C170" s="204">
        <v>4</v>
      </c>
      <c r="D170" s="186">
        <v>970040</v>
      </c>
      <c r="E170" s="69" t="s">
        <v>157</v>
      </c>
      <c r="F170" s="199">
        <v>205.02011879670448</v>
      </c>
      <c r="G170" s="199">
        <v>467.6039119804401</v>
      </c>
      <c r="H170" s="199">
        <v>497.91293977340507</v>
      </c>
      <c r="I170" s="199">
        <v>543.96620015843678</v>
      </c>
      <c r="J170" s="199">
        <v>402.97433437275163</v>
      </c>
      <c r="K170" s="199">
        <v>404.52502398868756</v>
      </c>
      <c r="L170" s="199">
        <v>122.62885610270177</v>
      </c>
      <c r="M170" s="199">
        <v>330.07334963325184</v>
      </c>
      <c r="N170" s="199">
        <v>336.91115086463935</v>
      </c>
      <c r="O170" s="199">
        <v>335.35780301029843</v>
      </c>
      <c r="P170" s="199">
        <v>278.24418325737622</v>
      </c>
      <c r="Q170" s="199">
        <v>266.65319933336713</v>
      </c>
      <c r="R170" s="199">
        <v>68.97873155776972</v>
      </c>
      <c r="S170" s="199">
        <v>82.518337408312973</v>
      </c>
      <c r="T170" s="199">
        <v>65.593321407274928</v>
      </c>
      <c r="U170" s="199">
        <v>55.452865064695025</v>
      </c>
      <c r="V170" s="199">
        <v>57.567762053250192</v>
      </c>
      <c r="W170" s="199">
        <v>65.653249835866887</v>
      </c>
      <c r="X170" s="199">
        <v>13.412531136232998</v>
      </c>
      <c r="Y170" s="199">
        <v>55.012224938875306</v>
      </c>
      <c r="Z170" s="199">
        <v>95.408467501490748</v>
      </c>
      <c r="AA170" s="199">
        <v>153.15553208344338</v>
      </c>
      <c r="AB170" s="199">
        <v>67.162389062125214</v>
      </c>
      <c r="AC170" s="199">
        <v>72.218574819453565</v>
      </c>
    </row>
    <row r="171" spans="1:29" s="42" customFormat="1" ht="13.2">
      <c r="A171" s="204">
        <v>8</v>
      </c>
      <c r="B171" s="204">
        <v>2</v>
      </c>
      <c r="C171" s="204">
        <v>4</v>
      </c>
      <c r="D171" s="186">
        <v>382068</v>
      </c>
      <c r="E171" s="69" t="s">
        <v>94</v>
      </c>
      <c r="F171" s="199">
        <v>190.19248395967</v>
      </c>
      <c r="G171" s="199">
        <v>488.39625909248326</v>
      </c>
      <c r="H171" s="199">
        <v>616.39118457300287</v>
      </c>
      <c r="I171" s="199">
        <v>387.87483702737944</v>
      </c>
      <c r="J171" s="199">
        <v>164.52648475120387</v>
      </c>
      <c r="K171" s="199">
        <v>358.25644288895961</v>
      </c>
      <c r="L171" s="199">
        <v>128.32263978001833</v>
      </c>
      <c r="M171" s="199">
        <v>377.55455490128128</v>
      </c>
      <c r="N171" s="199">
        <v>447.65840220385684</v>
      </c>
      <c r="O171" s="199">
        <v>244.45893089960893</v>
      </c>
      <c r="P171" s="199">
        <v>88.282504012841116</v>
      </c>
      <c r="Q171" s="199">
        <v>249.44320712694875</v>
      </c>
      <c r="R171" s="199">
        <v>41.24656278643446</v>
      </c>
      <c r="S171" s="199">
        <v>65.81226186352616</v>
      </c>
      <c r="T171" s="199">
        <v>68.870523415977971</v>
      </c>
      <c r="U171" s="199">
        <v>35.853976531942642</v>
      </c>
      <c r="V171" s="199">
        <v>12.038523274478337</v>
      </c>
      <c r="W171" s="199">
        <v>45.179764556156535</v>
      </c>
      <c r="X171" s="199">
        <v>20.62328139321723</v>
      </c>
      <c r="Y171" s="199">
        <v>45.029442327675802</v>
      </c>
      <c r="Z171" s="199">
        <v>99.862258953168066</v>
      </c>
      <c r="AA171" s="199">
        <v>107.56192959582789</v>
      </c>
      <c r="AB171" s="199">
        <v>64.205457463884443</v>
      </c>
      <c r="AC171" s="199">
        <v>63.633471205854278</v>
      </c>
    </row>
    <row r="172" spans="1:29" s="42" customFormat="1" ht="13.2">
      <c r="A172" s="204">
        <v>8</v>
      </c>
      <c r="B172" s="204">
        <v>2</v>
      </c>
      <c r="C172" s="204">
        <v>4</v>
      </c>
      <c r="D172" s="186">
        <v>978036</v>
      </c>
      <c r="E172" s="69" t="s">
        <v>166</v>
      </c>
      <c r="F172" s="199">
        <v>236.00809170600138</v>
      </c>
      <c r="G172" s="199">
        <v>460.99290780141854</v>
      </c>
      <c r="H172" s="199">
        <v>386.47342995169078</v>
      </c>
      <c r="I172" s="199">
        <v>577.57166947723442</v>
      </c>
      <c r="J172" s="199">
        <v>247.42268041237114</v>
      </c>
      <c r="K172" s="199">
        <v>376.25861155272923</v>
      </c>
      <c r="L172" s="199">
        <v>168.57720836142957</v>
      </c>
      <c r="M172" s="199">
        <v>227.96352583586625</v>
      </c>
      <c r="N172" s="199">
        <v>198.06763285024155</v>
      </c>
      <c r="O172" s="199">
        <v>189.71332209106242</v>
      </c>
      <c r="P172" s="199">
        <v>82.474226804123717</v>
      </c>
      <c r="Q172" s="199">
        <v>173.99752693870343</v>
      </c>
      <c r="R172" s="199">
        <v>64.059339177343219</v>
      </c>
      <c r="S172" s="199">
        <v>187.43667679837907</v>
      </c>
      <c r="T172" s="199">
        <v>106.28019323671501</v>
      </c>
      <c r="U172" s="199">
        <v>105.39629005059024</v>
      </c>
      <c r="V172" s="199">
        <v>61.855670103092791</v>
      </c>
      <c r="W172" s="199">
        <v>101.57216039568983</v>
      </c>
      <c r="X172" s="199">
        <v>3.3715441672285911</v>
      </c>
      <c r="Y172" s="199">
        <v>45.592705167173257</v>
      </c>
      <c r="Z172" s="199">
        <v>82.125603864734302</v>
      </c>
      <c r="AA172" s="199">
        <v>282.46205733558179</v>
      </c>
      <c r="AB172" s="199">
        <v>103.09278350515464</v>
      </c>
      <c r="AC172" s="199">
        <v>100.68892421833598</v>
      </c>
    </row>
    <row r="173" spans="1:29" s="42" customFormat="1" ht="13.2">
      <c r="A173" s="204">
        <v>8</v>
      </c>
      <c r="B173" s="204">
        <v>2</v>
      </c>
      <c r="C173" s="204">
        <v>4</v>
      </c>
      <c r="D173" s="186">
        <v>166032</v>
      </c>
      <c r="E173" s="69" t="s">
        <v>46</v>
      </c>
      <c r="F173" s="199">
        <v>211.21251629726206</v>
      </c>
      <c r="G173" s="199">
        <v>270.47332832456812</v>
      </c>
      <c r="H173" s="199">
        <v>298.13218390804604</v>
      </c>
      <c r="I173" s="199">
        <v>250.07718431614697</v>
      </c>
      <c r="J173" s="199">
        <v>97.314130011677705</v>
      </c>
      <c r="K173" s="199">
        <v>226.65517926966663</v>
      </c>
      <c r="L173" s="199">
        <v>125.16297262059973</v>
      </c>
      <c r="M173" s="199">
        <v>101.42749812171306</v>
      </c>
      <c r="N173" s="199">
        <v>118.53448275862068</v>
      </c>
      <c r="O173" s="199">
        <v>61.747452917567152</v>
      </c>
      <c r="P173" s="199">
        <v>27.247956403269757</v>
      </c>
      <c r="Q173" s="199">
        <v>89.469149711710514</v>
      </c>
      <c r="R173" s="199">
        <v>75.619295958279011</v>
      </c>
      <c r="S173" s="199">
        <v>120.21036814425244</v>
      </c>
      <c r="T173" s="199">
        <v>114.94252873563222</v>
      </c>
      <c r="U173" s="199">
        <v>67.922198209323867</v>
      </c>
      <c r="V173" s="199">
        <v>27.247956403269754</v>
      </c>
      <c r="W173" s="199">
        <v>80.853601961693954</v>
      </c>
      <c r="X173" s="199">
        <v>10.430247718383312</v>
      </c>
      <c r="Y173" s="199">
        <v>48.835462058602587</v>
      </c>
      <c r="Z173" s="199">
        <v>64.655172413793153</v>
      </c>
      <c r="AA173" s="199">
        <v>120.40753318925594</v>
      </c>
      <c r="AB173" s="199">
        <v>42.81821720513819</v>
      </c>
      <c r="AC173" s="199">
        <v>56.332427596262185</v>
      </c>
    </row>
    <row r="174" spans="1:29" s="42" customFormat="1" ht="13.2">
      <c r="A174" s="204">
        <v>8</v>
      </c>
      <c r="B174" s="204">
        <v>2</v>
      </c>
      <c r="C174" s="204">
        <v>4</v>
      </c>
      <c r="D174" s="186">
        <v>170048</v>
      </c>
      <c r="E174" s="69" t="s">
        <v>53</v>
      </c>
      <c r="F174" s="199">
        <v>269.47091685836347</v>
      </c>
      <c r="G174" s="199">
        <v>370.72701011073679</v>
      </c>
      <c r="H174" s="199">
        <v>386.83859493108048</v>
      </c>
      <c r="I174" s="199">
        <v>477.86917352134759</v>
      </c>
      <c r="J174" s="199">
        <v>57.986294148655773</v>
      </c>
      <c r="K174" s="199">
        <v>320.67010745409942</v>
      </c>
      <c r="L174" s="199">
        <v>154.45284258954982</v>
      </c>
      <c r="M174" s="199">
        <v>187.77082330284074</v>
      </c>
      <c r="N174" s="199">
        <v>213.428190306803</v>
      </c>
      <c r="O174" s="199">
        <v>172.34625930278111</v>
      </c>
      <c r="P174" s="199">
        <v>15.814443858724301</v>
      </c>
      <c r="Q174" s="199">
        <v>153.14324392926648</v>
      </c>
      <c r="R174" s="199">
        <v>108.44561288202432</v>
      </c>
      <c r="S174" s="199">
        <v>105.92200288878192</v>
      </c>
      <c r="T174" s="199">
        <v>137.83903957314362</v>
      </c>
      <c r="U174" s="199">
        <v>94.007050528789705</v>
      </c>
      <c r="V174" s="199">
        <v>15.814443858724301</v>
      </c>
      <c r="W174" s="199">
        <v>95.608765547000601</v>
      </c>
      <c r="X174" s="199">
        <v>6.572461386789354</v>
      </c>
      <c r="Y174" s="199">
        <v>77.034183919114128</v>
      </c>
      <c r="Z174" s="199">
        <v>35.571365051133846</v>
      </c>
      <c r="AA174" s="199">
        <v>211.51586368977678</v>
      </c>
      <c r="AB174" s="199">
        <v>26.357406431207171</v>
      </c>
      <c r="AC174" s="199">
        <v>71.918097977832332</v>
      </c>
    </row>
    <row r="175" spans="1:29" s="42" customFormat="1" ht="13.2">
      <c r="A175" s="204">
        <v>8</v>
      </c>
      <c r="B175" s="204">
        <v>2</v>
      </c>
      <c r="C175" s="204">
        <v>4</v>
      </c>
      <c r="D175" s="186">
        <v>954036</v>
      </c>
      <c r="E175" s="69" t="s">
        <v>146</v>
      </c>
      <c r="F175" s="199">
        <v>280.29504741833506</v>
      </c>
      <c r="G175" s="199">
        <v>430.59125964010286</v>
      </c>
      <c r="H175" s="199">
        <v>413.64066940322067</v>
      </c>
      <c r="I175" s="199">
        <v>402.90990486849483</v>
      </c>
      <c r="J175" s="199">
        <v>193.14019314019322</v>
      </c>
      <c r="K175" s="199">
        <v>340.8897221748764</v>
      </c>
      <c r="L175" s="199">
        <v>193.88830347734461</v>
      </c>
      <c r="M175" s="199">
        <v>276.34961439588687</v>
      </c>
      <c r="N175" s="199">
        <v>217.8718029681086</v>
      </c>
      <c r="O175" s="199">
        <v>151.09121432568551</v>
      </c>
      <c r="P175" s="199">
        <v>103.23010323010325</v>
      </c>
      <c r="Q175" s="199">
        <v>188.62564627009829</v>
      </c>
      <c r="R175" s="199">
        <v>71.654373024236037</v>
      </c>
      <c r="S175" s="199">
        <v>112.46786632390746</v>
      </c>
      <c r="T175" s="199">
        <v>126.30249447426587</v>
      </c>
      <c r="U175" s="199">
        <v>120.31337437045332</v>
      </c>
      <c r="V175" s="199">
        <v>56.610056610056674</v>
      </c>
      <c r="W175" s="199">
        <v>96.017271745923537</v>
      </c>
      <c r="X175" s="199">
        <v>14.752370916754478</v>
      </c>
      <c r="Y175" s="199">
        <v>41.773778920308487</v>
      </c>
      <c r="Z175" s="199">
        <v>69.466371960846232</v>
      </c>
      <c r="AA175" s="199">
        <v>131.50531617235595</v>
      </c>
      <c r="AB175" s="199">
        <v>33.300033300033306</v>
      </c>
      <c r="AC175" s="199">
        <v>56.246804158854616</v>
      </c>
    </row>
    <row r="176" spans="1:29" s="42" customFormat="1" ht="13.2">
      <c r="A176" s="205"/>
      <c r="B176" s="205"/>
      <c r="C176" s="205"/>
      <c r="D176" s="206"/>
      <c r="E176" s="194" t="s">
        <v>216</v>
      </c>
      <c r="F176" s="201">
        <v>230.29461466916436</v>
      </c>
      <c r="G176" s="201">
        <v>397.49363618562762</v>
      </c>
      <c r="H176" s="201">
        <v>400.33831406822662</v>
      </c>
      <c r="I176" s="201">
        <v>405.91973357800663</v>
      </c>
      <c r="J176" s="201">
        <v>180.17464026565</v>
      </c>
      <c r="K176" s="201">
        <v>318.67948878065022</v>
      </c>
      <c r="L176" s="201">
        <v>166.23655632262205</v>
      </c>
      <c r="M176" s="201">
        <v>263.95143920109655</v>
      </c>
      <c r="N176" s="201">
        <v>250.91626726811396</v>
      </c>
      <c r="O176" s="201">
        <v>196.58816732932343</v>
      </c>
      <c r="P176" s="201">
        <v>99.003812569179715</v>
      </c>
      <c r="Q176" s="201">
        <v>193.9969193622247</v>
      </c>
      <c r="R176" s="201">
        <v>55.150189292217412</v>
      </c>
      <c r="S176" s="201">
        <v>83.414920697082451</v>
      </c>
      <c r="T176" s="201">
        <v>73.677285969363794</v>
      </c>
      <c r="U176" s="201">
        <v>66.265674380670831</v>
      </c>
      <c r="V176" s="201">
        <v>31.156479317837089</v>
      </c>
      <c r="W176" s="201">
        <v>61.786214839792954</v>
      </c>
      <c r="X176" s="201">
        <v>8.9078690543249017</v>
      </c>
      <c r="Y176" s="201">
        <v>50.127276287448616</v>
      </c>
      <c r="Z176" s="201">
        <v>75.744760830748987</v>
      </c>
      <c r="AA176" s="201">
        <v>143.06589186801239</v>
      </c>
      <c r="AB176" s="201">
        <v>50.01434837863323</v>
      </c>
      <c r="AC176" s="201">
        <v>62.896354578632589</v>
      </c>
    </row>
    <row r="177" spans="1:29" s="42" customFormat="1" ht="13.2">
      <c r="A177" s="204">
        <v>9</v>
      </c>
      <c r="B177" s="204">
        <v>3</v>
      </c>
      <c r="C177" s="204">
        <v>4</v>
      </c>
      <c r="D177" s="186">
        <v>958004</v>
      </c>
      <c r="E177" s="69" t="s">
        <v>147</v>
      </c>
      <c r="F177" s="199">
        <v>228.19885900570497</v>
      </c>
      <c r="G177" s="199">
        <v>304.34782608695656</v>
      </c>
      <c r="H177" s="199">
        <v>246.30541871921193</v>
      </c>
      <c r="I177" s="199">
        <v>286.62420382165612</v>
      </c>
      <c r="J177" s="199">
        <v>139.77128335451084</v>
      </c>
      <c r="K177" s="199">
        <v>243.23210114057991</v>
      </c>
      <c r="L177" s="199">
        <v>179.29910350448247</v>
      </c>
      <c r="M177" s="199">
        <v>197.62845849802372</v>
      </c>
      <c r="N177" s="199">
        <v>112.59676284306832</v>
      </c>
      <c r="O177" s="199">
        <v>117.83439490445865</v>
      </c>
      <c r="P177" s="199">
        <v>80.474375264718361</v>
      </c>
      <c r="Q177" s="199">
        <v>140.16765150474097</v>
      </c>
      <c r="R177" s="199">
        <v>48.899755501222494</v>
      </c>
      <c r="S177" s="199">
        <v>59.288537549407131</v>
      </c>
      <c r="T177" s="199">
        <v>59.817030260380029</v>
      </c>
      <c r="U177" s="199">
        <v>41.401273885350328</v>
      </c>
      <c r="V177" s="199">
        <v>0</v>
      </c>
      <c r="W177" s="199">
        <v>43.28706884705236</v>
      </c>
      <c r="X177" s="199">
        <v>0</v>
      </c>
      <c r="Y177" s="199">
        <v>47.430830039525695</v>
      </c>
      <c r="Z177" s="199">
        <v>73.891625615763573</v>
      </c>
      <c r="AA177" s="199">
        <v>127.38853503184716</v>
      </c>
      <c r="AB177" s="199">
        <v>59.296908089792488</v>
      </c>
      <c r="AC177" s="199">
        <v>59.777380788786594</v>
      </c>
    </row>
    <row r="178" spans="1:29" s="42" customFormat="1" ht="13.2">
      <c r="A178" s="204">
        <v>9</v>
      </c>
      <c r="B178" s="204">
        <v>3</v>
      </c>
      <c r="C178" s="204">
        <v>4</v>
      </c>
      <c r="D178" s="186">
        <v>378004</v>
      </c>
      <c r="E178" s="69" t="s">
        <v>79</v>
      </c>
      <c r="F178" s="199">
        <v>129.02085542594557</v>
      </c>
      <c r="G178" s="199">
        <v>167.75162744116179</v>
      </c>
      <c r="H178" s="199">
        <v>218.45224262142693</v>
      </c>
      <c r="I178" s="199">
        <v>222.22222222222223</v>
      </c>
      <c r="J178" s="199">
        <v>93.643586833144155</v>
      </c>
      <c r="K178" s="199">
        <v>167.0904467853251</v>
      </c>
      <c r="L178" s="199">
        <v>83.068221986567707</v>
      </c>
      <c r="M178" s="199">
        <v>125.18778167250878</v>
      </c>
      <c r="N178" s="199">
        <v>144.08552172902628</v>
      </c>
      <c r="O178" s="199">
        <v>81.408140814081406</v>
      </c>
      <c r="P178" s="199">
        <v>45.402951191827469</v>
      </c>
      <c r="Q178" s="199">
        <v>96.25862695241554</v>
      </c>
      <c r="R178" s="199">
        <v>28.278543655001769</v>
      </c>
      <c r="S178" s="199">
        <v>20.030045067601417</v>
      </c>
      <c r="T178" s="199">
        <v>20.915640250987689</v>
      </c>
      <c r="U178" s="199">
        <v>26.402640264026406</v>
      </c>
      <c r="V178" s="199">
        <v>19.863791146424518</v>
      </c>
      <c r="W178" s="199">
        <v>23.610606610969857</v>
      </c>
      <c r="X178" s="199">
        <v>17.674089784376108</v>
      </c>
      <c r="Y178" s="199">
        <v>22.533800701051579</v>
      </c>
      <c r="Z178" s="199">
        <v>53.451080641412979</v>
      </c>
      <c r="AA178" s="199">
        <v>114.41144114411441</v>
      </c>
      <c r="AB178" s="199">
        <v>28.376844494892168</v>
      </c>
      <c r="AC178" s="199">
        <v>47.221213221939706</v>
      </c>
    </row>
    <row r="179" spans="1:29" s="42" customFormat="1" ht="13.2">
      <c r="A179" s="204">
        <v>9</v>
      </c>
      <c r="B179" s="204">
        <v>3</v>
      </c>
      <c r="C179" s="204">
        <v>4</v>
      </c>
      <c r="D179" s="186">
        <v>554008</v>
      </c>
      <c r="E179" s="69" t="s">
        <v>99</v>
      </c>
      <c r="F179" s="199">
        <v>113.54634275151838</v>
      </c>
      <c r="G179" s="199">
        <v>282.06092515983454</v>
      </c>
      <c r="H179" s="199">
        <v>286.42149929278645</v>
      </c>
      <c r="I179" s="199">
        <v>253.04592314901592</v>
      </c>
      <c r="J179" s="199">
        <v>85.403726708074544</v>
      </c>
      <c r="K179" s="199">
        <v>200.65111952694173</v>
      </c>
      <c r="L179" s="199">
        <v>73.937153419593358</v>
      </c>
      <c r="M179" s="199">
        <v>203.08386611508084</v>
      </c>
      <c r="N179" s="199">
        <v>190.94766619519095</v>
      </c>
      <c r="O179" s="199">
        <v>106.21680724773508</v>
      </c>
      <c r="P179" s="199">
        <v>23.29192546583851</v>
      </c>
      <c r="Q179" s="199">
        <v>116.93575177729055</v>
      </c>
      <c r="R179" s="199">
        <v>39.609189331925023</v>
      </c>
      <c r="S179" s="199">
        <v>75.216246709289237</v>
      </c>
      <c r="T179" s="199">
        <v>74.25742574257427</v>
      </c>
      <c r="U179" s="199">
        <v>90.59668853483285</v>
      </c>
      <c r="V179" s="199">
        <v>27.173913043478262</v>
      </c>
      <c r="W179" s="199">
        <v>61.125506610856434</v>
      </c>
      <c r="X179" s="199">
        <v>0</v>
      </c>
      <c r="Y179" s="199">
        <v>3.7608123354644603</v>
      </c>
      <c r="Z179" s="199">
        <v>21.216407355021225</v>
      </c>
      <c r="AA179" s="199">
        <v>56.232427366447986</v>
      </c>
      <c r="AB179" s="199">
        <v>34.937888198757761</v>
      </c>
      <c r="AC179" s="199">
        <v>22.589861138794763</v>
      </c>
    </row>
    <row r="180" spans="1:29" s="42" customFormat="1" ht="13.2">
      <c r="A180" s="204">
        <v>9</v>
      </c>
      <c r="B180" s="204">
        <v>3</v>
      </c>
      <c r="C180" s="204">
        <v>4</v>
      </c>
      <c r="D180" s="186">
        <v>170008</v>
      </c>
      <c r="E180" s="69" t="s">
        <v>48</v>
      </c>
      <c r="F180" s="199">
        <v>249.91989746876013</v>
      </c>
      <c r="G180" s="199">
        <v>446.09665427509299</v>
      </c>
      <c r="H180" s="199">
        <v>489.20229175848402</v>
      </c>
      <c r="I180" s="199">
        <v>512.82051282051282</v>
      </c>
      <c r="J180" s="199">
        <v>132.26263580538497</v>
      </c>
      <c r="K180" s="199">
        <v>363.29342299491566</v>
      </c>
      <c r="L180" s="199">
        <v>131.36815123357906</v>
      </c>
      <c r="M180" s="199">
        <v>232.34200743494426</v>
      </c>
      <c r="N180" s="199">
        <v>308.50594975760259</v>
      </c>
      <c r="O180" s="199">
        <v>201.18343195266272</v>
      </c>
      <c r="P180" s="199">
        <v>80.302314596126593</v>
      </c>
      <c r="Q180" s="199">
        <v>187.79727734951621</v>
      </c>
      <c r="R180" s="199">
        <v>99.327138737584121</v>
      </c>
      <c r="S180" s="199">
        <v>144.05204460966547</v>
      </c>
      <c r="T180" s="199">
        <v>79.33010136624064</v>
      </c>
      <c r="U180" s="199">
        <v>94.674556213017794</v>
      </c>
      <c r="V180" s="199">
        <v>28.341993386868214</v>
      </c>
      <c r="W180" s="199">
        <v>90.20829916352308</v>
      </c>
      <c r="X180" s="199">
        <v>19.224607497596924</v>
      </c>
      <c r="Y180" s="199">
        <v>69.702602230483294</v>
      </c>
      <c r="Z180" s="199">
        <v>101.36624063464082</v>
      </c>
      <c r="AA180" s="199">
        <v>216.96252465483235</v>
      </c>
      <c r="AB180" s="199">
        <v>23.618327822390174</v>
      </c>
      <c r="AC180" s="199">
        <v>85.287846481876329</v>
      </c>
    </row>
    <row r="181" spans="1:29" s="42" customFormat="1" ht="13.2">
      <c r="A181" s="204">
        <v>9</v>
      </c>
      <c r="B181" s="204">
        <v>3</v>
      </c>
      <c r="C181" s="204">
        <v>4</v>
      </c>
      <c r="D181" s="186">
        <v>162004</v>
      </c>
      <c r="E181" s="69" t="s">
        <v>40</v>
      </c>
      <c r="F181" s="199">
        <v>169.49152542372886</v>
      </c>
      <c r="G181" s="199">
        <v>298.57397504456333</v>
      </c>
      <c r="H181" s="199">
        <v>293.74737725556025</v>
      </c>
      <c r="I181" s="199">
        <v>259.04761904761909</v>
      </c>
      <c r="J181" s="199">
        <v>93.501636278634862</v>
      </c>
      <c r="K181" s="199">
        <v>221.58911047799938</v>
      </c>
      <c r="L181" s="199">
        <v>110.93990755007707</v>
      </c>
      <c r="M181" s="199">
        <v>204.99108734402856</v>
      </c>
      <c r="N181" s="199">
        <v>201.42677297524128</v>
      </c>
      <c r="O181" s="199">
        <v>156.19047619047623</v>
      </c>
      <c r="P181" s="199">
        <v>42.075736325385691</v>
      </c>
      <c r="Q181" s="199">
        <v>142.45014245014247</v>
      </c>
      <c r="R181" s="199">
        <v>58.551617873651779</v>
      </c>
      <c r="S181" s="199">
        <v>66.84491978609627</v>
      </c>
      <c r="T181" s="199">
        <v>46.160302140159473</v>
      </c>
      <c r="U181" s="199">
        <v>38.095238095238109</v>
      </c>
      <c r="V181" s="199">
        <v>23.375409069658723</v>
      </c>
      <c r="W181" s="199">
        <v>47.483380816714146</v>
      </c>
      <c r="X181" s="199">
        <v>0</v>
      </c>
      <c r="Y181" s="199">
        <v>26.737967914438507</v>
      </c>
      <c r="Z181" s="199">
        <v>46.160302140159466</v>
      </c>
      <c r="AA181" s="199">
        <v>64.761904761904759</v>
      </c>
      <c r="AB181" s="199">
        <v>28.050490883590466</v>
      </c>
      <c r="AC181" s="199">
        <v>31.655587211142766</v>
      </c>
    </row>
    <row r="182" spans="1:29" s="42" customFormat="1" ht="13.2">
      <c r="A182" s="204">
        <v>9</v>
      </c>
      <c r="B182" s="204">
        <v>3</v>
      </c>
      <c r="C182" s="204">
        <v>4</v>
      </c>
      <c r="D182" s="186">
        <v>362024</v>
      </c>
      <c r="E182" s="69" t="s">
        <v>66</v>
      </c>
      <c r="F182" s="199">
        <v>292.78494248867207</v>
      </c>
      <c r="G182" s="199">
        <v>455.51982851018221</v>
      </c>
      <c r="H182" s="199">
        <v>564.73095364944061</v>
      </c>
      <c r="I182" s="199">
        <v>384.02457757296469</v>
      </c>
      <c r="J182" s="199">
        <v>111.9157340355497</v>
      </c>
      <c r="K182" s="199">
        <v>363.94287980959933</v>
      </c>
      <c r="L182" s="199">
        <v>230.04531195538522</v>
      </c>
      <c r="M182" s="199">
        <v>326.90246516613075</v>
      </c>
      <c r="N182" s="199">
        <v>442.19499200852425</v>
      </c>
      <c r="O182" s="199">
        <v>209.93343573988739</v>
      </c>
      <c r="P182" s="199">
        <v>59.24950625411455</v>
      </c>
      <c r="Q182" s="199">
        <v>257.83419278064258</v>
      </c>
      <c r="R182" s="199">
        <v>45.31195538515162</v>
      </c>
      <c r="S182" s="199">
        <v>80.385852090032159</v>
      </c>
      <c r="T182" s="199">
        <v>53.27650506126799</v>
      </c>
      <c r="U182" s="199">
        <v>87.045570916538665</v>
      </c>
      <c r="V182" s="199">
        <v>0</v>
      </c>
      <c r="W182" s="199">
        <v>54.541848472828242</v>
      </c>
      <c r="X182" s="199">
        <v>17.42767514813524</v>
      </c>
      <c r="Y182" s="199">
        <v>48.231511254019317</v>
      </c>
      <c r="Z182" s="199">
        <v>69.259456579648401</v>
      </c>
      <c r="AA182" s="199">
        <v>87.045570916538665</v>
      </c>
      <c r="AB182" s="199">
        <v>52.666227781435168</v>
      </c>
      <c r="AC182" s="199">
        <v>51.566838556128531</v>
      </c>
    </row>
    <row r="183" spans="1:29" s="42" customFormat="1" ht="13.2">
      <c r="A183" s="204">
        <v>9</v>
      </c>
      <c r="B183" s="204">
        <v>3</v>
      </c>
      <c r="C183" s="204">
        <v>4</v>
      </c>
      <c r="D183" s="186">
        <v>162008</v>
      </c>
      <c r="E183" s="69" t="s">
        <v>41</v>
      </c>
      <c r="F183" s="199">
        <v>146.18138424821004</v>
      </c>
      <c r="G183" s="199">
        <v>201.1368605159598</v>
      </c>
      <c r="H183" s="199">
        <v>291.18136439267886</v>
      </c>
      <c r="I183" s="199">
        <v>226.94524495677231</v>
      </c>
      <c r="J183" s="199">
        <v>103.33489901362142</v>
      </c>
      <c r="K183" s="199">
        <v>193.08001235712081</v>
      </c>
      <c r="L183" s="199">
        <v>68.61575178997613</v>
      </c>
      <c r="M183" s="199">
        <v>104.94097070397902</v>
      </c>
      <c r="N183" s="199">
        <v>108.15307820299502</v>
      </c>
      <c r="O183" s="199">
        <v>97.262247838616716</v>
      </c>
      <c r="P183" s="199">
        <v>65.758572099577279</v>
      </c>
      <c r="Q183" s="199">
        <v>88.044485634847078</v>
      </c>
      <c r="R183" s="199">
        <v>50.715990453460634</v>
      </c>
      <c r="S183" s="199">
        <v>74.333187581985172</v>
      </c>
      <c r="T183" s="199">
        <v>120.63227953410981</v>
      </c>
      <c r="U183" s="199">
        <v>36.023054755043226</v>
      </c>
      <c r="V183" s="199">
        <v>14.091122592766556</v>
      </c>
      <c r="W183" s="199">
        <v>58.696323756564738</v>
      </c>
      <c r="X183" s="199">
        <v>26.849642004773269</v>
      </c>
      <c r="Y183" s="199">
        <v>21.86270222999563</v>
      </c>
      <c r="Z183" s="199">
        <v>62.396006655574041</v>
      </c>
      <c r="AA183" s="199">
        <v>93.659942363112393</v>
      </c>
      <c r="AB183" s="199">
        <v>23.4852043212776</v>
      </c>
      <c r="AC183" s="199">
        <v>46.339202965708985</v>
      </c>
    </row>
    <row r="184" spans="1:29" s="42" customFormat="1" ht="13.2">
      <c r="A184" s="204">
        <v>9</v>
      </c>
      <c r="B184" s="204">
        <v>3</v>
      </c>
      <c r="C184" s="204">
        <v>4</v>
      </c>
      <c r="D184" s="186">
        <v>754008</v>
      </c>
      <c r="E184" s="69" t="s">
        <v>122</v>
      </c>
      <c r="F184" s="199">
        <v>151.62200282087448</v>
      </c>
      <c r="G184" s="199">
        <v>225.22522522522522</v>
      </c>
      <c r="H184" s="199">
        <v>308.78859857482189</v>
      </c>
      <c r="I184" s="199">
        <v>301.01159634838393</v>
      </c>
      <c r="J184" s="199">
        <v>177.60385310054184</v>
      </c>
      <c r="K184" s="199">
        <v>227.58485383558957</v>
      </c>
      <c r="L184" s="199">
        <v>114.59802538787027</v>
      </c>
      <c r="M184" s="199">
        <v>154.84234234234233</v>
      </c>
      <c r="N184" s="199">
        <v>240.16891000263925</v>
      </c>
      <c r="O184" s="199">
        <v>182.58080434246236</v>
      </c>
      <c r="P184" s="199">
        <v>96.327513546056593</v>
      </c>
      <c r="Q184" s="199">
        <v>155.48361781440062</v>
      </c>
      <c r="R184" s="199">
        <v>31.734837799717912</v>
      </c>
      <c r="S184" s="199">
        <v>61.936936936936945</v>
      </c>
      <c r="T184" s="199">
        <v>36.949063077329114</v>
      </c>
      <c r="U184" s="199">
        <v>32.075006168270413</v>
      </c>
      <c r="V184" s="199">
        <v>24.081878386514148</v>
      </c>
      <c r="W184" s="199">
        <v>36.786344908769863</v>
      </c>
      <c r="X184" s="199">
        <v>5.289139633286319</v>
      </c>
      <c r="Y184" s="199">
        <v>8.4459459459459474</v>
      </c>
      <c r="Z184" s="199">
        <v>31.670625494853535</v>
      </c>
      <c r="AA184" s="199">
        <v>86.355785837651126</v>
      </c>
      <c r="AB184" s="199">
        <v>57.194461167971106</v>
      </c>
      <c r="AC184" s="199">
        <v>35.314891112419069</v>
      </c>
    </row>
    <row r="185" spans="1:29" s="42" customFormat="1" ht="13.2">
      <c r="A185" s="204">
        <v>9</v>
      </c>
      <c r="B185" s="204">
        <v>3</v>
      </c>
      <c r="C185" s="204">
        <v>4</v>
      </c>
      <c r="D185" s="186">
        <v>954016</v>
      </c>
      <c r="E185" s="69" t="s">
        <v>141</v>
      </c>
      <c r="F185" s="199">
        <v>378.70266216722916</v>
      </c>
      <c r="G185" s="199">
        <v>566.91992986557568</v>
      </c>
      <c r="H185" s="199">
        <v>706.83661645422944</v>
      </c>
      <c r="I185" s="199">
        <v>572.1649484536083</v>
      </c>
      <c r="J185" s="199">
        <v>278.1136638452237</v>
      </c>
      <c r="K185" s="199">
        <v>491.85399051350805</v>
      </c>
      <c r="L185" s="199">
        <v>326.20922384701919</v>
      </c>
      <c r="M185" s="199">
        <v>461.71829339567506</v>
      </c>
      <c r="N185" s="199">
        <v>504.05561993047507</v>
      </c>
      <c r="O185" s="199">
        <v>365.97938144329896</v>
      </c>
      <c r="P185" s="199">
        <v>217.65417170495769</v>
      </c>
      <c r="Q185" s="199">
        <v>371.21055887811929</v>
      </c>
      <c r="R185" s="199">
        <v>41.244844394450702</v>
      </c>
      <c r="S185" s="199">
        <v>75.97895967270604</v>
      </c>
      <c r="T185" s="199">
        <v>92.699884125144848</v>
      </c>
      <c r="U185" s="199">
        <v>67.010309278350505</v>
      </c>
      <c r="V185" s="199">
        <v>0</v>
      </c>
      <c r="W185" s="199">
        <v>54.650443390389782</v>
      </c>
      <c r="X185" s="199">
        <v>11.24859392575928</v>
      </c>
      <c r="Y185" s="199">
        <v>29.222676797194627</v>
      </c>
      <c r="Z185" s="199">
        <v>110.08111239860956</v>
      </c>
      <c r="AA185" s="199">
        <v>139.17525773195882</v>
      </c>
      <c r="AB185" s="199">
        <v>60.459492140266029</v>
      </c>
      <c r="AC185" s="199">
        <v>65.992988244998998</v>
      </c>
    </row>
    <row r="186" spans="1:29" s="42" customFormat="1" ht="13.2">
      <c r="A186" s="204">
        <v>9</v>
      </c>
      <c r="B186" s="204">
        <v>3</v>
      </c>
      <c r="C186" s="204">
        <v>4</v>
      </c>
      <c r="D186" s="186">
        <v>158016</v>
      </c>
      <c r="E186" s="69" t="s">
        <v>33</v>
      </c>
      <c r="F186" s="199">
        <v>148.42300556586272</v>
      </c>
      <c r="G186" s="199">
        <v>254.5885139135583</v>
      </c>
      <c r="H186" s="199">
        <v>270.42253521126764</v>
      </c>
      <c r="I186" s="199">
        <v>276.3819095477387</v>
      </c>
      <c r="J186" s="199">
        <v>86.551264980026659</v>
      </c>
      <c r="K186" s="199">
        <v>206.1962490933582</v>
      </c>
      <c r="L186" s="199">
        <v>126.15955473098333</v>
      </c>
      <c r="M186" s="199">
        <v>112.49259917110716</v>
      </c>
      <c r="N186" s="199">
        <v>157.74647887323945</v>
      </c>
      <c r="O186" s="199">
        <v>160.80402010050253</v>
      </c>
      <c r="P186" s="199">
        <v>39.946737683089225</v>
      </c>
      <c r="Q186" s="199">
        <v>123.30328463371673</v>
      </c>
      <c r="R186" s="199">
        <v>11.131725417439704</v>
      </c>
      <c r="S186" s="199">
        <v>76.96862048549437</v>
      </c>
      <c r="T186" s="199">
        <v>28.169014084507044</v>
      </c>
      <c r="U186" s="199">
        <v>45.226130653266331</v>
      </c>
      <c r="V186" s="199">
        <v>46.604527296937434</v>
      </c>
      <c r="W186" s="199">
        <v>38.337996062584189</v>
      </c>
      <c r="X186" s="199">
        <v>11.131725417439704</v>
      </c>
      <c r="Y186" s="199">
        <v>65.127294256956773</v>
      </c>
      <c r="Z186" s="199">
        <v>84.507042253521121</v>
      </c>
      <c r="AA186" s="199">
        <v>70.351758793969864</v>
      </c>
      <c r="AB186" s="199">
        <v>0</v>
      </c>
      <c r="AC186" s="199">
        <v>44.554968397057301</v>
      </c>
    </row>
    <row r="187" spans="1:29" s="48" customFormat="1" ht="13.2">
      <c r="A187" s="204">
        <v>9</v>
      </c>
      <c r="B187" s="204">
        <v>3</v>
      </c>
      <c r="C187" s="204">
        <v>4</v>
      </c>
      <c r="D187" s="186">
        <v>362028</v>
      </c>
      <c r="E187" s="69" t="s">
        <v>67</v>
      </c>
      <c r="F187" s="199">
        <v>114.71178663607687</v>
      </c>
      <c r="G187" s="199">
        <v>281.6901408450704</v>
      </c>
      <c r="H187" s="199">
        <v>359.64502568893039</v>
      </c>
      <c r="I187" s="199">
        <v>350.9571558796718</v>
      </c>
      <c r="J187" s="199">
        <v>116.57374556512924</v>
      </c>
      <c r="K187" s="199">
        <v>232.57752584194731</v>
      </c>
      <c r="L187" s="199">
        <v>74.562661313449965</v>
      </c>
      <c r="M187" s="199">
        <v>208.99591094956835</v>
      </c>
      <c r="N187" s="199">
        <v>247.54787482484821</v>
      </c>
      <c r="O187" s="199">
        <v>173.19963536918871</v>
      </c>
      <c r="P187" s="199">
        <v>86.163203243791173</v>
      </c>
      <c r="Q187" s="199">
        <v>150.05001667222407</v>
      </c>
      <c r="R187" s="199">
        <v>20.07456266131345</v>
      </c>
      <c r="S187" s="199">
        <v>27.260336210813271</v>
      </c>
      <c r="T187" s="199">
        <v>46.707146193367585</v>
      </c>
      <c r="U187" s="199">
        <v>31.905195989061081</v>
      </c>
      <c r="V187" s="199">
        <v>5.0684237202230102</v>
      </c>
      <c r="W187" s="199">
        <v>25.841947315771922</v>
      </c>
      <c r="X187" s="199">
        <v>20.07456266131345</v>
      </c>
      <c r="Y187" s="199">
        <v>45.433893684688798</v>
      </c>
      <c r="Z187" s="199">
        <v>65.390004670714646</v>
      </c>
      <c r="AA187" s="199">
        <v>145.85232452142205</v>
      </c>
      <c r="AB187" s="199">
        <v>25.342118601115054</v>
      </c>
      <c r="AC187" s="199">
        <v>56.685561853951313</v>
      </c>
    </row>
    <row r="188" spans="1:29" s="42" customFormat="1" ht="13.2">
      <c r="A188" s="204">
        <v>9</v>
      </c>
      <c r="B188" s="204">
        <v>3</v>
      </c>
      <c r="C188" s="204">
        <v>4</v>
      </c>
      <c r="D188" s="186">
        <v>974028</v>
      </c>
      <c r="E188" s="69" t="s">
        <v>158</v>
      </c>
      <c r="F188" s="199">
        <v>224.99322309568987</v>
      </c>
      <c r="G188" s="199">
        <v>395.62289562289584</v>
      </c>
      <c r="H188" s="199">
        <v>331.15132845591074</v>
      </c>
      <c r="I188" s="199">
        <v>316.72597864768682</v>
      </c>
      <c r="J188" s="199">
        <v>120.93023255813955</v>
      </c>
      <c r="K188" s="199">
        <v>277.49229188078112</v>
      </c>
      <c r="L188" s="199">
        <v>184.33179723502303</v>
      </c>
      <c r="M188" s="199">
        <v>286.19528619528631</v>
      </c>
      <c r="N188" s="199">
        <v>192.52984212552948</v>
      </c>
      <c r="O188" s="199">
        <v>195.72953736654804</v>
      </c>
      <c r="P188" s="199">
        <v>46.511627906976742</v>
      </c>
      <c r="Q188" s="199">
        <v>184.2607546615769</v>
      </c>
      <c r="R188" s="199">
        <v>40.66142586066686</v>
      </c>
      <c r="S188" s="199">
        <v>79.966329966330022</v>
      </c>
      <c r="T188" s="199">
        <v>73.161340007701213</v>
      </c>
      <c r="U188" s="199">
        <v>42.704626334519574</v>
      </c>
      <c r="V188" s="199">
        <v>18.604651162790706</v>
      </c>
      <c r="W188" s="199">
        <v>50.653354867126716</v>
      </c>
      <c r="X188" s="199">
        <v>0</v>
      </c>
      <c r="Y188" s="199">
        <v>29.461279461279467</v>
      </c>
      <c r="Z188" s="199">
        <v>65.460146322680018</v>
      </c>
      <c r="AA188" s="199">
        <v>78.291814946619212</v>
      </c>
      <c r="AB188" s="199">
        <v>55.8139534883721</v>
      </c>
      <c r="AC188" s="199">
        <v>42.578182352077519</v>
      </c>
    </row>
    <row r="189" spans="1:29" s="42" customFormat="1" ht="13.2">
      <c r="A189" s="204">
        <v>9</v>
      </c>
      <c r="B189" s="204">
        <v>3</v>
      </c>
      <c r="C189" s="204">
        <v>4</v>
      </c>
      <c r="D189" s="186">
        <v>962040</v>
      </c>
      <c r="E189" s="69" t="s">
        <v>154</v>
      </c>
      <c r="F189" s="199">
        <v>157.08970649028524</v>
      </c>
      <c r="G189" s="199">
        <v>271.61862527716187</v>
      </c>
      <c r="H189" s="199">
        <v>249.61793173713707</v>
      </c>
      <c r="I189" s="199">
        <v>208.86615515771527</v>
      </c>
      <c r="J189" s="199">
        <v>103.20478001086366</v>
      </c>
      <c r="K189" s="199">
        <v>196.66441723705776</v>
      </c>
      <c r="L189" s="199">
        <v>90.946672178586184</v>
      </c>
      <c r="M189" s="199">
        <v>127.49445676274944</v>
      </c>
      <c r="N189" s="199">
        <v>91.696383087111585</v>
      </c>
      <c r="O189" s="199">
        <v>63.938618925831207</v>
      </c>
      <c r="P189" s="199">
        <v>43.454644215100487</v>
      </c>
      <c r="Q189" s="199">
        <v>82.907548443073367</v>
      </c>
      <c r="R189" s="199">
        <v>62.009094667217866</v>
      </c>
      <c r="S189" s="199">
        <v>94.235033259423503</v>
      </c>
      <c r="T189" s="199">
        <v>76.413652572592966</v>
      </c>
      <c r="U189" s="199">
        <v>55.413469735720369</v>
      </c>
      <c r="V189" s="199">
        <v>5.4318305268875609</v>
      </c>
      <c r="W189" s="199">
        <v>58.806516918924132</v>
      </c>
      <c r="X189" s="199">
        <v>4.1339396444811918</v>
      </c>
      <c r="Y189" s="199">
        <v>49.889135254988908</v>
      </c>
      <c r="Z189" s="199">
        <v>81.507896077432534</v>
      </c>
      <c r="AA189" s="199">
        <v>89.514066496163693</v>
      </c>
      <c r="AB189" s="199">
        <v>54.318305268875619</v>
      </c>
      <c r="AC189" s="199">
        <v>54.950351875060271</v>
      </c>
    </row>
    <row r="190" spans="1:29" s="42" customFormat="1" ht="13.2">
      <c r="A190" s="204">
        <v>9</v>
      </c>
      <c r="B190" s="204">
        <v>3</v>
      </c>
      <c r="C190" s="204">
        <v>4</v>
      </c>
      <c r="D190" s="186">
        <v>158028</v>
      </c>
      <c r="E190" s="69" t="s">
        <v>37</v>
      </c>
      <c r="F190" s="199">
        <v>95.960723052889989</v>
      </c>
      <c r="G190" s="199">
        <v>178.33981841763941</v>
      </c>
      <c r="H190" s="199">
        <v>240.74074074074073</v>
      </c>
      <c r="I190" s="199">
        <v>222.15973003374577</v>
      </c>
      <c r="J190" s="199">
        <v>154.55950540958273</v>
      </c>
      <c r="K190" s="199">
        <v>174.05156646409816</v>
      </c>
      <c r="L190" s="199">
        <v>66.94934166480698</v>
      </c>
      <c r="M190" s="199">
        <v>110.24643320363165</v>
      </c>
      <c r="N190" s="199">
        <v>145.06172839506172</v>
      </c>
      <c r="O190" s="199">
        <v>115.29808773903261</v>
      </c>
      <c r="P190" s="199">
        <v>61.823802163833093</v>
      </c>
      <c r="Q190" s="199">
        <v>99.120892088028782</v>
      </c>
      <c r="R190" s="199">
        <v>26.77973666592279</v>
      </c>
      <c r="S190" s="199">
        <v>48.638132295719856</v>
      </c>
      <c r="T190" s="199">
        <v>52.46913580246914</v>
      </c>
      <c r="U190" s="199">
        <v>36.557930258717661</v>
      </c>
      <c r="V190" s="199">
        <v>15.455950540958273</v>
      </c>
      <c r="W190" s="199">
        <v>35.990323912915223</v>
      </c>
      <c r="X190" s="199">
        <v>2.2316447221602322</v>
      </c>
      <c r="Y190" s="199">
        <v>19.45525291828794</v>
      </c>
      <c r="Z190" s="199">
        <v>43.209876543209887</v>
      </c>
      <c r="AA190" s="199">
        <v>70.303712035995503</v>
      </c>
      <c r="AB190" s="199">
        <v>77.279752704791363</v>
      </c>
      <c r="AC190" s="199">
        <v>38.940350463154168</v>
      </c>
    </row>
    <row r="191" spans="1:29" ht="13.2">
      <c r="A191" s="204">
        <v>9</v>
      </c>
      <c r="B191" s="204">
        <v>3</v>
      </c>
      <c r="C191" s="204">
        <v>4</v>
      </c>
      <c r="D191" s="186">
        <v>566076</v>
      </c>
      <c r="E191" s="69" t="s">
        <v>117</v>
      </c>
      <c r="F191" s="199">
        <v>201.61290322580649</v>
      </c>
      <c r="G191" s="199">
        <v>338.30483812295387</v>
      </c>
      <c r="H191" s="199">
        <v>246.6928852341795</v>
      </c>
      <c r="I191" s="199">
        <v>227.54137115839248</v>
      </c>
      <c r="J191" s="199">
        <v>123.04250559284118</v>
      </c>
      <c r="K191" s="199">
        <v>225.54965883244887</v>
      </c>
      <c r="L191" s="199">
        <v>130.45540796963951</v>
      </c>
      <c r="M191" s="199">
        <v>196.435067297199</v>
      </c>
      <c r="N191" s="199">
        <v>117.98355380765105</v>
      </c>
      <c r="O191" s="199">
        <v>88.652482269503551</v>
      </c>
      <c r="P191" s="199">
        <v>48.471290082028339</v>
      </c>
      <c r="Q191" s="199">
        <v>116.88147586555473</v>
      </c>
      <c r="R191" s="199">
        <v>68.78557874762808</v>
      </c>
      <c r="S191" s="199">
        <v>87.304474354310685</v>
      </c>
      <c r="T191" s="199">
        <v>60.779406506971782</v>
      </c>
      <c r="U191" s="199">
        <v>44.326241134751783</v>
      </c>
      <c r="V191" s="199">
        <v>33.557046979865795</v>
      </c>
      <c r="W191" s="199">
        <v>59.388425574930523</v>
      </c>
      <c r="X191" s="199">
        <v>2.3719165085388996</v>
      </c>
      <c r="Y191" s="199">
        <v>54.565296471444164</v>
      </c>
      <c r="Z191" s="199">
        <v>67.929924919556669</v>
      </c>
      <c r="AA191" s="199">
        <v>94.562647754137132</v>
      </c>
      <c r="AB191" s="199">
        <v>41.01416853094706</v>
      </c>
      <c r="AC191" s="199">
        <v>49.279757391963606</v>
      </c>
    </row>
    <row r="192" spans="1:29" ht="13.2">
      <c r="A192" s="204">
        <v>9</v>
      </c>
      <c r="B192" s="204">
        <v>3</v>
      </c>
      <c r="C192" s="204">
        <v>4</v>
      </c>
      <c r="D192" s="186">
        <v>382056</v>
      </c>
      <c r="E192" s="69" t="s">
        <v>92</v>
      </c>
      <c r="F192" s="199">
        <v>176.04526878340147</v>
      </c>
      <c r="G192" s="199">
        <v>316.33616619452312</v>
      </c>
      <c r="H192" s="199">
        <v>442.39183276616433</v>
      </c>
      <c r="I192" s="199">
        <v>418.23504809703053</v>
      </c>
      <c r="J192" s="199">
        <v>85.561497326203209</v>
      </c>
      <c r="K192" s="199">
        <v>284.06645433416543</v>
      </c>
      <c r="L192" s="199">
        <v>113.17195850361522</v>
      </c>
      <c r="M192" s="199">
        <v>193.5788479697828</v>
      </c>
      <c r="N192" s="199">
        <v>301.40982012639768</v>
      </c>
      <c r="O192" s="199">
        <v>200.75282308657464</v>
      </c>
      <c r="P192" s="199">
        <v>42.780748663101605</v>
      </c>
      <c r="Q192" s="199">
        <v>167.85745028837047</v>
      </c>
      <c r="R192" s="199">
        <v>50.298648223829005</v>
      </c>
      <c r="S192" s="199">
        <v>66.100094428706328</v>
      </c>
      <c r="T192" s="199">
        <v>87.506076810889667</v>
      </c>
      <c r="U192" s="199">
        <v>79.46465913843582</v>
      </c>
      <c r="V192" s="199">
        <v>10.695187165775401</v>
      </c>
      <c r="W192" s="199">
        <v>59.395713178961877</v>
      </c>
      <c r="X192" s="199">
        <v>12.574662055957246</v>
      </c>
      <c r="Y192" s="199">
        <v>56.657223796034003</v>
      </c>
      <c r="Z192" s="199">
        <v>53.475935828877027</v>
      </c>
      <c r="AA192" s="199">
        <v>138.01756587202007</v>
      </c>
      <c r="AB192" s="199">
        <v>32.085561497326204</v>
      </c>
      <c r="AC192" s="199">
        <v>56.813290866833086</v>
      </c>
    </row>
    <row r="193" spans="1:29" ht="13.2">
      <c r="A193" s="204">
        <v>9</v>
      </c>
      <c r="B193" s="204">
        <v>3</v>
      </c>
      <c r="C193" s="204">
        <v>4</v>
      </c>
      <c r="D193" s="186">
        <v>158032</v>
      </c>
      <c r="E193" s="69" t="s">
        <v>38</v>
      </c>
      <c r="F193" s="199">
        <v>224.82659650801253</v>
      </c>
      <c r="G193" s="199">
        <v>219.05077995353471</v>
      </c>
      <c r="H193" s="199">
        <v>269.65562053281349</v>
      </c>
      <c r="I193" s="199">
        <v>329.83070636310561</v>
      </c>
      <c r="J193" s="199">
        <v>132.04853675945753</v>
      </c>
      <c r="K193" s="199">
        <v>238.18181818181822</v>
      </c>
      <c r="L193" s="199">
        <v>157.85697201626411</v>
      </c>
      <c r="M193" s="199">
        <v>106.20643876535019</v>
      </c>
      <c r="N193" s="199">
        <v>152.69655620532814</v>
      </c>
      <c r="O193" s="199">
        <v>148.86164623467602</v>
      </c>
      <c r="P193" s="199">
        <v>82.08422555317631</v>
      </c>
      <c r="Q193" s="199">
        <v>132.72727272727278</v>
      </c>
      <c r="R193" s="199">
        <v>59.794307581918204</v>
      </c>
      <c r="S193" s="199">
        <v>82.973780285429797</v>
      </c>
      <c r="T193" s="199">
        <v>58.479532163742711</v>
      </c>
      <c r="U193" s="199">
        <v>46.701692936368943</v>
      </c>
      <c r="V193" s="199">
        <v>21.413276231263385</v>
      </c>
      <c r="W193" s="199">
        <v>54.545454545454547</v>
      </c>
      <c r="X193" s="199">
        <v>7.1753169098301841</v>
      </c>
      <c r="Y193" s="199">
        <v>29.870560902754729</v>
      </c>
      <c r="Z193" s="199">
        <v>58.479532163742711</v>
      </c>
      <c r="AA193" s="199">
        <v>134.2673671920607</v>
      </c>
      <c r="AB193" s="199">
        <v>28.551034975017846</v>
      </c>
      <c r="AC193" s="199">
        <v>50.909090909090914</v>
      </c>
    </row>
    <row r="194" spans="1:29" ht="13.2">
      <c r="A194" s="207"/>
      <c r="B194" s="207"/>
      <c r="C194" s="207"/>
      <c r="D194" s="208"/>
      <c r="E194" s="194" t="s">
        <v>219</v>
      </c>
      <c r="F194" s="201">
        <v>181.40734924119806</v>
      </c>
      <c r="G194" s="201">
        <v>290.03783102143757</v>
      </c>
      <c r="H194" s="201">
        <v>322.67580385304871</v>
      </c>
      <c r="I194" s="201">
        <v>302.87526859715541</v>
      </c>
      <c r="J194" s="201">
        <v>125.68066272678004</v>
      </c>
      <c r="K194" s="201">
        <v>243.103937521441</v>
      </c>
      <c r="L194" s="201">
        <v>127.56205830034777</v>
      </c>
      <c r="M194" s="201">
        <v>187.01372861595567</v>
      </c>
      <c r="N194" s="201">
        <v>202.18294038893552</v>
      </c>
      <c r="O194" s="201">
        <v>147.95866161874551</v>
      </c>
      <c r="P194" s="201">
        <v>66.840434591860429</v>
      </c>
      <c r="Q194" s="201">
        <v>146.32824113877678</v>
      </c>
      <c r="R194" s="201">
        <v>44.871075784041921</v>
      </c>
      <c r="S194" s="201">
        <v>68.762045254467168</v>
      </c>
      <c r="T194" s="201">
        <v>59.906056411536454</v>
      </c>
      <c r="U194" s="201">
        <v>50.138135679934514</v>
      </c>
      <c r="V194" s="201">
        <v>18.064982322124443</v>
      </c>
      <c r="W194" s="201">
        <v>48.620787504288202</v>
      </c>
      <c r="X194" s="201">
        <v>8.9742151568083841</v>
      </c>
      <c r="Y194" s="201">
        <v>34.262057151014773</v>
      </c>
      <c r="Z194" s="201">
        <v>60.586807052576653</v>
      </c>
      <c r="AA194" s="201">
        <v>104.7784712984754</v>
      </c>
      <c r="AB194" s="201">
        <v>40.775245812795163</v>
      </c>
      <c r="AC194" s="201">
        <v>48.154908878376034</v>
      </c>
    </row>
    <row r="195" spans="1:29" ht="13.2">
      <c r="A195" s="204">
        <v>10</v>
      </c>
      <c r="B195" s="204">
        <v>4</v>
      </c>
      <c r="C195" s="204">
        <v>4</v>
      </c>
      <c r="D195" s="186">
        <v>566028</v>
      </c>
      <c r="E195" s="69" t="s">
        <v>116</v>
      </c>
      <c r="F195" s="199">
        <v>251.09170305676855</v>
      </c>
      <c r="G195" s="199">
        <v>391.23630672926453</v>
      </c>
      <c r="H195" s="199">
        <v>355.80524344569284</v>
      </c>
      <c r="I195" s="199">
        <v>343.54304635761594</v>
      </c>
      <c r="J195" s="199">
        <v>114.19249592169658</v>
      </c>
      <c r="K195" s="199">
        <v>293.05354558610708</v>
      </c>
      <c r="L195" s="199">
        <v>123.72634643377002</v>
      </c>
      <c r="M195" s="199">
        <v>198.22639540949399</v>
      </c>
      <c r="N195" s="199">
        <v>168.53932584269663</v>
      </c>
      <c r="O195" s="199">
        <v>136.58940397350995</v>
      </c>
      <c r="P195" s="199">
        <v>54.377379010331708</v>
      </c>
      <c r="Q195" s="199">
        <v>136.57742402315486</v>
      </c>
      <c r="R195" s="199">
        <v>116.44832605531296</v>
      </c>
      <c r="S195" s="199">
        <v>172.14397496087636</v>
      </c>
      <c r="T195" s="199">
        <v>126.40449438202246</v>
      </c>
      <c r="U195" s="199">
        <v>99.337748344370866</v>
      </c>
      <c r="V195" s="199">
        <v>16.31321370309951</v>
      </c>
      <c r="W195" s="199">
        <v>107.63386396526774</v>
      </c>
      <c r="X195" s="199">
        <v>10.91703056768559</v>
      </c>
      <c r="Y195" s="199">
        <v>20.865936358894103</v>
      </c>
      <c r="Z195" s="199">
        <v>60.861423220973784</v>
      </c>
      <c r="AA195" s="199">
        <v>107.6158940397351</v>
      </c>
      <c r="AB195" s="199">
        <v>43.501903208265375</v>
      </c>
      <c r="AC195" s="199">
        <v>48.842257597684508</v>
      </c>
    </row>
    <row r="196" spans="1:29" ht="13.2">
      <c r="A196" s="204">
        <v>10</v>
      </c>
      <c r="B196" s="204">
        <v>4</v>
      </c>
      <c r="C196" s="204">
        <v>4</v>
      </c>
      <c r="D196" s="186">
        <v>158020</v>
      </c>
      <c r="E196" s="69" t="s">
        <v>34</v>
      </c>
      <c r="F196" s="199">
        <v>110.03667889296432</v>
      </c>
      <c r="G196" s="199">
        <v>287.58829465186682</v>
      </c>
      <c r="H196" s="199">
        <v>305.19790176442535</v>
      </c>
      <c r="I196" s="199">
        <v>306.90537084398977</v>
      </c>
      <c r="J196" s="199">
        <v>85.061137692716642</v>
      </c>
      <c r="K196" s="199">
        <v>214.06457319770013</v>
      </c>
      <c r="L196" s="199">
        <v>73.357785928642883</v>
      </c>
      <c r="M196" s="199">
        <v>176.58930373360241</v>
      </c>
      <c r="N196" s="199">
        <v>181.21125417262758</v>
      </c>
      <c r="O196" s="199">
        <v>170.50298380221653</v>
      </c>
      <c r="P196" s="199">
        <v>42.530568846358321</v>
      </c>
      <c r="Q196" s="199">
        <v>126.49270234409553</v>
      </c>
      <c r="R196" s="199">
        <v>33.344448149383126</v>
      </c>
      <c r="S196" s="199">
        <v>80.726538849646829</v>
      </c>
      <c r="T196" s="199">
        <v>52.455889365760612</v>
      </c>
      <c r="U196" s="199">
        <v>38.363171355498736</v>
      </c>
      <c r="V196" s="199">
        <v>21.26528442317916</v>
      </c>
      <c r="W196" s="199">
        <v>44.228217602830611</v>
      </c>
      <c r="X196" s="199">
        <v>3.3344448149383124</v>
      </c>
      <c r="Y196" s="199">
        <v>30.272452068617557</v>
      </c>
      <c r="Z196" s="199">
        <v>71.530758226037193</v>
      </c>
      <c r="AA196" s="199">
        <v>98.039215686274503</v>
      </c>
      <c r="AB196" s="199">
        <v>21.26528442317916</v>
      </c>
      <c r="AC196" s="199">
        <v>43.343653250773997</v>
      </c>
    </row>
    <row r="197" spans="1:29" s="6" customFormat="1" ht="13.2">
      <c r="A197" s="204">
        <v>10</v>
      </c>
      <c r="B197" s="204">
        <v>4</v>
      </c>
      <c r="C197" s="204">
        <v>4</v>
      </c>
      <c r="D197" s="186">
        <v>162022</v>
      </c>
      <c r="E197" s="69" t="s">
        <v>43</v>
      </c>
      <c r="F197" s="199">
        <v>52.910052910052919</v>
      </c>
      <c r="G197" s="199">
        <v>171.31669114047969</v>
      </c>
      <c r="H197" s="199">
        <v>227.81205505457999</v>
      </c>
      <c r="I197" s="199">
        <v>267.81661370857921</v>
      </c>
      <c r="J197" s="199">
        <v>148.00514800514802</v>
      </c>
      <c r="K197" s="199">
        <v>167.56656116179482</v>
      </c>
      <c r="L197" s="199">
        <v>49.382716049382722</v>
      </c>
      <c r="M197" s="199">
        <v>141.94811551639745</v>
      </c>
      <c r="N197" s="199">
        <v>175.60512577123873</v>
      </c>
      <c r="O197" s="199">
        <v>190.64911484339538</v>
      </c>
      <c r="P197" s="199">
        <v>115.83011583011583</v>
      </c>
      <c r="Q197" s="199">
        <v>130.32954757028486</v>
      </c>
      <c r="R197" s="199">
        <v>3.5273368606701943</v>
      </c>
      <c r="S197" s="199">
        <v>24.473813020068526</v>
      </c>
      <c r="T197" s="199">
        <v>33.222591362126245</v>
      </c>
      <c r="U197" s="199">
        <v>31.77485247389923</v>
      </c>
      <c r="V197" s="199">
        <v>12.87001287001287</v>
      </c>
      <c r="W197" s="199">
        <v>20.480357475330479</v>
      </c>
      <c r="X197" s="199">
        <v>0</v>
      </c>
      <c r="Y197" s="199">
        <v>4.8947626040137067</v>
      </c>
      <c r="Z197" s="199">
        <v>18.984337921214998</v>
      </c>
      <c r="AA197" s="199">
        <v>45.392646391284615</v>
      </c>
      <c r="AB197" s="199">
        <v>19.305019305019307</v>
      </c>
      <c r="AC197" s="199">
        <v>16.756656116179482</v>
      </c>
    </row>
    <row r="198" spans="1:29" ht="13.2">
      <c r="A198" s="204">
        <v>10</v>
      </c>
      <c r="B198" s="204">
        <v>4</v>
      </c>
      <c r="C198" s="204">
        <v>4</v>
      </c>
      <c r="D198" s="186">
        <v>362036</v>
      </c>
      <c r="E198" s="69" t="s">
        <v>69</v>
      </c>
      <c r="F198" s="199">
        <v>75.187969924812023</v>
      </c>
      <c r="G198" s="199">
        <v>154.00410677618069</v>
      </c>
      <c r="H198" s="199">
        <v>227.48815165876775</v>
      </c>
      <c r="I198" s="199">
        <v>251.2998266897747</v>
      </c>
      <c r="J198" s="199">
        <v>45.325779036827193</v>
      </c>
      <c r="K198" s="199">
        <v>151.04357378249725</v>
      </c>
      <c r="L198" s="199">
        <v>50.125313283208015</v>
      </c>
      <c r="M198" s="199">
        <v>92.402464065708415</v>
      </c>
      <c r="N198" s="199">
        <v>156.39810426540282</v>
      </c>
      <c r="O198" s="199">
        <v>151.6464471403813</v>
      </c>
      <c r="P198" s="199">
        <v>33.994334277620396</v>
      </c>
      <c r="Q198" s="199">
        <v>97.034053460270954</v>
      </c>
      <c r="R198" s="199">
        <v>25.062656641604008</v>
      </c>
      <c r="S198" s="199">
        <v>51.334702258726907</v>
      </c>
      <c r="T198" s="199">
        <v>61.611374407582943</v>
      </c>
      <c r="U198" s="199">
        <v>38.994800693240904</v>
      </c>
      <c r="V198" s="199">
        <v>5.6657223796034026</v>
      </c>
      <c r="W198" s="199">
        <v>36.61662394727206</v>
      </c>
      <c r="X198" s="199">
        <v>0</v>
      </c>
      <c r="Y198" s="199">
        <v>10.266940451745381</v>
      </c>
      <c r="Z198" s="199">
        <v>9.4786729857819925</v>
      </c>
      <c r="AA198" s="199">
        <v>60.658578856152516</v>
      </c>
      <c r="AB198" s="199">
        <v>5.6657223796033991</v>
      </c>
      <c r="AC198" s="199">
        <v>17.39289637495423</v>
      </c>
    </row>
    <row r="199" spans="1:29" ht="13.2">
      <c r="A199" s="204">
        <v>10</v>
      </c>
      <c r="B199" s="204">
        <v>4</v>
      </c>
      <c r="C199" s="204">
        <v>4</v>
      </c>
      <c r="D199" s="186">
        <v>166036</v>
      </c>
      <c r="E199" s="69" t="s">
        <v>47</v>
      </c>
      <c r="F199" s="199">
        <v>81.699346405228781</v>
      </c>
      <c r="G199" s="199">
        <v>216.15472127417522</v>
      </c>
      <c r="H199" s="199">
        <v>147.13094654242275</v>
      </c>
      <c r="I199" s="199">
        <v>219.01007446342535</v>
      </c>
      <c r="J199" s="199">
        <v>51.223676721684697</v>
      </c>
      <c r="K199" s="199">
        <v>142.92659212445309</v>
      </c>
      <c r="L199" s="199">
        <v>49.01960784313728</v>
      </c>
      <c r="M199" s="199">
        <v>142.20705346985213</v>
      </c>
      <c r="N199" s="199">
        <v>78.469838155958811</v>
      </c>
      <c r="O199" s="199">
        <v>118.26544021024969</v>
      </c>
      <c r="P199" s="199">
        <v>28.457598178713717</v>
      </c>
      <c r="Q199" s="199">
        <v>82.644628099173573</v>
      </c>
      <c r="R199" s="199">
        <v>12.254901960784318</v>
      </c>
      <c r="S199" s="199">
        <v>56.882821387940844</v>
      </c>
      <c r="T199" s="199">
        <v>49.043648847474252</v>
      </c>
      <c r="U199" s="199">
        <v>30.661410424879552</v>
      </c>
      <c r="V199" s="199">
        <v>11.383039271485487</v>
      </c>
      <c r="W199" s="199">
        <v>31.113271754982982</v>
      </c>
      <c r="X199" s="199">
        <v>20.424836601307195</v>
      </c>
      <c r="Y199" s="199">
        <v>17.064846416382252</v>
      </c>
      <c r="Z199" s="199">
        <v>19.617459538989703</v>
      </c>
      <c r="AA199" s="199">
        <v>70.083223828296099</v>
      </c>
      <c r="AB199" s="199">
        <v>11.383039271485488</v>
      </c>
      <c r="AC199" s="199">
        <v>29.16869227029655</v>
      </c>
    </row>
    <row r="200" spans="1:29" ht="13.2">
      <c r="A200" s="207"/>
      <c r="B200" s="207"/>
      <c r="C200" s="207"/>
      <c r="D200" s="208"/>
      <c r="E200" s="194" t="s">
        <v>299</v>
      </c>
      <c r="F200" s="201">
        <v>114.3022498733994</v>
      </c>
      <c r="G200" s="201">
        <v>243.5737976782753</v>
      </c>
      <c r="H200" s="201">
        <v>253.59900848507959</v>
      </c>
      <c r="I200" s="201">
        <v>278.64312911041884</v>
      </c>
      <c r="J200" s="201">
        <v>87.539790814006366</v>
      </c>
      <c r="K200" s="201">
        <v>194.80041243187509</v>
      </c>
      <c r="L200" s="201">
        <v>69.449468277508501</v>
      </c>
      <c r="M200" s="201">
        <v>150.29021558872304</v>
      </c>
      <c r="N200" s="201">
        <v>152.54075698350653</v>
      </c>
      <c r="O200" s="201">
        <v>153.16718587746627</v>
      </c>
      <c r="P200" s="201">
        <v>53.433378808549342</v>
      </c>
      <c r="Q200" s="201">
        <v>115.07585800559728</v>
      </c>
      <c r="R200" s="201">
        <v>38.341893944874485</v>
      </c>
      <c r="S200" s="201">
        <v>76.69983416252073</v>
      </c>
      <c r="T200" s="201">
        <v>64.829821717990271</v>
      </c>
      <c r="U200" s="201">
        <v>48.459674627898927</v>
      </c>
      <c r="V200" s="201">
        <v>13.642564802182811</v>
      </c>
      <c r="W200" s="201">
        <v>48.423921048755339</v>
      </c>
      <c r="X200" s="201">
        <v>6.5108876510164215</v>
      </c>
      <c r="Y200" s="201">
        <v>16.58374792703151</v>
      </c>
      <c r="Z200" s="201">
        <v>36.228429783582797</v>
      </c>
      <c r="AA200" s="201">
        <v>77.016268605053654</v>
      </c>
      <c r="AB200" s="201">
        <v>20.463847203274213</v>
      </c>
      <c r="AC200" s="201">
        <v>31.300633377522463</v>
      </c>
    </row>
    <row r="201" spans="1:29" s="42" customFormat="1" ht="13.2">
      <c r="D201" s="49"/>
      <c r="E201" s="9" t="s">
        <v>180</v>
      </c>
      <c r="F201" s="131">
        <v>210.96539576474692</v>
      </c>
      <c r="G201" s="131">
        <v>349.81625860865387</v>
      </c>
      <c r="H201" s="131">
        <v>362.35363982178484</v>
      </c>
      <c r="I201" s="131">
        <v>367.28029960260136</v>
      </c>
      <c r="J201" s="131">
        <v>156.95970396083379</v>
      </c>
      <c r="K201" s="136">
        <v>286.21797499243888</v>
      </c>
      <c r="L201" s="131">
        <v>148.07759563654764</v>
      </c>
      <c r="M201" s="131">
        <v>225.30781254720748</v>
      </c>
      <c r="N201" s="131">
        <v>216.42142641807845</v>
      </c>
      <c r="O201" s="131">
        <v>174.56376095026795</v>
      </c>
      <c r="P201" s="131">
        <v>82.016603081558145</v>
      </c>
      <c r="Q201" s="136">
        <v>168.4377394767331</v>
      </c>
      <c r="R201" s="137">
        <v>53.714005079072166</v>
      </c>
      <c r="S201" s="131">
        <v>84.023324264199601</v>
      </c>
      <c r="T201" s="131">
        <v>73.988677490262859</v>
      </c>
      <c r="U201" s="131">
        <v>67.255223693463364</v>
      </c>
      <c r="V201" s="131">
        <v>24.413406906488955</v>
      </c>
      <c r="W201" s="136">
        <v>60.564618813893688</v>
      </c>
      <c r="X201" s="131">
        <v>9.1737950491271096</v>
      </c>
      <c r="Y201" s="131">
        <v>40.485121797246826</v>
      </c>
      <c r="Z201" s="131">
        <v>71.943535913443554</v>
      </c>
      <c r="AA201" s="131">
        <v>125.46131495887009</v>
      </c>
      <c r="AB201" s="131">
        <v>50.529693972786667</v>
      </c>
      <c r="AC201" s="131">
        <v>57.215616701812074</v>
      </c>
    </row>
    <row r="202" spans="1:29" s="42" customFormat="1" ht="13.2">
      <c r="D202" s="49"/>
      <c r="E202" s="16" t="s">
        <v>201</v>
      </c>
      <c r="F202" s="131">
        <v>217.7</v>
      </c>
      <c r="G202" s="131">
        <v>361.6</v>
      </c>
      <c r="H202" s="131">
        <v>380</v>
      </c>
      <c r="I202" s="131">
        <v>386.2</v>
      </c>
      <c r="J202" s="131">
        <v>174.2</v>
      </c>
      <c r="K202" s="131">
        <v>299.7</v>
      </c>
      <c r="L202" s="131">
        <v>155</v>
      </c>
      <c r="M202" s="131">
        <v>239.5</v>
      </c>
      <c r="N202" s="131">
        <v>233.7</v>
      </c>
      <c r="O202" s="131">
        <v>188.7</v>
      </c>
      <c r="P202" s="131">
        <v>90</v>
      </c>
      <c r="Q202" s="131">
        <v>180.4</v>
      </c>
      <c r="R202" s="131">
        <v>51.4</v>
      </c>
      <c r="S202" s="131">
        <v>77.7</v>
      </c>
      <c r="T202" s="131">
        <v>70.400000000000006</v>
      </c>
      <c r="U202" s="131">
        <v>66.8</v>
      </c>
      <c r="V202" s="131">
        <v>25.9</v>
      </c>
      <c r="W202" s="131">
        <v>58.4</v>
      </c>
      <c r="X202" s="131">
        <v>11.2</v>
      </c>
      <c r="Y202" s="131">
        <v>44.4</v>
      </c>
      <c r="Z202" s="131">
        <v>75.900000000000006</v>
      </c>
      <c r="AA202" s="131">
        <v>130.80000000000001</v>
      </c>
      <c r="AB202" s="131">
        <v>58.3</v>
      </c>
      <c r="AC202" s="131">
        <v>60.9</v>
      </c>
    </row>
    <row r="203" spans="1:29" s="42" customFormat="1" ht="13.2">
      <c r="D203" s="49"/>
      <c r="E203" s="17" t="s">
        <v>202</v>
      </c>
      <c r="F203" s="131">
        <v>203</v>
      </c>
      <c r="G203" s="131">
        <v>336.2</v>
      </c>
      <c r="H203" s="131">
        <v>342.8</v>
      </c>
      <c r="I203" s="131">
        <v>347</v>
      </c>
      <c r="J203" s="131">
        <v>138.4</v>
      </c>
      <c r="K203" s="131">
        <v>271.10000000000002</v>
      </c>
      <c r="L203" s="131">
        <v>139.80000000000001</v>
      </c>
      <c r="M203" s="131">
        <v>208.9</v>
      </c>
      <c r="N203" s="131">
        <v>197.3</v>
      </c>
      <c r="O203" s="131">
        <v>159.5</v>
      </c>
      <c r="P203" s="131">
        <v>73.400000000000006</v>
      </c>
      <c r="Q203" s="131">
        <v>155</v>
      </c>
      <c r="R203" s="131">
        <v>56.4</v>
      </c>
      <c r="S203" s="131">
        <v>91.3</v>
      </c>
      <c r="T203" s="131">
        <v>78</v>
      </c>
      <c r="U203" s="131">
        <v>67.7</v>
      </c>
      <c r="V203" s="131">
        <v>22.8</v>
      </c>
      <c r="W203" s="131">
        <v>63</v>
      </c>
      <c r="X203" s="131">
        <v>6.7</v>
      </c>
      <c r="Y203" s="131">
        <v>36</v>
      </c>
      <c r="Z203" s="131">
        <v>67.5</v>
      </c>
      <c r="AA203" s="131">
        <v>119.8</v>
      </c>
      <c r="AB203" s="131">
        <v>42.1</v>
      </c>
      <c r="AC203" s="131">
        <v>53.1</v>
      </c>
    </row>
    <row r="204" spans="1:29" ht="11.4">
      <c r="A204" s="73" t="s">
        <v>227</v>
      </c>
    </row>
    <row r="211" spans="11:11">
      <c r="K211" s="8"/>
    </row>
  </sheetData>
  <sortState ref="A31:AG57">
    <sortCondition ref="E31:E57"/>
  </sortState>
  <mergeCells count="4">
    <mergeCell ref="F3:K3"/>
    <mergeCell ref="R3:W3"/>
    <mergeCell ref="X3:AC3"/>
    <mergeCell ref="L3:Q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T204"/>
  <sheetViews>
    <sheetView topLeftCell="D1" zoomScale="80" zoomScaleNormal="80" workbookViewId="0">
      <pane ySplit="4" topLeftCell="A185" activePane="bottomLeft" state="frozen"/>
      <selection activeCell="G44" sqref="G44"/>
      <selection pane="bottomLeft" activeCell="L4" sqref="L4"/>
    </sheetView>
  </sheetViews>
  <sheetFormatPr baseColWidth="10" defaultColWidth="11.44140625" defaultRowHeight="10.199999999999999"/>
  <cols>
    <col min="1" max="3" width="11.44140625" style="29"/>
    <col min="4" max="4" width="9.5546875" style="32" customWidth="1"/>
    <col min="5" max="5" width="40.6640625" style="42" customWidth="1"/>
    <col min="6" max="7" width="14.109375" style="29" customWidth="1"/>
    <col min="8" max="8" width="11.44140625" style="29"/>
    <col min="9" max="14" width="11.44140625" style="42"/>
    <col min="15" max="16384" width="11.44140625" style="29"/>
  </cols>
  <sheetData>
    <row r="1" spans="1:20" ht="18.75" customHeight="1">
      <c r="A1" s="64" t="s">
        <v>295</v>
      </c>
      <c r="E1" s="128"/>
      <c r="F1" s="33"/>
      <c r="G1" s="33"/>
    </row>
    <row r="2" spans="1:20" ht="12" customHeight="1">
      <c r="A2" s="59"/>
      <c r="E2" s="128"/>
      <c r="F2" s="33"/>
      <c r="G2" s="33"/>
    </row>
    <row r="3" spans="1:20" s="31" customFormat="1" ht="69" customHeight="1">
      <c r="A3" s="140" t="s">
        <v>300</v>
      </c>
      <c r="B3" s="140" t="s">
        <v>320</v>
      </c>
      <c r="C3" s="140" t="s">
        <v>298</v>
      </c>
      <c r="D3" s="46" t="s">
        <v>6</v>
      </c>
      <c r="E3" s="129" t="s">
        <v>0</v>
      </c>
      <c r="F3" s="377" t="s">
        <v>168</v>
      </c>
      <c r="G3" s="377"/>
      <c r="H3" s="382"/>
      <c r="I3" s="383" t="s">
        <v>251</v>
      </c>
      <c r="J3" s="384"/>
      <c r="K3" s="385"/>
      <c r="L3" s="386" t="s">
        <v>328</v>
      </c>
      <c r="M3" s="377"/>
      <c r="N3" s="382"/>
      <c r="O3" s="380" t="s">
        <v>7</v>
      </c>
      <c r="P3" s="377"/>
      <c r="Q3" s="382"/>
      <c r="R3" s="386" t="s">
        <v>8</v>
      </c>
      <c r="S3" s="377"/>
      <c r="T3" s="377"/>
    </row>
    <row r="4" spans="1:20" s="31" customFormat="1" ht="32.25" customHeight="1">
      <c r="A4" s="35"/>
      <c r="B4" s="36"/>
      <c r="C4" s="36"/>
      <c r="D4" s="34"/>
      <c r="E4" s="130"/>
      <c r="F4" s="7" t="s">
        <v>181</v>
      </c>
      <c r="G4" s="7" t="s">
        <v>182</v>
      </c>
      <c r="H4" s="86" t="s">
        <v>12</v>
      </c>
      <c r="I4" s="105" t="s">
        <v>181</v>
      </c>
      <c r="J4" s="105" t="s">
        <v>182</v>
      </c>
      <c r="K4" s="86" t="s">
        <v>12</v>
      </c>
      <c r="L4" s="108" t="s">
        <v>181</v>
      </c>
      <c r="M4" s="253" t="s">
        <v>182</v>
      </c>
      <c r="N4" s="86" t="s">
        <v>12</v>
      </c>
      <c r="O4" s="84" t="s">
        <v>181</v>
      </c>
      <c r="P4" s="7" t="s">
        <v>182</v>
      </c>
      <c r="Q4" s="86" t="s">
        <v>12</v>
      </c>
      <c r="R4" s="84" t="s">
        <v>181</v>
      </c>
      <c r="S4" s="7" t="s">
        <v>182</v>
      </c>
      <c r="T4" s="7" t="s">
        <v>12</v>
      </c>
    </row>
    <row r="5" spans="1:20" ht="13.2">
      <c r="A5" s="197">
        <v>1</v>
      </c>
      <c r="B5" s="197">
        <v>1</v>
      </c>
      <c r="C5" s="198">
        <v>1</v>
      </c>
      <c r="D5" s="186">
        <v>911000</v>
      </c>
      <c r="E5" s="69" t="s">
        <v>134</v>
      </c>
      <c r="F5" s="209">
        <v>687.33477529440052</v>
      </c>
      <c r="G5" s="209">
        <v>659.48374076364678</v>
      </c>
      <c r="H5" s="209">
        <v>673.96772328891257</v>
      </c>
      <c r="I5" s="209">
        <v>485.76063446286963</v>
      </c>
      <c r="J5" s="209">
        <v>456.36535269034198</v>
      </c>
      <c r="K5" s="209">
        <v>471.6524238778922</v>
      </c>
      <c r="L5" s="209">
        <v>201.6</v>
      </c>
      <c r="M5" s="209">
        <v>203.1</v>
      </c>
      <c r="N5" s="209">
        <v>202.3</v>
      </c>
      <c r="O5" s="209">
        <v>76.003364575823113</v>
      </c>
      <c r="P5" s="209">
        <v>90.491845968555722</v>
      </c>
      <c r="Q5" s="209">
        <v>82.957084160039997</v>
      </c>
      <c r="R5" s="209">
        <v>125.57077625570776</v>
      </c>
      <c r="S5" s="209">
        <v>112.62654210474919</v>
      </c>
      <c r="T5" s="209">
        <v>119.35821525098034</v>
      </c>
    </row>
    <row r="6" spans="1:20" ht="13.2">
      <c r="A6" s="197">
        <v>1</v>
      </c>
      <c r="B6" s="197">
        <v>1</v>
      </c>
      <c r="C6" s="198">
        <v>1</v>
      </c>
      <c r="D6" s="186">
        <v>913000</v>
      </c>
      <c r="E6" s="69" t="s">
        <v>135</v>
      </c>
      <c r="F6" s="209">
        <v>600.5654002620148</v>
      </c>
      <c r="G6" s="209">
        <v>438.53237830726482</v>
      </c>
      <c r="H6" s="209">
        <v>521.90881674649631</v>
      </c>
      <c r="I6" s="209">
        <v>307.86733779218088</v>
      </c>
      <c r="J6" s="209">
        <v>251.24250840520375</v>
      </c>
      <c r="K6" s="209">
        <v>280.37963455738861</v>
      </c>
      <c r="L6" s="209">
        <v>292.7</v>
      </c>
      <c r="M6" s="209">
        <v>187.3</v>
      </c>
      <c r="N6" s="209">
        <v>241.5</v>
      </c>
      <c r="O6" s="209">
        <v>91.705164448734749</v>
      </c>
      <c r="P6" s="209">
        <v>97.573454173366471</v>
      </c>
      <c r="Q6" s="209">
        <v>94.553840695405356</v>
      </c>
      <c r="R6" s="209">
        <v>200.99289802109908</v>
      </c>
      <c r="S6" s="209">
        <v>89.716415728694642</v>
      </c>
      <c r="T6" s="209">
        <v>146.97534149370233</v>
      </c>
    </row>
    <row r="7" spans="1:20" ht="13.2">
      <c r="A7" s="197">
        <v>1</v>
      </c>
      <c r="B7" s="197">
        <v>1</v>
      </c>
      <c r="C7" s="198">
        <v>1</v>
      </c>
      <c r="D7" s="186">
        <v>112000</v>
      </c>
      <c r="E7" s="69" t="s">
        <v>16</v>
      </c>
      <c r="F7" s="209">
        <v>739.57919809448174</v>
      </c>
      <c r="G7" s="209">
        <v>696.49838517763044</v>
      </c>
      <c r="H7" s="209">
        <v>718.7718073970691</v>
      </c>
      <c r="I7" s="209">
        <v>461.49265581579971</v>
      </c>
      <c r="J7" s="209">
        <v>408.16760156382799</v>
      </c>
      <c r="K7" s="209">
        <v>435.7374492015926</v>
      </c>
      <c r="L7" s="209">
        <v>278.10000000000002</v>
      </c>
      <c r="M7" s="209">
        <v>288.3</v>
      </c>
      <c r="N7" s="209">
        <v>283</v>
      </c>
      <c r="O7" s="209">
        <v>107.58237395791981</v>
      </c>
      <c r="P7" s="209">
        <v>113.67499575046745</v>
      </c>
      <c r="Q7" s="209">
        <v>110.52501949837855</v>
      </c>
      <c r="R7" s="209">
        <v>170.5041683207622</v>
      </c>
      <c r="S7" s="209">
        <v>174.65578786333504</v>
      </c>
      <c r="T7" s="209">
        <v>172.50933869709783</v>
      </c>
    </row>
    <row r="8" spans="1:20" ht="13.2">
      <c r="A8" s="197">
        <v>1</v>
      </c>
      <c r="B8" s="197">
        <v>1</v>
      </c>
      <c r="C8" s="198">
        <v>1</v>
      </c>
      <c r="D8" s="186">
        <v>113000</v>
      </c>
      <c r="E8" s="69" t="s">
        <v>17</v>
      </c>
      <c r="F8" s="209">
        <v>473.75022397419849</v>
      </c>
      <c r="G8" s="209">
        <v>444.13893185159736</v>
      </c>
      <c r="H8" s="209">
        <v>459.41523927491909</v>
      </c>
      <c r="I8" s="209">
        <v>310.33864898763687</v>
      </c>
      <c r="J8" s="209">
        <v>293.48303450382855</v>
      </c>
      <c r="K8" s="209">
        <v>302.17875597378486</v>
      </c>
      <c r="L8" s="209">
        <v>163.4</v>
      </c>
      <c r="M8" s="209">
        <v>150.69999999999999</v>
      </c>
      <c r="N8" s="209">
        <v>157.19999999999999</v>
      </c>
      <c r="O8" s="209">
        <v>77.943020963984949</v>
      </c>
      <c r="P8" s="209">
        <v>77.141929693914562</v>
      </c>
      <c r="Q8" s="209">
        <v>77.555208400735808</v>
      </c>
      <c r="R8" s="209">
        <v>85.468554022576598</v>
      </c>
      <c r="S8" s="209">
        <v>73.513967653854237</v>
      </c>
      <c r="T8" s="209">
        <v>79.681274900398407</v>
      </c>
    </row>
    <row r="9" spans="1:20" ht="13.2">
      <c r="A9" s="197">
        <v>1</v>
      </c>
      <c r="B9" s="197">
        <v>1</v>
      </c>
      <c r="C9" s="198">
        <v>1</v>
      </c>
      <c r="D9" s="186">
        <v>513000</v>
      </c>
      <c r="E9" s="69" t="s">
        <v>96</v>
      </c>
      <c r="F9" s="209">
        <v>299.62819858569662</v>
      </c>
      <c r="G9" s="209">
        <v>282.11909914242199</v>
      </c>
      <c r="H9" s="209">
        <v>291.28808123997862</v>
      </c>
      <c r="I9" s="209">
        <v>189.54581905664506</v>
      </c>
      <c r="J9" s="209">
        <v>177.52664903422294</v>
      </c>
      <c r="K9" s="209">
        <v>183.82072230281744</v>
      </c>
      <c r="L9" s="209">
        <v>110.1</v>
      </c>
      <c r="M9" s="209">
        <v>104.6</v>
      </c>
      <c r="N9" s="209">
        <v>107.5</v>
      </c>
      <c r="O9" s="209">
        <v>55.770212145512872</v>
      </c>
      <c r="P9" s="209">
        <v>55.7024925863589</v>
      </c>
      <c r="Q9" s="209">
        <v>55.737955256929069</v>
      </c>
      <c r="R9" s="209">
        <v>54.312167383538679</v>
      </c>
      <c r="S9" s="209">
        <v>48.889957521840181</v>
      </c>
      <c r="T9" s="209">
        <v>51.729403680232117</v>
      </c>
    </row>
    <row r="10" spans="1:20" ht="12.75" customHeight="1">
      <c r="A10" s="197">
        <v>1</v>
      </c>
      <c r="B10" s="197">
        <v>1</v>
      </c>
      <c r="C10" s="198">
        <v>1</v>
      </c>
      <c r="D10" s="186">
        <v>914000</v>
      </c>
      <c r="E10" s="69" t="s">
        <v>136</v>
      </c>
      <c r="F10" s="209">
        <v>438.85855568146695</v>
      </c>
      <c r="G10" s="209">
        <v>342.66724776639791</v>
      </c>
      <c r="H10" s="209">
        <v>392.11014032300767</v>
      </c>
      <c r="I10" s="209">
        <v>248.78953332646543</v>
      </c>
      <c r="J10" s="209">
        <v>168.33732839398564</v>
      </c>
      <c r="K10" s="209">
        <v>209.69023034154088</v>
      </c>
      <c r="L10" s="209">
        <v>190.1</v>
      </c>
      <c r="M10" s="209">
        <v>174.3</v>
      </c>
      <c r="N10" s="209">
        <v>182.4</v>
      </c>
      <c r="O10" s="209">
        <v>79.839291233130723</v>
      </c>
      <c r="P10" s="209">
        <v>85.530616692089794</v>
      </c>
      <c r="Q10" s="209">
        <v>82.605242255758526</v>
      </c>
      <c r="R10" s="209">
        <v>110.22973112187081</v>
      </c>
      <c r="S10" s="209">
        <v>88.799302680322498</v>
      </c>
      <c r="T10" s="209">
        <v>99.814667725708233</v>
      </c>
    </row>
    <row r="11" spans="1:20" ht="13.2">
      <c r="A11" s="197">
        <v>1</v>
      </c>
      <c r="B11" s="197">
        <v>1</v>
      </c>
      <c r="C11" s="198">
        <v>1</v>
      </c>
      <c r="D11" s="186">
        <v>915000</v>
      </c>
      <c r="E11" s="69" t="s">
        <v>137</v>
      </c>
      <c r="F11" s="209">
        <v>606.06060606060612</v>
      </c>
      <c r="G11" s="209">
        <v>566.43698117302381</v>
      </c>
      <c r="H11" s="209">
        <v>586.90863316899208</v>
      </c>
      <c r="I11" s="209">
        <v>363.43332825744898</v>
      </c>
      <c r="J11" s="209">
        <v>371.65644837502043</v>
      </c>
      <c r="K11" s="209">
        <v>367.40795132696957</v>
      </c>
      <c r="L11" s="209">
        <v>242.6</v>
      </c>
      <c r="M11" s="209">
        <v>194.8</v>
      </c>
      <c r="N11" s="209">
        <v>219.5</v>
      </c>
      <c r="O11" s="209">
        <v>124.35916958530025</v>
      </c>
      <c r="P11" s="209">
        <v>97.11898431989583</v>
      </c>
      <c r="Q11" s="209">
        <v>111.19269904542118</v>
      </c>
      <c r="R11" s="209">
        <v>118.26810821785696</v>
      </c>
      <c r="S11" s="209">
        <v>97.661548478107534</v>
      </c>
      <c r="T11" s="209">
        <v>108.30798279660128</v>
      </c>
    </row>
    <row r="12" spans="1:20" ht="13.2">
      <c r="A12" s="197">
        <v>1</v>
      </c>
      <c r="B12" s="197">
        <v>1</v>
      </c>
      <c r="C12" s="198">
        <v>1</v>
      </c>
      <c r="D12" s="186">
        <v>916000</v>
      </c>
      <c r="E12" s="69" t="s">
        <v>138</v>
      </c>
      <c r="F12" s="209">
        <v>457.92079207920784</v>
      </c>
      <c r="G12" s="209">
        <v>403.5075700486401</v>
      </c>
      <c r="H12" s="209">
        <v>431.40004674613505</v>
      </c>
      <c r="I12" s="209">
        <v>285.30484627410101</v>
      </c>
      <c r="J12" s="209">
        <v>223.33356169075842</v>
      </c>
      <c r="K12" s="209">
        <v>255.10033723997464</v>
      </c>
      <c r="L12" s="209">
        <v>172.6</v>
      </c>
      <c r="M12" s="209">
        <v>180.2</v>
      </c>
      <c r="N12" s="209">
        <v>176.3</v>
      </c>
      <c r="O12" s="209">
        <v>78.817092235539349</v>
      </c>
      <c r="P12" s="209">
        <v>85.634034390628216</v>
      </c>
      <c r="Q12" s="209">
        <v>82.139637383552042</v>
      </c>
      <c r="R12" s="209">
        <v>93.798853569567484</v>
      </c>
      <c r="S12" s="209">
        <v>94.539973967253545</v>
      </c>
      <c r="T12" s="209">
        <v>94.160072122608426</v>
      </c>
    </row>
    <row r="13" spans="1:20" ht="13.2">
      <c r="A13" s="197">
        <v>1</v>
      </c>
      <c r="B13" s="197">
        <v>1</v>
      </c>
      <c r="C13" s="198">
        <v>1</v>
      </c>
      <c r="D13" s="186">
        <v>114000</v>
      </c>
      <c r="E13" s="69" t="s">
        <v>18</v>
      </c>
      <c r="F13" s="209">
        <v>434.20878975847955</v>
      </c>
      <c r="G13" s="209">
        <v>419.03678422449747</v>
      </c>
      <c r="H13" s="209">
        <v>426.90578866908515</v>
      </c>
      <c r="I13" s="209">
        <v>253.39844265540441</v>
      </c>
      <c r="J13" s="209">
        <v>235.11566173682209</v>
      </c>
      <c r="K13" s="209">
        <v>244.59807880986597</v>
      </c>
      <c r="L13" s="209">
        <v>180.8</v>
      </c>
      <c r="M13" s="209">
        <v>183.9</v>
      </c>
      <c r="N13" s="209">
        <v>182.3</v>
      </c>
      <c r="O13" s="209">
        <v>72.148167700497126</v>
      </c>
      <c r="P13" s="209">
        <v>79.161926431551009</v>
      </c>
      <c r="Q13" s="209">
        <v>75.524220229538869</v>
      </c>
      <c r="R13" s="209">
        <v>108.66217940257798</v>
      </c>
      <c r="S13" s="209">
        <v>104.7591960561244</v>
      </c>
      <c r="T13" s="209">
        <v>106.78348962968035</v>
      </c>
    </row>
    <row r="14" spans="1:20" ht="13.2">
      <c r="A14" s="197">
        <v>1</v>
      </c>
      <c r="B14" s="197">
        <v>1</v>
      </c>
      <c r="C14" s="198">
        <v>1</v>
      </c>
      <c r="D14" s="186">
        <v>116000</v>
      </c>
      <c r="E14" s="69" t="s">
        <v>19</v>
      </c>
      <c r="F14" s="209">
        <v>748.05413902841167</v>
      </c>
      <c r="G14" s="209">
        <v>706.7480693809888</v>
      </c>
      <c r="H14" s="209">
        <v>727.94899043570672</v>
      </c>
      <c r="I14" s="209">
        <v>464.70610789463615</v>
      </c>
      <c r="J14" s="209">
        <v>443.53697489184481</v>
      </c>
      <c r="K14" s="209">
        <v>454.4023300665171</v>
      </c>
      <c r="L14" s="209">
        <v>283.3</v>
      </c>
      <c r="M14" s="209">
        <v>263.2</v>
      </c>
      <c r="N14" s="209">
        <v>273.5</v>
      </c>
      <c r="O14" s="209">
        <v>102.37337525401632</v>
      </c>
      <c r="P14" s="209">
        <v>120.08248089596896</v>
      </c>
      <c r="Q14" s="209">
        <v>110.99303341598771</v>
      </c>
      <c r="R14" s="209">
        <v>180.97465587975921</v>
      </c>
      <c r="S14" s="209">
        <v>143.12861359317512</v>
      </c>
      <c r="T14" s="209">
        <v>162.55362695320187</v>
      </c>
    </row>
    <row r="15" spans="1:20" s="42" customFormat="1" ht="13.2">
      <c r="A15" s="197">
        <v>1</v>
      </c>
      <c r="B15" s="197">
        <v>1</v>
      </c>
      <c r="C15" s="198">
        <v>1</v>
      </c>
      <c r="D15" s="186">
        <v>117000</v>
      </c>
      <c r="E15" s="69" t="s">
        <v>20</v>
      </c>
      <c r="F15" s="209">
        <v>324.29061428125976</v>
      </c>
      <c r="G15" s="209">
        <v>303.09112806101973</v>
      </c>
      <c r="H15" s="209">
        <v>314.06345824860398</v>
      </c>
      <c r="I15" s="209">
        <v>172.74711568444033</v>
      </c>
      <c r="J15" s="209">
        <v>149.87287568580226</v>
      </c>
      <c r="K15" s="209">
        <v>161.71201704270365</v>
      </c>
      <c r="L15" s="209">
        <v>151.5</v>
      </c>
      <c r="M15" s="209">
        <v>153.19999999999999</v>
      </c>
      <c r="N15" s="209">
        <v>152.4</v>
      </c>
      <c r="O15" s="209">
        <v>50.514499532273149</v>
      </c>
      <c r="P15" s="209">
        <v>53.526027030643654</v>
      </c>
      <c r="Q15" s="209">
        <v>51.967334818114331</v>
      </c>
      <c r="R15" s="209">
        <v>101.0289990645463</v>
      </c>
      <c r="S15" s="209">
        <v>99.692225344573785</v>
      </c>
      <c r="T15" s="209">
        <v>100.38410638778606</v>
      </c>
    </row>
    <row r="16" spans="1:20" ht="13.2">
      <c r="A16" s="197">
        <v>1</v>
      </c>
      <c r="B16" s="197">
        <v>1</v>
      </c>
      <c r="C16" s="198">
        <v>1</v>
      </c>
      <c r="D16" s="186">
        <v>119000</v>
      </c>
      <c r="E16" s="69" t="s">
        <v>21</v>
      </c>
      <c r="F16" s="209">
        <v>929.43370301305356</v>
      </c>
      <c r="G16" s="209">
        <v>835.8907672301691</v>
      </c>
      <c r="H16" s="209">
        <v>884.02393758048652</v>
      </c>
      <c r="I16" s="209">
        <v>698.79281578172572</v>
      </c>
      <c r="J16" s="209">
        <v>627.82834850455129</v>
      </c>
      <c r="K16" s="209">
        <v>664.34361033255061</v>
      </c>
      <c r="L16" s="209">
        <v>230.6</v>
      </c>
      <c r="M16" s="209">
        <v>208.1</v>
      </c>
      <c r="N16" s="209">
        <v>219.7</v>
      </c>
      <c r="O16" s="209">
        <v>97.16360781234664</v>
      </c>
      <c r="P16" s="209">
        <v>91.547464239271775</v>
      </c>
      <c r="Q16" s="209">
        <v>94.437290104285026</v>
      </c>
      <c r="R16" s="209">
        <v>133.47727941898125</v>
      </c>
      <c r="S16" s="209">
        <v>116.51495448634591</v>
      </c>
      <c r="T16" s="209">
        <v>125.24303714365072</v>
      </c>
    </row>
    <row r="17" spans="1:20" ht="13.2">
      <c r="A17" s="197">
        <v>1</v>
      </c>
      <c r="B17" s="197">
        <v>1</v>
      </c>
      <c r="C17" s="198">
        <v>1</v>
      </c>
      <c r="D17" s="186">
        <v>124000</v>
      </c>
      <c r="E17" s="69" t="s">
        <v>24</v>
      </c>
      <c r="F17" s="209">
        <v>434.97909840695968</v>
      </c>
      <c r="G17" s="209">
        <v>387.20937111755308</v>
      </c>
      <c r="H17" s="209">
        <v>411.64571593700327</v>
      </c>
      <c r="I17" s="209">
        <v>239.80341204383686</v>
      </c>
      <c r="J17" s="209">
        <v>216.82541560669705</v>
      </c>
      <c r="K17" s="209">
        <v>228.57968501661611</v>
      </c>
      <c r="L17" s="209">
        <v>195.2</v>
      </c>
      <c r="M17" s="209">
        <v>170.4</v>
      </c>
      <c r="N17" s="209">
        <v>183.1</v>
      </c>
      <c r="O17" s="209">
        <v>47.452265280759235</v>
      </c>
      <c r="P17" s="209">
        <v>51.765958705555228</v>
      </c>
      <c r="Q17" s="209">
        <v>49.559312238115872</v>
      </c>
      <c r="R17" s="209">
        <v>147.72342108236359</v>
      </c>
      <c r="S17" s="209">
        <v>118.61799680530083</v>
      </c>
      <c r="T17" s="209">
        <v>133.50671868227133</v>
      </c>
    </row>
    <row r="18" spans="1:20" ht="13.2">
      <c r="A18" s="200"/>
      <c r="B18" s="200"/>
      <c r="C18" s="200"/>
      <c r="D18" s="190"/>
      <c r="E18" s="169" t="s">
        <v>210</v>
      </c>
      <c r="F18" s="210">
        <v>565.09674516274185</v>
      </c>
      <c r="G18" s="210">
        <v>506.54884435295497</v>
      </c>
      <c r="H18" s="210">
        <v>536.76675509129757</v>
      </c>
      <c r="I18" s="210">
        <v>348.85755712214387</v>
      </c>
      <c r="J18" s="210">
        <v>313.44326290303655</v>
      </c>
      <c r="K18" s="210">
        <v>331.72139015906112</v>
      </c>
      <c r="L18" s="210">
        <v>216.2</v>
      </c>
      <c r="M18" s="210">
        <v>193.1</v>
      </c>
      <c r="N18" s="210">
        <v>205</v>
      </c>
      <c r="O18" s="210">
        <v>82.845857707114646</v>
      </c>
      <c r="P18" s="210">
        <v>86.553537335878929</v>
      </c>
      <c r="Q18" s="210">
        <v>84.639919075979819</v>
      </c>
      <c r="R18" s="210">
        <v>133.39333033348333</v>
      </c>
      <c r="S18" s="210">
        <v>106.55204411403949</v>
      </c>
      <c r="T18" s="210">
        <v>120.40544585625665</v>
      </c>
    </row>
    <row r="19" spans="1:20" ht="13.2">
      <c r="A19" s="197">
        <v>2</v>
      </c>
      <c r="B19" s="197">
        <v>2</v>
      </c>
      <c r="C19" s="198">
        <v>1</v>
      </c>
      <c r="D19" s="186">
        <v>334002</v>
      </c>
      <c r="E19" s="69" t="s">
        <v>250</v>
      </c>
      <c r="F19" s="209">
        <v>496.77755093871343</v>
      </c>
      <c r="G19" s="209">
        <v>352.76711822090715</v>
      </c>
      <c r="H19" s="209">
        <v>429.9506543660159</v>
      </c>
      <c r="I19" s="209">
        <v>272.20687722669231</v>
      </c>
      <c r="J19" s="209">
        <v>238.10624624346949</v>
      </c>
      <c r="K19" s="209">
        <v>256.38275048272908</v>
      </c>
      <c r="L19" s="209">
        <v>224.6</v>
      </c>
      <c r="M19" s="209">
        <v>114.7</v>
      </c>
      <c r="N19" s="209">
        <v>173.6</v>
      </c>
      <c r="O19" s="209">
        <v>57.243505063848531</v>
      </c>
      <c r="P19" s="209">
        <v>51.782329280133155</v>
      </c>
      <c r="Q19" s="209">
        <v>54.709289851963099</v>
      </c>
      <c r="R19" s="209">
        <v>167.3271686481726</v>
      </c>
      <c r="S19" s="209">
        <v>62.878542697304546</v>
      </c>
      <c r="T19" s="209">
        <v>118.85861403132375</v>
      </c>
    </row>
    <row r="20" spans="1:20" ht="13.2">
      <c r="A20" s="197">
        <v>2</v>
      </c>
      <c r="B20" s="197">
        <v>2</v>
      </c>
      <c r="C20" s="198">
        <v>1</v>
      </c>
      <c r="D20" s="186">
        <v>711000</v>
      </c>
      <c r="E20" s="69" t="s">
        <v>121</v>
      </c>
      <c r="F20" s="209">
        <v>524.4765260233163</v>
      </c>
      <c r="G20" s="209">
        <v>397.03943425626278</v>
      </c>
      <c r="H20" s="209">
        <v>462.19410394973863</v>
      </c>
      <c r="I20" s="209">
        <v>302.76990060439397</v>
      </c>
      <c r="J20" s="209">
        <v>207.05981061968117</v>
      </c>
      <c r="K20" s="209">
        <v>255.9934390697538</v>
      </c>
      <c r="L20" s="209">
        <v>221.7</v>
      </c>
      <c r="M20" s="209">
        <v>190</v>
      </c>
      <c r="N20" s="209">
        <v>206.2</v>
      </c>
      <c r="O20" s="209">
        <v>65.881813754976946</v>
      </c>
      <c r="P20" s="209">
        <v>84.801630109073471</v>
      </c>
      <c r="Q20" s="209">
        <v>75.128509292210353</v>
      </c>
      <c r="R20" s="209">
        <v>155.82481166394547</v>
      </c>
      <c r="S20" s="209">
        <v>105.17799352750809</v>
      </c>
      <c r="T20" s="209">
        <v>131.0721555877744</v>
      </c>
    </row>
    <row r="21" spans="1:20" s="42" customFormat="1" ht="13.2">
      <c r="A21" s="197">
        <v>2</v>
      </c>
      <c r="B21" s="197">
        <v>2</v>
      </c>
      <c r="C21" s="198">
        <v>1</v>
      </c>
      <c r="D21" s="186">
        <v>314000</v>
      </c>
      <c r="E21" s="69" t="s">
        <v>54</v>
      </c>
      <c r="F21" s="209">
        <v>391.2725142773466</v>
      </c>
      <c r="G21" s="209">
        <v>307.43484054916792</v>
      </c>
      <c r="H21" s="209">
        <v>350.53905920616751</v>
      </c>
      <c r="I21" s="209">
        <v>257.43154195343391</v>
      </c>
      <c r="J21" s="209">
        <v>203.92351318684729</v>
      </c>
      <c r="K21" s="209">
        <v>231.43407817864244</v>
      </c>
      <c r="L21" s="209">
        <v>133.80000000000001</v>
      </c>
      <c r="M21" s="209">
        <v>103.5</v>
      </c>
      <c r="N21" s="209">
        <v>119.1</v>
      </c>
      <c r="O21" s="209">
        <v>45.687509152145267</v>
      </c>
      <c r="P21" s="209">
        <v>45.867294759351658</v>
      </c>
      <c r="Q21" s="209">
        <v>45.774859965066547</v>
      </c>
      <c r="R21" s="209">
        <v>88.15346317176747</v>
      </c>
      <c r="S21" s="209">
        <v>57.644032602968984</v>
      </c>
      <c r="T21" s="209">
        <v>73.330121062458588</v>
      </c>
    </row>
    <row r="22" spans="1:20" s="42" customFormat="1" ht="13.2">
      <c r="A22" s="197">
        <v>2</v>
      </c>
      <c r="B22" s="197">
        <v>2</v>
      </c>
      <c r="C22" s="198">
        <v>1</v>
      </c>
      <c r="D22" s="186">
        <v>512000</v>
      </c>
      <c r="E22" s="69" t="s">
        <v>95</v>
      </c>
      <c r="F22" s="209">
        <v>392.03648482722326</v>
      </c>
      <c r="G22" s="209">
        <v>378.30188679245288</v>
      </c>
      <c r="H22" s="209">
        <v>385.4195073175166</v>
      </c>
      <c r="I22" s="209">
        <v>204.3501140150851</v>
      </c>
      <c r="J22" s="209">
        <v>170.75471698113208</v>
      </c>
      <c r="K22" s="209">
        <v>188.16471229888194</v>
      </c>
      <c r="L22" s="209">
        <v>187.7</v>
      </c>
      <c r="M22" s="209">
        <v>207.5</v>
      </c>
      <c r="N22" s="209">
        <v>197.3</v>
      </c>
      <c r="O22" s="209">
        <v>111.38396772496053</v>
      </c>
      <c r="P22" s="209">
        <v>132.0754716981132</v>
      </c>
      <c r="Q22" s="209">
        <v>121.35260430869921</v>
      </c>
      <c r="R22" s="209">
        <v>76.302403087177694</v>
      </c>
      <c r="S22" s="209">
        <v>75.471698113207552</v>
      </c>
      <c r="T22" s="209">
        <v>75.902190709935454</v>
      </c>
    </row>
    <row r="23" spans="1:20" s="42" customFormat="1" ht="13.2">
      <c r="A23" s="197">
        <v>2</v>
      </c>
      <c r="B23" s="197">
        <v>2</v>
      </c>
      <c r="C23" s="198">
        <v>1</v>
      </c>
      <c r="D23" s="186">
        <v>111000</v>
      </c>
      <c r="E23" s="69" t="s">
        <v>15</v>
      </c>
      <c r="F23" s="209">
        <v>386.82597185453528</v>
      </c>
      <c r="G23" s="209">
        <v>326.49099998168845</v>
      </c>
      <c r="H23" s="209">
        <v>357.41383773554577</v>
      </c>
      <c r="I23" s="209">
        <v>240.00278667967109</v>
      </c>
      <c r="J23" s="209">
        <v>212.41141894490104</v>
      </c>
      <c r="K23" s="209">
        <v>226.55252751568804</v>
      </c>
      <c r="L23" s="209">
        <v>146.80000000000001</v>
      </c>
      <c r="M23" s="209">
        <v>114.1</v>
      </c>
      <c r="N23" s="209">
        <v>130.9</v>
      </c>
      <c r="O23" s="209">
        <v>38.142677999164</v>
      </c>
      <c r="P23" s="209">
        <v>43.214736957755761</v>
      </c>
      <c r="Q23" s="209">
        <v>40.615208833584759</v>
      </c>
      <c r="R23" s="209">
        <v>108.68050717570016</v>
      </c>
      <c r="S23" s="209">
        <v>70.864844079031698</v>
      </c>
      <c r="T23" s="209">
        <v>90.246101386272954</v>
      </c>
    </row>
    <row r="24" spans="1:20" s="42" customFormat="1" ht="13.2">
      <c r="A24" s="197">
        <v>2</v>
      </c>
      <c r="B24" s="197">
        <v>2</v>
      </c>
      <c r="C24" s="198">
        <v>1</v>
      </c>
      <c r="D24" s="186">
        <v>315000</v>
      </c>
      <c r="E24" s="69" t="s">
        <v>55</v>
      </c>
      <c r="F24" s="209">
        <v>560.45585824681928</v>
      </c>
      <c r="G24" s="209">
        <v>508.76045223151345</v>
      </c>
      <c r="H24" s="209">
        <v>535.20972073844086</v>
      </c>
      <c r="I24" s="209">
        <v>382.77652017797226</v>
      </c>
      <c r="J24" s="209">
        <v>349.49808844274565</v>
      </c>
      <c r="K24" s="209">
        <v>366.52455644637945</v>
      </c>
      <c r="L24" s="209">
        <v>177.7</v>
      </c>
      <c r="M24" s="209">
        <v>159.30000000000001</v>
      </c>
      <c r="N24" s="209">
        <v>168.7</v>
      </c>
      <c r="O24" s="209">
        <v>54.835688080555776</v>
      </c>
      <c r="P24" s="209">
        <v>50.49782266473126</v>
      </c>
      <c r="Q24" s="209">
        <v>52.717233942709939</v>
      </c>
      <c r="R24" s="209">
        <v>122.84364998829132</v>
      </c>
      <c r="S24" s="209">
        <v>108.76454112403655</v>
      </c>
      <c r="T24" s="209">
        <v>115.96793034935152</v>
      </c>
    </row>
    <row r="25" spans="1:20" s="42" customFormat="1" ht="13.2">
      <c r="A25" s="197">
        <v>2</v>
      </c>
      <c r="B25" s="197">
        <v>2</v>
      </c>
      <c r="C25" s="198">
        <v>1</v>
      </c>
      <c r="D25" s="186">
        <v>316000</v>
      </c>
      <c r="E25" s="69" t="s">
        <v>56</v>
      </c>
      <c r="F25" s="209">
        <v>332.08167096925604</v>
      </c>
      <c r="G25" s="209">
        <v>230.01025115325473</v>
      </c>
      <c r="H25" s="209">
        <v>283.29045693985051</v>
      </c>
      <c r="I25" s="209">
        <v>205.93757333959164</v>
      </c>
      <c r="J25" s="209">
        <v>128.13941568426449</v>
      </c>
      <c r="K25" s="209">
        <v>168.74923435011638</v>
      </c>
      <c r="L25" s="209">
        <v>126.1</v>
      </c>
      <c r="M25" s="209">
        <v>101.9</v>
      </c>
      <c r="N25" s="209">
        <v>114.5</v>
      </c>
      <c r="O25" s="209">
        <v>38.723304388641161</v>
      </c>
      <c r="P25" s="209">
        <v>42.286007175807285</v>
      </c>
      <c r="Q25" s="209">
        <v>40.426313855200299</v>
      </c>
      <c r="R25" s="209">
        <v>87.420793241023233</v>
      </c>
      <c r="S25" s="209">
        <v>59.58482829318298</v>
      </c>
      <c r="T25" s="209">
        <v>74.11490873453387</v>
      </c>
    </row>
    <row r="26" spans="1:20" s="42" customFormat="1" ht="13.2">
      <c r="A26" s="197">
        <v>2</v>
      </c>
      <c r="B26" s="197">
        <v>3</v>
      </c>
      <c r="C26" s="198">
        <v>1</v>
      </c>
      <c r="D26" s="186">
        <v>515000</v>
      </c>
      <c r="E26" s="69" t="s">
        <v>97</v>
      </c>
      <c r="F26" s="209">
        <v>389.24868293010303</v>
      </c>
      <c r="G26" s="209">
        <v>329.41097137462498</v>
      </c>
      <c r="H26" s="209">
        <v>359.40127817019845</v>
      </c>
      <c r="I26" s="209">
        <v>266.09845307204455</v>
      </c>
      <c r="J26" s="209">
        <v>219.15775987052837</v>
      </c>
      <c r="K26" s="209">
        <v>242.68415741675076</v>
      </c>
      <c r="L26" s="209">
        <v>123.2</v>
      </c>
      <c r="M26" s="209">
        <v>110.3</v>
      </c>
      <c r="N26" s="209">
        <v>116.7</v>
      </c>
      <c r="O26" s="209">
        <v>50.669440622797893</v>
      </c>
      <c r="P26" s="209">
        <v>56.306685997504978</v>
      </c>
      <c r="Q26" s="209">
        <v>53.481331987891018</v>
      </c>
      <c r="R26" s="209">
        <v>72.480789235260559</v>
      </c>
      <c r="S26" s="209">
        <v>53.946525506591584</v>
      </c>
      <c r="T26" s="209">
        <v>63.23578876555667</v>
      </c>
    </row>
    <row r="27" spans="1:20" s="42" customFormat="1" ht="13.2">
      <c r="A27" s="197">
        <v>2</v>
      </c>
      <c r="B27" s="197">
        <v>2</v>
      </c>
      <c r="C27" s="198">
        <v>1</v>
      </c>
      <c r="D27" s="186">
        <v>120000</v>
      </c>
      <c r="E27" s="69" t="s">
        <v>22</v>
      </c>
      <c r="F27" s="209">
        <v>656.51934714835863</v>
      </c>
      <c r="G27" s="209">
        <v>540.17942355411344</v>
      </c>
      <c r="H27" s="209">
        <v>599.51365506921059</v>
      </c>
      <c r="I27" s="209">
        <v>387.85989363653039</v>
      </c>
      <c r="J27" s="209">
        <v>318.76312273334611</v>
      </c>
      <c r="K27" s="209">
        <v>354.00299289188177</v>
      </c>
      <c r="L27" s="209">
        <v>268.7</v>
      </c>
      <c r="M27" s="209">
        <v>221.4</v>
      </c>
      <c r="N27" s="209">
        <v>245.5</v>
      </c>
      <c r="O27" s="209">
        <v>78.855675774802847</v>
      </c>
      <c r="P27" s="209">
        <v>85.894254628745941</v>
      </c>
      <c r="Q27" s="209">
        <v>82.304526748971199</v>
      </c>
      <c r="R27" s="209">
        <v>189.80377773702548</v>
      </c>
      <c r="S27" s="209">
        <v>135.52204619202138</v>
      </c>
      <c r="T27" s="209">
        <v>163.20613542835764</v>
      </c>
    </row>
    <row r="28" spans="1:20" s="42" customFormat="1" ht="13.2">
      <c r="A28" s="197">
        <v>2</v>
      </c>
      <c r="B28" s="197">
        <v>2</v>
      </c>
      <c r="C28" s="198">
        <v>1</v>
      </c>
      <c r="D28" s="186">
        <v>122000</v>
      </c>
      <c r="E28" s="69" t="s">
        <v>23</v>
      </c>
      <c r="F28" s="209">
        <v>795.3998073217723</v>
      </c>
      <c r="G28" s="209">
        <v>688.07042527024407</v>
      </c>
      <c r="H28" s="209">
        <v>743.67532832142729</v>
      </c>
      <c r="I28" s="209">
        <v>515.41425818882431</v>
      </c>
      <c r="J28" s="209">
        <v>444.04168554599005</v>
      </c>
      <c r="K28" s="209">
        <v>481.01818635555406</v>
      </c>
      <c r="L28" s="209">
        <v>280</v>
      </c>
      <c r="M28" s="209">
        <v>244</v>
      </c>
      <c r="N28" s="209">
        <v>262.7</v>
      </c>
      <c r="O28" s="209">
        <v>99.349710982658962</v>
      </c>
      <c r="P28" s="209">
        <v>112.62864910350186</v>
      </c>
      <c r="Q28" s="209">
        <v>105.74913435443118</v>
      </c>
      <c r="R28" s="209">
        <v>180.63583815028903</v>
      </c>
      <c r="S28" s="209">
        <v>131.40009062075217</v>
      </c>
      <c r="T28" s="209">
        <v>156.90800761144212</v>
      </c>
    </row>
    <row r="29" spans="1:20" s="42" customFormat="1" ht="13.2">
      <c r="A29" s="200"/>
      <c r="B29" s="200"/>
      <c r="C29" s="200"/>
      <c r="D29" s="190"/>
      <c r="E29" s="169" t="s">
        <v>217</v>
      </c>
      <c r="F29" s="210">
        <v>488.16315476505878</v>
      </c>
      <c r="G29" s="210">
        <v>410.76333052357876</v>
      </c>
      <c r="H29" s="210">
        <v>450.52865921255415</v>
      </c>
      <c r="I29" s="210">
        <v>311.24338390707157</v>
      </c>
      <c r="J29" s="210">
        <v>264.1998886466211</v>
      </c>
      <c r="K29" s="210">
        <v>288.36919484392797</v>
      </c>
      <c r="L29" s="210">
        <v>176.9</v>
      </c>
      <c r="M29" s="210">
        <v>146.6</v>
      </c>
      <c r="N29" s="210">
        <v>162.19999999999999</v>
      </c>
      <c r="O29" s="210">
        <v>56.078562975784656</v>
      </c>
      <c r="P29" s="210">
        <v>59.409205005303278</v>
      </c>
      <c r="Q29" s="210">
        <v>57.69803735929014</v>
      </c>
      <c r="R29" s="210">
        <v>120.84120788220264</v>
      </c>
      <c r="S29" s="210">
        <v>87.154236871654334</v>
      </c>
      <c r="T29" s="210">
        <v>104.46142700933605</v>
      </c>
    </row>
    <row r="30" spans="1:20" s="42" customFormat="1" ht="13.2">
      <c r="A30" s="197">
        <v>3</v>
      </c>
      <c r="B30" s="197">
        <v>4</v>
      </c>
      <c r="C30" s="198">
        <v>2</v>
      </c>
      <c r="D30" s="186">
        <v>334000</v>
      </c>
      <c r="E30" s="192" t="s">
        <v>258</v>
      </c>
      <c r="F30" s="209">
        <v>539.60964408725613</v>
      </c>
      <c r="G30" s="209">
        <v>433.75766148043374</v>
      </c>
      <c r="H30" s="209">
        <v>489.08558997824622</v>
      </c>
      <c r="I30" s="209">
        <v>373.13432835820907</v>
      </c>
      <c r="J30" s="209">
        <v>282.88543140028287</v>
      </c>
      <c r="K30" s="209">
        <v>330.05776010801895</v>
      </c>
      <c r="L30" s="209">
        <v>166.5</v>
      </c>
      <c r="M30" s="209">
        <v>150.9</v>
      </c>
      <c r="N30" s="209">
        <v>159</v>
      </c>
      <c r="O30" s="209">
        <v>120.55109070034443</v>
      </c>
      <c r="P30" s="209">
        <v>102.15307245010216</v>
      </c>
      <c r="Q30" s="209">
        <v>111.76955967294276</v>
      </c>
      <c r="R30" s="209">
        <v>45.924225028702644</v>
      </c>
      <c r="S30" s="209">
        <v>48.71915763004872</v>
      </c>
      <c r="T30" s="209">
        <v>47.258270197284524</v>
      </c>
    </row>
    <row r="31" spans="1:20" s="42" customFormat="1" ht="13.2">
      <c r="A31" s="197">
        <v>3</v>
      </c>
      <c r="B31" s="197">
        <v>4</v>
      </c>
      <c r="C31" s="198">
        <v>2</v>
      </c>
      <c r="D31" s="186">
        <v>554000</v>
      </c>
      <c r="E31" s="69" t="s">
        <v>265</v>
      </c>
      <c r="F31" s="209">
        <v>325.20325203252037</v>
      </c>
      <c r="G31" s="209">
        <v>305.23333511519758</v>
      </c>
      <c r="H31" s="209">
        <v>315.59453689652514</v>
      </c>
      <c r="I31" s="209">
        <v>215.64544913741827</v>
      </c>
      <c r="J31" s="209">
        <v>197.78692468060092</v>
      </c>
      <c r="K31" s="209">
        <v>207.0526505311351</v>
      </c>
      <c r="L31" s="209">
        <v>109.6</v>
      </c>
      <c r="M31" s="209">
        <v>107.4</v>
      </c>
      <c r="N31" s="209">
        <v>108.5</v>
      </c>
      <c r="O31" s="209">
        <v>63.950029744199874</v>
      </c>
      <c r="P31" s="209">
        <v>78.045651360453306</v>
      </c>
      <c r="Q31" s="209">
        <v>70.732271920574092</v>
      </c>
      <c r="R31" s="209">
        <v>45.60777315090224</v>
      </c>
      <c r="S31" s="209">
        <v>29.400759074143366</v>
      </c>
      <c r="T31" s="209">
        <v>37.809614444815971</v>
      </c>
    </row>
    <row r="32" spans="1:20" s="42" customFormat="1" ht="13.2">
      <c r="A32" s="197">
        <v>3</v>
      </c>
      <c r="B32" s="197">
        <v>4</v>
      </c>
      <c r="C32" s="198">
        <v>2</v>
      </c>
      <c r="D32" s="186">
        <v>558000</v>
      </c>
      <c r="E32" s="69" t="s">
        <v>266</v>
      </c>
      <c r="F32" s="209">
        <v>309.15113333766317</v>
      </c>
      <c r="G32" s="209">
        <v>286.47849651580208</v>
      </c>
      <c r="H32" s="209">
        <v>298.27050398594781</v>
      </c>
      <c r="I32" s="209">
        <v>216.27589790218872</v>
      </c>
      <c r="J32" s="209">
        <v>183.71225452241853</v>
      </c>
      <c r="K32" s="209">
        <v>200.64856100526958</v>
      </c>
      <c r="L32" s="209">
        <v>92.9</v>
      </c>
      <c r="M32" s="209">
        <v>102.8</v>
      </c>
      <c r="N32" s="209">
        <v>97.6</v>
      </c>
      <c r="O32" s="209">
        <v>52.607650841072939</v>
      </c>
      <c r="P32" s="209">
        <v>57.718026325051035</v>
      </c>
      <c r="Q32" s="209">
        <v>55.060127009863535</v>
      </c>
      <c r="R32" s="209">
        <v>40.267584594401512</v>
      </c>
      <c r="S32" s="209">
        <v>45.04821566833251</v>
      </c>
      <c r="T32" s="209">
        <v>42.561815970814756</v>
      </c>
    </row>
    <row r="33" spans="1:20" s="42" customFormat="1" ht="13.2">
      <c r="A33" s="197">
        <v>3</v>
      </c>
      <c r="B33" s="197">
        <v>4</v>
      </c>
      <c r="C33" s="198">
        <v>2</v>
      </c>
      <c r="D33" s="186">
        <v>358000</v>
      </c>
      <c r="E33" s="69" t="s">
        <v>259</v>
      </c>
      <c r="F33" s="209">
        <v>419.90411638287316</v>
      </c>
      <c r="G33" s="209">
        <v>396.72429481346666</v>
      </c>
      <c r="H33" s="209">
        <v>408.87040887040877</v>
      </c>
      <c r="I33" s="209">
        <v>246.32170606711853</v>
      </c>
      <c r="J33" s="209">
        <v>237.79193205944787</v>
      </c>
      <c r="K33" s="209">
        <v>242.26149226149221</v>
      </c>
      <c r="L33" s="209">
        <v>173.6</v>
      </c>
      <c r="M33" s="209">
        <v>158.9</v>
      </c>
      <c r="N33" s="209">
        <v>166.6</v>
      </c>
      <c r="O33" s="209">
        <v>96.98572766848514</v>
      </c>
      <c r="P33" s="209">
        <v>92.81164695177435</v>
      </c>
      <c r="Q33" s="209">
        <v>94.998844998845001</v>
      </c>
      <c r="R33" s="209">
        <v>76.596682647269517</v>
      </c>
      <c r="S33" s="209">
        <v>66.120715802244462</v>
      </c>
      <c r="T33" s="209">
        <v>71.610071610071614</v>
      </c>
    </row>
    <row r="34" spans="1:20" s="42" customFormat="1" ht="13.2">
      <c r="A34" s="197">
        <v>3</v>
      </c>
      <c r="B34" s="197">
        <v>4</v>
      </c>
      <c r="C34" s="198">
        <v>2</v>
      </c>
      <c r="D34" s="186">
        <v>366000</v>
      </c>
      <c r="E34" s="69" t="s">
        <v>260</v>
      </c>
      <c r="F34" s="209">
        <v>402.37859266600606</v>
      </c>
      <c r="G34" s="209">
        <v>383.09889173060526</v>
      </c>
      <c r="H34" s="209">
        <v>393.08822019102394</v>
      </c>
      <c r="I34" s="209">
        <v>268.08721506442026</v>
      </c>
      <c r="J34" s="209">
        <v>248.8277919863597</v>
      </c>
      <c r="K34" s="209">
        <v>258.80661394680084</v>
      </c>
      <c r="L34" s="209">
        <v>134.30000000000001</v>
      </c>
      <c r="M34" s="209">
        <v>134.30000000000001</v>
      </c>
      <c r="N34" s="209">
        <v>134.30000000000001</v>
      </c>
      <c r="O34" s="209">
        <v>70.366699702675916</v>
      </c>
      <c r="P34" s="209">
        <v>66.069906223358913</v>
      </c>
      <c r="Q34" s="209">
        <v>68.296189791516895</v>
      </c>
      <c r="R34" s="209">
        <v>63.924677898909813</v>
      </c>
      <c r="S34" s="209">
        <v>68.201193520886619</v>
      </c>
      <c r="T34" s="209">
        <v>65.985416452706176</v>
      </c>
    </row>
    <row r="35" spans="1:20" s="42" customFormat="1" ht="13.2">
      <c r="A35" s="197">
        <v>3</v>
      </c>
      <c r="B35" s="197">
        <v>4</v>
      </c>
      <c r="C35" s="198">
        <v>2</v>
      </c>
      <c r="D35" s="186">
        <v>754000</v>
      </c>
      <c r="E35" s="69" t="s">
        <v>269</v>
      </c>
      <c r="F35" s="209">
        <v>527.88844621513965</v>
      </c>
      <c r="G35" s="209">
        <v>443.23901676196061</v>
      </c>
      <c r="H35" s="209">
        <v>487.18008977462347</v>
      </c>
      <c r="I35" s="209">
        <v>359.47120608475211</v>
      </c>
      <c r="J35" s="209">
        <v>280.50627962664322</v>
      </c>
      <c r="K35" s="209">
        <v>321.49655707268937</v>
      </c>
      <c r="L35" s="209">
        <v>168.4</v>
      </c>
      <c r="M35" s="209">
        <v>162.69999999999999</v>
      </c>
      <c r="N35" s="209">
        <v>165.7</v>
      </c>
      <c r="O35" s="209">
        <v>79.228540383918869</v>
      </c>
      <c r="P35" s="209">
        <v>77.212529932072528</v>
      </c>
      <c r="Q35" s="209">
        <v>78.259030340062509</v>
      </c>
      <c r="R35" s="209">
        <v>89.188699746468671</v>
      </c>
      <c r="S35" s="209">
        <v>85.52020720324488</v>
      </c>
      <c r="T35" s="209">
        <v>87.424502361871646</v>
      </c>
    </row>
    <row r="36" spans="1:20" s="42" customFormat="1" ht="13.2">
      <c r="A36" s="197">
        <v>3</v>
      </c>
      <c r="B36" s="197">
        <v>3</v>
      </c>
      <c r="C36" s="198">
        <v>2</v>
      </c>
      <c r="D36" s="186">
        <v>370000</v>
      </c>
      <c r="E36" s="69" t="s">
        <v>261</v>
      </c>
      <c r="F36" s="209">
        <v>493.37810110054096</v>
      </c>
      <c r="G36" s="209">
        <v>444.96249746604502</v>
      </c>
      <c r="H36" s="209">
        <v>470.17680202059449</v>
      </c>
      <c r="I36" s="209">
        <v>338.55623950755455</v>
      </c>
      <c r="J36" s="209">
        <v>297.99310764240823</v>
      </c>
      <c r="K36" s="209">
        <v>319.11793277637457</v>
      </c>
      <c r="L36" s="209">
        <v>154.80000000000001</v>
      </c>
      <c r="M36" s="209">
        <v>147</v>
      </c>
      <c r="N36" s="209">
        <v>151.1</v>
      </c>
      <c r="O36" s="209">
        <v>81.141578063794057</v>
      </c>
      <c r="P36" s="209">
        <v>86.154469896614643</v>
      </c>
      <c r="Q36" s="209">
        <v>83.543811929279201</v>
      </c>
      <c r="R36" s="209">
        <v>73.680283529192309</v>
      </c>
      <c r="S36" s="209">
        <v>60.814919927022103</v>
      </c>
      <c r="T36" s="209">
        <v>67.515057314940748</v>
      </c>
    </row>
    <row r="37" spans="1:20" s="42" customFormat="1" ht="13.2">
      <c r="A37" s="197">
        <v>3</v>
      </c>
      <c r="B37" s="197">
        <v>4</v>
      </c>
      <c r="C37" s="198">
        <v>2</v>
      </c>
      <c r="D37" s="186">
        <v>758000</v>
      </c>
      <c r="E37" s="69" t="s">
        <v>271</v>
      </c>
      <c r="F37" s="209">
        <v>201.51371807000947</v>
      </c>
      <c r="G37" s="209">
        <v>198.5801008334191</v>
      </c>
      <c r="H37" s="209">
        <v>200.10843314111096</v>
      </c>
      <c r="I37" s="209">
        <v>105.96026490066225</v>
      </c>
      <c r="J37" s="209">
        <v>102.89124395513943</v>
      </c>
      <c r="K37" s="209">
        <v>104.49011779782148</v>
      </c>
      <c r="L37" s="209">
        <v>95.6</v>
      </c>
      <c r="M37" s="209">
        <v>95.7</v>
      </c>
      <c r="N37" s="209">
        <v>95.6</v>
      </c>
      <c r="O37" s="209">
        <v>47.303689687795647</v>
      </c>
      <c r="P37" s="209">
        <v>45.272147340261341</v>
      </c>
      <c r="Q37" s="209">
        <v>46.330523929222728</v>
      </c>
      <c r="R37" s="209">
        <v>48.249763481551568</v>
      </c>
      <c r="S37" s="209">
        <v>50.416709538018317</v>
      </c>
      <c r="T37" s="209">
        <v>49.287791414066731</v>
      </c>
    </row>
    <row r="38" spans="1:20" s="42" customFormat="1" ht="13.2">
      <c r="A38" s="197">
        <v>3</v>
      </c>
      <c r="B38" s="197">
        <v>4</v>
      </c>
      <c r="C38" s="198">
        <v>2</v>
      </c>
      <c r="D38" s="186">
        <v>958000</v>
      </c>
      <c r="E38" s="69" t="s">
        <v>276</v>
      </c>
      <c r="F38" s="209">
        <v>200.61203672220336</v>
      </c>
      <c r="G38" s="209">
        <v>168.28918572183233</v>
      </c>
      <c r="H38" s="209">
        <v>185.29117184146514</v>
      </c>
      <c r="I38" s="209">
        <v>110.84665079904795</v>
      </c>
      <c r="J38" s="209">
        <v>86.785902950720711</v>
      </c>
      <c r="K38" s="209">
        <v>99.441980254685944</v>
      </c>
      <c r="L38" s="209">
        <v>89.8</v>
      </c>
      <c r="M38" s="209">
        <v>81.5</v>
      </c>
      <c r="N38" s="209">
        <v>85.8</v>
      </c>
      <c r="O38" s="209">
        <v>42.842570554233255</v>
      </c>
      <c r="P38" s="209">
        <v>49.807561693457096</v>
      </c>
      <c r="Q38" s="209">
        <v>46.143940477893835</v>
      </c>
      <c r="R38" s="209">
        <v>46.922815368922137</v>
      </c>
      <c r="S38" s="209">
        <v>31.695721077654518</v>
      </c>
      <c r="T38" s="209">
        <v>39.705251108885385</v>
      </c>
    </row>
    <row r="39" spans="1:20" s="42" customFormat="1" ht="13.2">
      <c r="A39" s="197">
        <v>3</v>
      </c>
      <c r="B39" s="197">
        <v>4</v>
      </c>
      <c r="C39" s="198">
        <v>2</v>
      </c>
      <c r="D39" s="186">
        <v>762000</v>
      </c>
      <c r="E39" s="69" t="s">
        <v>272</v>
      </c>
      <c r="F39" s="209">
        <v>246.8036384453915</v>
      </c>
      <c r="G39" s="209">
        <v>198.39888618169161</v>
      </c>
      <c r="H39" s="209">
        <v>223.69208269627069</v>
      </c>
      <c r="I39" s="209">
        <v>134.85147255263661</v>
      </c>
      <c r="J39" s="209">
        <v>107.90114862513052</v>
      </c>
      <c r="K39" s="209">
        <v>121.98364687894701</v>
      </c>
      <c r="L39" s="209">
        <v>112</v>
      </c>
      <c r="M39" s="209">
        <v>90.5</v>
      </c>
      <c r="N39" s="209">
        <v>101.7</v>
      </c>
      <c r="O39" s="209">
        <v>47.070797023090137</v>
      </c>
      <c r="P39" s="209">
        <v>39.679777236338317</v>
      </c>
      <c r="Q39" s="209">
        <v>43.541846706109155</v>
      </c>
      <c r="R39" s="209">
        <v>64.881368869664783</v>
      </c>
      <c r="S39" s="209">
        <v>50.817960320222767</v>
      </c>
      <c r="T39" s="209">
        <v>58.166589111214513</v>
      </c>
    </row>
    <row r="40" spans="1:20" s="42" customFormat="1" ht="13.2">
      <c r="A40" s="197">
        <v>3</v>
      </c>
      <c r="B40" s="197">
        <v>4</v>
      </c>
      <c r="C40" s="198">
        <v>2</v>
      </c>
      <c r="D40" s="186">
        <v>154000</v>
      </c>
      <c r="E40" s="69" t="s">
        <v>253</v>
      </c>
      <c r="F40" s="209">
        <v>269.98889505830095</v>
      </c>
      <c r="G40" s="209">
        <v>265.24996177954444</v>
      </c>
      <c r="H40" s="209">
        <v>267.73372135321932</v>
      </c>
      <c r="I40" s="209">
        <v>127.01277068295393</v>
      </c>
      <c r="J40" s="209">
        <v>120.0122305457881</v>
      </c>
      <c r="K40" s="209">
        <v>123.68133866860677</v>
      </c>
      <c r="L40" s="209">
        <v>143</v>
      </c>
      <c r="M40" s="209">
        <v>145.19999999999999</v>
      </c>
      <c r="N40" s="209">
        <v>144.1</v>
      </c>
      <c r="O40" s="209">
        <v>111.74347584675181</v>
      </c>
      <c r="P40" s="209">
        <v>129.94954899862407</v>
      </c>
      <c r="Q40" s="209">
        <v>120.40742088032012</v>
      </c>
      <c r="R40" s="209">
        <v>31.232648528595224</v>
      </c>
      <c r="S40" s="209">
        <v>15.288182235132243</v>
      </c>
      <c r="T40" s="209">
        <v>23.644961804292468</v>
      </c>
    </row>
    <row r="41" spans="1:20" s="42" customFormat="1" ht="13.2">
      <c r="A41" s="197">
        <v>3</v>
      </c>
      <c r="B41" s="197">
        <v>4</v>
      </c>
      <c r="C41" s="198">
        <v>2</v>
      </c>
      <c r="D41" s="186">
        <v>766000</v>
      </c>
      <c r="E41" s="69" t="s">
        <v>273</v>
      </c>
      <c r="F41" s="209">
        <v>323.84277373141515</v>
      </c>
      <c r="G41" s="209">
        <v>281.8570958182417</v>
      </c>
      <c r="H41" s="209">
        <v>303.79269136423676</v>
      </c>
      <c r="I41" s="209">
        <v>188.40666947571179</v>
      </c>
      <c r="J41" s="209">
        <v>154.09944023707607</v>
      </c>
      <c r="K41" s="209">
        <v>172.02339769796842</v>
      </c>
      <c r="L41" s="209">
        <v>135.4</v>
      </c>
      <c r="M41" s="209">
        <v>127.8</v>
      </c>
      <c r="N41" s="209">
        <v>131.80000000000001</v>
      </c>
      <c r="O41" s="209">
        <v>60.795762354782397</v>
      </c>
      <c r="P41" s="209">
        <v>74.415541652946985</v>
      </c>
      <c r="Q41" s="209">
        <v>67.299830177998615</v>
      </c>
      <c r="R41" s="209">
        <v>74.640341900920959</v>
      </c>
      <c r="S41" s="209">
        <v>53.342113928218637</v>
      </c>
      <c r="T41" s="209">
        <v>64.469463488269696</v>
      </c>
    </row>
    <row r="42" spans="1:20" s="42" customFormat="1" ht="13.2">
      <c r="A42" s="197">
        <v>3</v>
      </c>
      <c r="B42" s="197">
        <v>4</v>
      </c>
      <c r="C42" s="198">
        <v>2</v>
      </c>
      <c r="D42" s="186">
        <v>962000</v>
      </c>
      <c r="E42" s="69" t="s">
        <v>277</v>
      </c>
      <c r="F42" s="209">
        <v>400.64678404599363</v>
      </c>
      <c r="G42" s="209">
        <v>350.75720566682946</v>
      </c>
      <c r="H42" s="209">
        <v>376.74919268030141</v>
      </c>
      <c r="I42" s="209">
        <v>277.57815307222427</v>
      </c>
      <c r="J42" s="209">
        <v>225.69614069369811</v>
      </c>
      <c r="K42" s="209">
        <v>252.72616651846303</v>
      </c>
      <c r="L42" s="209">
        <v>123.1</v>
      </c>
      <c r="M42" s="209">
        <v>125.1</v>
      </c>
      <c r="N42" s="209">
        <v>124</v>
      </c>
      <c r="O42" s="209">
        <v>62.881782249371184</v>
      </c>
      <c r="P42" s="209">
        <v>69.369809477283837</v>
      </c>
      <c r="Q42" s="209">
        <v>65.989610146487578</v>
      </c>
      <c r="R42" s="209">
        <v>60.186848724398132</v>
      </c>
      <c r="S42" s="209">
        <v>55.691255495847585</v>
      </c>
      <c r="T42" s="209">
        <v>58.033416015350781</v>
      </c>
    </row>
    <row r="43" spans="1:20" s="42" customFormat="1" ht="13.2">
      <c r="A43" s="197">
        <v>3</v>
      </c>
      <c r="B43" s="197">
        <v>4</v>
      </c>
      <c r="C43" s="198">
        <v>2</v>
      </c>
      <c r="D43" s="186">
        <v>770000</v>
      </c>
      <c r="E43" s="69" t="s">
        <v>274</v>
      </c>
      <c r="F43" s="209">
        <v>479.37298742329421</v>
      </c>
      <c r="G43" s="209">
        <v>403.89610389610391</v>
      </c>
      <c r="H43" s="209">
        <v>442.88897956621366</v>
      </c>
      <c r="I43" s="209">
        <v>309.25329606902</v>
      </c>
      <c r="J43" s="209">
        <v>241.55844155844156</v>
      </c>
      <c r="K43" s="209">
        <v>276.53096456260397</v>
      </c>
      <c r="L43" s="209">
        <v>170.1</v>
      </c>
      <c r="M43" s="209">
        <v>162.30000000000001</v>
      </c>
      <c r="N43" s="209">
        <v>166.4</v>
      </c>
      <c r="O43" s="209">
        <v>78.984142414484481</v>
      </c>
      <c r="P43" s="209">
        <v>75.974025974025977</v>
      </c>
      <c r="Q43" s="209">
        <v>77.529112652625628</v>
      </c>
      <c r="R43" s="209">
        <v>91.135548939789786</v>
      </c>
      <c r="S43" s="209">
        <v>86.36363636363636</v>
      </c>
      <c r="T43" s="209">
        <v>88.828902350984023</v>
      </c>
    </row>
    <row r="44" spans="1:20" s="42" customFormat="1" ht="13.2">
      <c r="A44" s="197">
        <v>3</v>
      </c>
      <c r="B44" s="197">
        <v>4</v>
      </c>
      <c r="C44" s="198">
        <v>2</v>
      </c>
      <c r="D44" s="186">
        <v>162000</v>
      </c>
      <c r="E44" s="69" t="s">
        <v>254</v>
      </c>
      <c r="F44" s="209">
        <v>280.07281893292259</v>
      </c>
      <c r="G44" s="209">
        <v>237.69100169779287</v>
      </c>
      <c r="H44" s="209">
        <v>259.91189427312776</v>
      </c>
      <c r="I44" s="209">
        <v>179.24660411707049</v>
      </c>
      <c r="J44" s="209">
        <v>143.54066985645935</v>
      </c>
      <c r="K44" s="209">
        <v>162.26138032305434</v>
      </c>
      <c r="L44" s="209">
        <v>100.8</v>
      </c>
      <c r="M44" s="209">
        <v>94.2</v>
      </c>
      <c r="N44" s="209">
        <v>97.7</v>
      </c>
      <c r="O44" s="209">
        <v>53.21383559725529</v>
      </c>
      <c r="P44" s="209">
        <v>47.846889952153106</v>
      </c>
      <c r="Q44" s="209">
        <v>50.66079295154185</v>
      </c>
      <c r="R44" s="209">
        <v>47.612379218596836</v>
      </c>
      <c r="S44" s="209">
        <v>46.303441889180434</v>
      </c>
      <c r="T44" s="209">
        <v>46.989720998531567</v>
      </c>
    </row>
    <row r="45" spans="1:20" s="42" customFormat="1" ht="13.2">
      <c r="A45" s="197">
        <v>3</v>
      </c>
      <c r="B45" s="197">
        <v>4</v>
      </c>
      <c r="C45" s="198">
        <v>2</v>
      </c>
      <c r="D45" s="186">
        <v>374000</v>
      </c>
      <c r="E45" s="69" t="s">
        <v>262</v>
      </c>
      <c r="F45" s="209">
        <v>538.53350485323347</v>
      </c>
      <c r="G45" s="209">
        <v>491.42013653976261</v>
      </c>
      <c r="H45" s="209">
        <v>515.57207517760264</v>
      </c>
      <c r="I45" s="209">
        <v>381.82668693720035</v>
      </c>
      <c r="J45" s="209">
        <v>338.27418660434222</v>
      </c>
      <c r="K45" s="209">
        <v>360.60070141782319</v>
      </c>
      <c r="L45" s="209">
        <v>156.69999999999999</v>
      </c>
      <c r="M45" s="209">
        <v>153.1</v>
      </c>
      <c r="N45" s="209">
        <v>155</v>
      </c>
      <c r="O45" s="209">
        <v>98.818851596304526</v>
      </c>
      <c r="P45" s="209">
        <v>98.407036103081367</v>
      </c>
      <c r="Q45" s="209">
        <v>98.61814693804142</v>
      </c>
      <c r="R45" s="209">
        <v>57.88796631972869</v>
      </c>
      <c r="S45" s="209">
        <v>54.738913832339009</v>
      </c>
      <c r="T45" s="209">
        <v>56.353226821737955</v>
      </c>
    </row>
    <row r="46" spans="1:20" s="42" customFormat="1" ht="13.2">
      <c r="A46" s="197">
        <v>3</v>
      </c>
      <c r="B46" s="197">
        <v>4</v>
      </c>
      <c r="C46" s="198">
        <v>2</v>
      </c>
      <c r="D46" s="186">
        <v>966000</v>
      </c>
      <c r="E46" s="69" t="s">
        <v>278</v>
      </c>
      <c r="F46" s="209">
        <v>335.01275927501149</v>
      </c>
      <c r="G46" s="209">
        <v>255.52536896982156</v>
      </c>
      <c r="H46" s="209">
        <v>297.55726247318529</v>
      </c>
      <c r="I46" s="209">
        <v>246.67931688804563</v>
      </c>
      <c r="J46" s="209">
        <v>182.83280710771714</v>
      </c>
      <c r="K46" s="209">
        <v>216.59400733513255</v>
      </c>
      <c r="L46" s="209">
        <v>88.3</v>
      </c>
      <c r="M46" s="209">
        <v>72.7</v>
      </c>
      <c r="N46" s="209">
        <v>81</v>
      </c>
      <c r="O46" s="209">
        <v>57.580318000392587</v>
      </c>
      <c r="P46" s="209">
        <v>54.335854321168952</v>
      </c>
      <c r="Q46" s="209">
        <v>56.051484326344195</v>
      </c>
      <c r="R46" s="209">
        <v>30.753124386573315</v>
      </c>
      <c r="S46" s="209">
        <v>18.356707540935457</v>
      </c>
      <c r="T46" s="209">
        <v>24.911770811708532</v>
      </c>
    </row>
    <row r="47" spans="1:20" s="42" customFormat="1" ht="13.2">
      <c r="A47" s="197">
        <v>3</v>
      </c>
      <c r="B47" s="197">
        <v>4</v>
      </c>
      <c r="C47" s="198">
        <v>2</v>
      </c>
      <c r="D47" s="186">
        <v>774000</v>
      </c>
      <c r="E47" s="69" t="s">
        <v>275</v>
      </c>
      <c r="F47" s="209">
        <v>363.98880034460478</v>
      </c>
      <c r="G47" s="209">
        <v>305.1146384479718</v>
      </c>
      <c r="H47" s="209">
        <v>335.84396605025012</v>
      </c>
      <c r="I47" s="209">
        <v>236.91578720654752</v>
      </c>
      <c r="J47" s="209">
        <v>206.9370958259847</v>
      </c>
      <c r="K47" s="209">
        <v>222.58445281322017</v>
      </c>
      <c r="L47" s="209">
        <v>127.1</v>
      </c>
      <c r="M47" s="209">
        <v>98.2</v>
      </c>
      <c r="N47" s="209">
        <v>113.3</v>
      </c>
      <c r="O47" s="209">
        <v>65.15184148180056</v>
      </c>
      <c r="P47" s="209">
        <v>56.437389770723108</v>
      </c>
      <c r="Q47" s="209">
        <v>60.985891743016126</v>
      </c>
      <c r="R47" s="209">
        <v>61.921171656256732</v>
      </c>
      <c r="S47" s="209">
        <v>41.740152851263964</v>
      </c>
      <c r="T47" s="209">
        <v>52.273621494013831</v>
      </c>
    </row>
    <row r="48" spans="1:20" s="42" customFormat="1" ht="13.2">
      <c r="A48" s="197">
        <v>3</v>
      </c>
      <c r="B48" s="197">
        <v>4</v>
      </c>
      <c r="C48" s="198">
        <v>2</v>
      </c>
      <c r="D48" s="186">
        <v>378000</v>
      </c>
      <c r="E48" s="69" t="s">
        <v>263</v>
      </c>
      <c r="F48" s="209">
        <v>357.94570292235863</v>
      </c>
      <c r="G48" s="209">
        <v>307.35049064987965</v>
      </c>
      <c r="H48" s="209">
        <v>333.51216022889844</v>
      </c>
      <c r="I48" s="209">
        <v>250.7349126750822</v>
      </c>
      <c r="J48" s="209">
        <v>203.66598778004075</v>
      </c>
      <c r="K48" s="209">
        <v>228.00429184549358</v>
      </c>
      <c r="L48" s="209">
        <v>107.2</v>
      </c>
      <c r="M48" s="209">
        <v>103.7</v>
      </c>
      <c r="N48" s="209">
        <v>105.5</v>
      </c>
      <c r="O48" s="209">
        <v>36.313332180529137</v>
      </c>
      <c r="P48" s="209">
        <v>44.436215515645252</v>
      </c>
      <c r="Q48" s="209">
        <v>40.236051502145919</v>
      </c>
      <c r="R48" s="209">
        <v>70.897458066747362</v>
      </c>
      <c r="S48" s="209">
        <v>59.248287354193671</v>
      </c>
      <c r="T48" s="209">
        <v>65.271816881258943</v>
      </c>
    </row>
    <row r="49" spans="1:20" s="42" customFormat="1" ht="13.2">
      <c r="A49" s="197">
        <v>3</v>
      </c>
      <c r="B49" s="197">
        <v>4</v>
      </c>
      <c r="C49" s="198">
        <v>2</v>
      </c>
      <c r="D49" s="186">
        <v>382000</v>
      </c>
      <c r="E49" s="69" t="s">
        <v>264</v>
      </c>
      <c r="F49" s="209">
        <v>384.8326950844372</v>
      </c>
      <c r="G49" s="209">
        <v>307.21760128789913</v>
      </c>
      <c r="H49" s="209">
        <v>347.31004961572137</v>
      </c>
      <c r="I49" s="209">
        <v>250.48653399460107</v>
      </c>
      <c r="J49" s="209">
        <v>189.16018245237456</v>
      </c>
      <c r="K49" s="209">
        <v>220.83860297694329</v>
      </c>
      <c r="L49" s="209">
        <v>134.30000000000001</v>
      </c>
      <c r="M49" s="209">
        <v>118.1</v>
      </c>
      <c r="N49" s="209">
        <v>126.5</v>
      </c>
      <c r="O49" s="209">
        <v>55.872936154184195</v>
      </c>
      <c r="P49" s="209">
        <v>50.979339951703786</v>
      </c>
      <c r="Q49" s="209">
        <v>53.507150501021499</v>
      </c>
      <c r="R49" s="209">
        <v>78.473224935651956</v>
      </c>
      <c r="S49" s="209">
        <v>67.078078883820766</v>
      </c>
      <c r="T49" s="209">
        <v>72.964296137756591</v>
      </c>
    </row>
    <row r="50" spans="1:20" s="42" customFormat="1" ht="13.2">
      <c r="A50" s="197">
        <v>3</v>
      </c>
      <c r="B50" s="197">
        <v>4</v>
      </c>
      <c r="C50" s="198">
        <v>2</v>
      </c>
      <c r="D50" s="186">
        <v>970000</v>
      </c>
      <c r="E50" s="69" t="s">
        <v>279</v>
      </c>
      <c r="F50" s="209">
        <v>423.12371079494369</v>
      </c>
      <c r="G50" s="209">
        <v>377.78683276092892</v>
      </c>
      <c r="H50" s="209">
        <v>401.54076373108688</v>
      </c>
      <c r="I50" s="209">
        <v>317.87168773470148</v>
      </c>
      <c r="J50" s="209">
        <v>266.0224692939052</v>
      </c>
      <c r="K50" s="209">
        <v>293.18849415285706</v>
      </c>
      <c r="L50" s="209">
        <v>105.3</v>
      </c>
      <c r="M50" s="209">
        <v>111.8</v>
      </c>
      <c r="N50" s="209">
        <v>108.4</v>
      </c>
      <c r="O50" s="209">
        <v>48.659226741418529</v>
      </c>
      <c r="P50" s="209">
        <v>51.225333255719192</v>
      </c>
      <c r="Q50" s="209">
        <v>49.880840215041843</v>
      </c>
      <c r="R50" s="209">
        <v>56.592796318823716</v>
      </c>
      <c r="S50" s="209">
        <v>60.5390302113045</v>
      </c>
      <c r="T50" s="209">
        <v>58.471429363187937</v>
      </c>
    </row>
    <row r="51" spans="1:20" s="42" customFormat="1" ht="13.2">
      <c r="A51" s="197">
        <v>3</v>
      </c>
      <c r="B51" s="197">
        <v>4</v>
      </c>
      <c r="C51" s="198">
        <v>2</v>
      </c>
      <c r="D51" s="186">
        <v>974000</v>
      </c>
      <c r="E51" s="69" t="s">
        <v>280</v>
      </c>
      <c r="F51" s="209">
        <v>279.97205653178571</v>
      </c>
      <c r="G51" s="209">
        <v>283.46264280041544</v>
      </c>
      <c r="H51" s="209">
        <v>281.60558065069472</v>
      </c>
      <c r="I51" s="209">
        <v>166.58606050835616</v>
      </c>
      <c r="J51" s="209">
        <v>158.83682570712932</v>
      </c>
      <c r="K51" s="209">
        <v>162.95957458974212</v>
      </c>
      <c r="L51" s="209">
        <v>113.4</v>
      </c>
      <c r="M51" s="209">
        <v>124.6</v>
      </c>
      <c r="N51" s="209">
        <v>118.6</v>
      </c>
      <c r="O51" s="209">
        <v>49.438443763770216</v>
      </c>
      <c r="P51" s="209">
        <v>62.312908546643044</v>
      </c>
      <c r="Q51" s="209">
        <v>55.463434158613985</v>
      </c>
      <c r="R51" s="209">
        <v>63.947552259659304</v>
      </c>
      <c r="S51" s="209">
        <v>62.312908546643044</v>
      </c>
      <c r="T51" s="209">
        <v>63.182571902338616</v>
      </c>
    </row>
    <row r="52" spans="1:20" s="42" customFormat="1" ht="13.2">
      <c r="A52" s="197">
        <v>3</v>
      </c>
      <c r="B52" s="197">
        <v>4</v>
      </c>
      <c r="C52" s="198">
        <v>2</v>
      </c>
      <c r="D52" s="186">
        <v>566000</v>
      </c>
      <c r="E52" s="69" t="s">
        <v>267</v>
      </c>
      <c r="F52" s="209">
        <v>232.7097992105715</v>
      </c>
      <c r="G52" s="209">
        <v>199.34554481513521</v>
      </c>
      <c r="H52" s="209">
        <v>216.79049567495781</v>
      </c>
      <c r="I52" s="209">
        <v>119.78719752874554</v>
      </c>
      <c r="J52" s="209">
        <v>99.296648738105091</v>
      </c>
      <c r="K52" s="209">
        <v>110.01040881518971</v>
      </c>
      <c r="L52" s="209">
        <v>112.9</v>
      </c>
      <c r="M52" s="209">
        <v>100</v>
      </c>
      <c r="N52" s="209">
        <v>106.8</v>
      </c>
      <c r="O52" s="209">
        <v>54.230307190664149</v>
      </c>
      <c r="P52" s="209">
        <v>58.675292436153008</v>
      </c>
      <c r="Q52" s="209">
        <v>56.351171889020499</v>
      </c>
      <c r="R52" s="209">
        <v>58.692294491161839</v>
      </c>
      <c r="S52" s="209">
        <v>41.373603640877121</v>
      </c>
      <c r="T52" s="209">
        <v>50.428914970747641</v>
      </c>
    </row>
    <row r="53" spans="1:20" s="42" customFormat="1" ht="13.2">
      <c r="A53" s="197">
        <v>3</v>
      </c>
      <c r="B53" s="197">
        <v>3</v>
      </c>
      <c r="C53" s="198">
        <v>2</v>
      </c>
      <c r="D53" s="186">
        <v>978000</v>
      </c>
      <c r="E53" s="117" t="s">
        <v>281</v>
      </c>
      <c r="F53" s="209">
        <v>427.08333333333331</v>
      </c>
      <c r="G53" s="209">
        <v>290.6014346146772</v>
      </c>
      <c r="H53" s="209">
        <v>360.8109314995088</v>
      </c>
      <c r="I53" s="209">
        <v>270.83333333333331</v>
      </c>
      <c r="J53" s="209">
        <v>145.30071730733863</v>
      </c>
      <c r="K53" s="209">
        <v>209.87764579798159</v>
      </c>
      <c r="L53" s="209">
        <v>156.30000000000001</v>
      </c>
      <c r="M53" s="209">
        <v>145.30000000000001</v>
      </c>
      <c r="N53" s="209">
        <v>150.9</v>
      </c>
      <c r="O53" s="209">
        <v>98.958333333333329</v>
      </c>
      <c r="P53" s="209">
        <v>84.60548096376678</v>
      </c>
      <c r="Q53" s="209">
        <v>91.988925605072779</v>
      </c>
      <c r="R53" s="209">
        <v>57.291666666666664</v>
      </c>
      <c r="S53" s="209">
        <v>60.695236343571828</v>
      </c>
      <c r="T53" s="209">
        <v>58.94436009645441</v>
      </c>
    </row>
    <row r="54" spans="1:20" s="42" customFormat="1" ht="13.2">
      <c r="A54" s="197">
        <v>3</v>
      </c>
      <c r="B54" s="197">
        <v>4</v>
      </c>
      <c r="C54" s="198">
        <v>2</v>
      </c>
      <c r="D54" s="186">
        <v>166000</v>
      </c>
      <c r="E54" s="69" t="s">
        <v>255</v>
      </c>
      <c r="F54" s="209">
        <v>351.50494632708904</v>
      </c>
      <c r="G54" s="209">
        <v>325.95256828144318</v>
      </c>
      <c r="H54" s="209">
        <v>339.14886678623839</v>
      </c>
      <c r="I54" s="209">
        <v>195.74826352346875</v>
      </c>
      <c r="J54" s="209">
        <v>183.20782286163873</v>
      </c>
      <c r="K54" s="209">
        <v>189.68422196858523</v>
      </c>
      <c r="L54" s="209">
        <v>155.80000000000001</v>
      </c>
      <c r="M54" s="209">
        <v>142.69999999999999</v>
      </c>
      <c r="N54" s="209">
        <v>149.5</v>
      </c>
      <c r="O54" s="209">
        <v>113.66028204588508</v>
      </c>
      <c r="P54" s="209">
        <v>113.52141171181297</v>
      </c>
      <c r="Q54" s="209">
        <v>113.59313006141639</v>
      </c>
      <c r="R54" s="209">
        <v>42.096400757735218</v>
      </c>
      <c r="S54" s="209">
        <v>29.223333707991458</v>
      </c>
      <c r="T54" s="209">
        <v>35.871514756236749</v>
      </c>
    </row>
    <row r="55" spans="1:20" s="42" customFormat="1" ht="13.2">
      <c r="A55" s="197">
        <v>3</v>
      </c>
      <c r="B55" s="197">
        <v>4</v>
      </c>
      <c r="C55" s="198">
        <v>2</v>
      </c>
      <c r="D55" s="186">
        <v>570000</v>
      </c>
      <c r="E55" s="69" t="s">
        <v>268</v>
      </c>
      <c r="F55" s="209">
        <v>276.55528389024721</v>
      </c>
      <c r="G55" s="209">
        <v>238.64374741567727</v>
      </c>
      <c r="H55" s="209">
        <v>258.39135110658293</v>
      </c>
      <c r="I55" s="209">
        <v>148.32925835370824</v>
      </c>
      <c r="J55" s="209">
        <v>137.04294406048797</v>
      </c>
      <c r="K55" s="209">
        <v>142.92183166355352</v>
      </c>
      <c r="L55" s="209">
        <v>128.19999999999999</v>
      </c>
      <c r="M55" s="209">
        <v>101.6</v>
      </c>
      <c r="N55" s="209">
        <v>115.5</v>
      </c>
      <c r="O55" s="209">
        <v>48.899755501222494</v>
      </c>
      <c r="P55" s="209">
        <v>53.753913403036215</v>
      </c>
      <c r="Q55" s="209">
        <v>51.225448576441956</v>
      </c>
      <c r="R55" s="209">
        <v>79.326270035316483</v>
      </c>
      <c r="S55" s="209">
        <v>47.846889952153106</v>
      </c>
      <c r="T55" s="209">
        <v>64.244070866587421</v>
      </c>
    </row>
    <row r="56" spans="1:20" s="42" customFormat="1" ht="13.2">
      <c r="A56" s="197">
        <v>3</v>
      </c>
      <c r="B56" s="197">
        <v>4</v>
      </c>
      <c r="C56" s="198">
        <v>2</v>
      </c>
      <c r="D56" s="186">
        <v>170000</v>
      </c>
      <c r="E56" s="69" t="s">
        <v>257</v>
      </c>
      <c r="F56" s="209">
        <v>350.16616681527114</v>
      </c>
      <c r="G56" s="209">
        <v>308.38923251154284</v>
      </c>
      <c r="H56" s="209">
        <v>330.03023177695673</v>
      </c>
      <c r="I56" s="209">
        <v>191.29448001945369</v>
      </c>
      <c r="J56" s="209">
        <v>143.74074396724455</v>
      </c>
      <c r="K56" s="209">
        <v>168.37420221699699</v>
      </c>
      <c r="L56" s="209">
        <v>158.9</v>
      </c>
      <c r="M56" s="209">
        <v>164.6</v>
      </c>
      <c r="N56" s="209">
        <v>161.69999999999999</v>
      </c>
      <c r="O56" s="209">
        <v>112.66920645213585</v>
      </c>
      <c r="P56" s="209">
        <v>129.80224758254204</v>
      </c>
      <c r="Q56" s="209">
        <v>120.92710782667115</v>
      </c>
      <c r="R56" s="209">
        <v>46.202480343681607</v>
      </c>
      <c r="S56" s="209">
        <v>34.846240961756251</v>
      </c>
      <c r="T56" s="209">
        <v>40.728921733288544</v>
      </c>
    </row>
    <row r="57" spans="1:20" s="42" customFormat="1" ht="13.2">
      <c r="A57" s="200"/>
      <c r="B57" s="200"/>
      <c r="C57" s="200"/>
      <c r="D57" s="190"/>
      <c r="E57" s="169" t="s">
        <v>211</v>
      </c>
      <c r="F57" s="210">
        <v>356.97121605335343</v>
      </c>
      <c r="G57" s="210">
        <v>314.58557516590679</v>
      </c>
      <c r="H57" s="210">
        <v>336.67953072729046</v>
      </c>
      <c r="I57" s="210">
        <v>227.40771958880785</v>
      </c>
      <c r="J57" s="210">
        <v>192.08424012945156</v>
      </c>
      <c r="K57" s="210">
        <v>210.49697069358012</v>
      </c>
      <c r="L57" s="210">
        <v>129.6</v>
      </c>
      <c r="M57" s="210">
        <v>122.5</v>
      </c>
      <c r="N57" s="210">
        <v>126.2</v>
      </c>
      <c r="O57" s="210">
        <v>68.638831587171325</v>
      </c>
      <c r="P57" s="210">
        <v>70.978320081363421</v>
      </c>
      <c r="Q57" s="210">
        <v>69.758837404097662</v>
      </c>
      <c r="R57" s="210">
        <v>60.924664877374326</v>
      </c>
      <c r="S57" s="210">
        <v>51.523014955091789</v>
      </c>
      <c r="T57" s="210">
        <v>56.423722629612691</v>
      </c>
    </row>
    <row r="58" spans="1:20" s="42" customFormat="1" ht="13.2">
      <c r="A58" s="197">
        <v>4</v>
      </c>
      <c r="B58" s="197">
        <v>2</v>
      </c>
      <c r="C58" s="198">
        <v>3</v>
      </c>
      <c r="D58" s="186">
        <v>334004</v>
      </c>
      <c r="E58" s="69" t="s">
        <v>57</v>
      </c>
      <c r="F58" s="209">
        <v>455.17241379310349</v>
      </c>
      <c r="G58" s="209">
        <v>411.58536585365863</v>
      </c>
      <c r="H58" s="209">
        <v>434.46777697320783</v>
      </c>
      <c r="I58" s="209">
        <v>295.56650246305418</v>
      </c>
      <c r="J58" s="209">
        <v>278.7456445993032</v>
      </c>
      <c r="K58" s="209">
        <v>287.57629047274236</v>
      </c>
      <c r="L58" s="209">
        <v>159.6</v>
      </c>
      <c r="M58" s="209">
        <v>132.80000000000001</v>
      </c>
      <c r="N58" s="209">
        <v>146.9</v>
      </c>
      <c r="O58" s="209">
        <v>102.46305418719211</v>
      </c>
      <c r="P58" s="209">
        <v>78.397212543554005</v>
      </c>
      <c r="Q58" s="209">
        <v>91.031343746767348</v>
      </c>
      <c r="R58" s="209">
        <v>57.142857142857146</v>
      </c>
      <c r="S58" s="209">
        <v>54.442508710801398</v>
      </c>
      <c r="T58" s="209">
        <v>55.860142753698149</v>
      </c>
    </row>
    <row r="59" spans="1:20" s="42" customFormat="1" ht="13.2">
      <c r="A59" s="197">
        <v>4</v>
      </c>
      <c r="B59" s="197">
        <v>2</v>
      </c>
      <c r="C59" s="198">
        <v>3</v>
      </c>
      <c r="D59" s="186">
        <v>962004</v>
      </c>
      <c r="E59" s="69" t="s">
        <v>150</v>
      </c>
      <c r="F59" s="209">
        <v>495.22673031026261</v>
      </c>
      <c r="G59" s="209">
        <v>487.64629388816644</v>
      </c>
      <c r="H59" s="209">
        <v>491.59925326695708</v>
      </c>
      <c r="I59" s="209">
        <v>328.16229116945118</v>
      </c>
      <c r="J59" s="209">
        <v>292.58777633289986</v>
      </c>
      <c r="K59" s="209">
        <v>311.13876789047919</v>
      </c>
      <c r="L59" s="209">
        <v>167.1</v>
      </c>
      <c r="M59" s="209">
        <v>195.1</v>
      </c>
      <c r="N59" s="209">
        <v>180.5</v>
      </c>
      <c r="O59" s="209">
        <v>113.36515513126491</v>
      </c>
      <c r="P59" s="209">
        <v>149.54486345903771</v>
      </c>
      <c r="Q59" s="209">
        <v>130.67828251400124</v>
      </c>
      <c r="R59" s="209">
        <v>53.699284009546538</v>
      </c>
      <c r="S59" s="209">
        <v>45.513654096228869</v>
      </c>
      <c r="T59" s="209">
        <v>49.782202862476666</v>
      </c>
    </row>
    <row r="60" spans="1:20" s="42" customFormat="1" ht="13.2">
      <c r="A60" s="197">
        <v>4</v>
      </c>
      <c r="B60" s="197">
        <v>1</v>
      </c>
      <c r="C60" s="198">
        <v>3</v>
      </c>
      <c r="D60" s="186">
        <v>978004</v>
      </c>
      <c r="E60" s="69" t="s">
        <v>161</v>
      </c>
      <c r="F60" s="209">
        <v>817.15838509316768</v>
      </c>
      <c r="G60" s="209">
        <v>734.04255319148933</v>
      </c>
      <c r="H60" s="209">
        <v>777.5071051563134</v>
      </c>
      <c r="I60" s="209">
        <v>677.40683229813669</v>
      </c>
      <c r="J60" s="209">
        <v>595.74468085106389</v>
      </c>
      <c r="K60" s="209">
        <v>638.4490458790093</v>
      </c>
      <c r="L60" s="209">
        <v>139.80000000000001</v>
      </c>
      <c r="M60" s="209">
        <v>138.30000000000001</v>
      </c>
      <c r="N60" s="209">
        <v>139.1</v>
      </c>
      <c r="O60" s="209">
        <v>85.403726708074544</v>
      </c>
      <c r="P60" s="209">
        <v>68.085106382978722</v>
      </c>
      <c r="Q60" s="209">
        <v>77.141697117336577</v>
      </c>
      <c r="R60" s="209">
        <v>54.347826086956523</v>
      </c>
      <c r="S60" s="209">
        <v>70.212765957446805</v>
      </c>
      <c r="T60" s="209">
        <v>61.91636215996752</v>
      </c>
    </row>
    <row r="61" spans="1:20" s="42" customFormat="1" ht="13.2">
      <c r="A61" s="197">
        <v>4</v>
      </c>
      <c r="B61" s="197">
        <v>2</v>
      </c>
      <c r="C61" s="198">
        <v>3</v>
      </c>
      <c r="D61" s="186">
        <v>562008</v>
      </c>
      <c r="E61" s="69" t="s">
        <v>105</v>
      </c>
      <c r="F61" s="209">
        <v>421.99108469539379</v>
      </c>
      <c r="G61" s="209">
        <v>382.18572331017054</v>
      </c>
      <c r="H61" s="209">
        <v>402.69483999387541</v>
      </c>
      <c r="I61" s="209">
        <v>291.23328380386329</v>
      </c>
      <c r="J61" s="209">
        <v>246.36765634870497</v>
      </c>
      <c r="K61" s="209">
        <v>269.48399938753636</v>
      </c>
      <c r="L61" s="209">
        <v>130.80000000000001</v>
      </c>
      <c r="M61" s="209">
        <v>135.80000000000001</v>
      </c>
      <c r="N61" s="209">
        <v>133.19999999999999</v>
      </c>
      <c r="O61" s="209">
        <v>53.491827637444281</v>
      </c>
      <c r="P61" s="209">
        <v>69.488313329121922</v>
      </c>
      <c r="Q61" s="209">
        <v>61.246363497167359</v>
      </c>
      <c r="R61" s="209">
        <v>77.265973254086191</v>
      </c>
      <c r="S61" s="209">
        <v>66.329753632343653</v>
      </c>
      <c r="T61" s="209">
        <v>71.964477109171639</v>
      </c>
    </row>
    <row r="62" spans="1:20" s="42" customFormat="1" ht="13.2">
      <c r="A62" s="197">
        <v>4</v>
      </c>
      <c r="B62" s="197">
        <v>2</v>
      </c>
      <c r="C62" s="198">
        <v>3</v>
      </c>
      <c r="D62" s="186">
        <v>158004</v>
      </c>
      <c r="E62" s="69" t="s">
        <v>30</v>
      </c>
      <c r="F62" s="209">
        <v>453.60349988487224</v>
      </c>
      <c r="G62" s="209">
        <v>327.24685795589278</v>
      </c>
      <c r="H62" s="209">
        <v>391.35514018691589</v>
      </c>
      <c r="I62" s="209">
        <v>317.75270550310847</v>
      </c>
      <c r="J62" s="209">
        <v>203.93644771164341</v>
      </c>
      <c r="K62" s="209">
        <v>261.68224299065423</v>
      </c>
      <c r="L62" s="209">
        <v>135.9</v>
      </c>
      <c r="M62" s="209">
        <v>123.3</v>
      </c>
      <c r="N62" s="209">
        <v>129.69999999999999</v>
      </c>
      <c r="O62" s="209">
        <v>59.866451761455217</v>
      </c>
      <c r="P62" s="209">
        <v>61.655205122124734</v>
      </c>
      <c r="Q62" s="209">
        <v>60.747663551401871</v>
      </c>
      <c r="R62" s="209">
        <v>75.984342620308539</v>
      </c>
      <c r="S62" s="209">
        <v>61.655205122124734</v>
      </c>
      <c r="T62" s="209">
        <v>68.925233644859816</v>
      </c>
    </row>
    <row r="63" spans="1:20" s="42" customFormat="1" ht="13.2">
      <c r="A63" s="197">
        <v>4</v>
      </c>
      <c r="B63" s="197">
        <v>2</v>
      </c>
      <c r="C63" s="198">
        <v>3</v>
      </c>
      <c r="D63" s="186">
        <v>954012</v>
      </c>
      <c r="E63" s="69" t="s">
        <v>140</v>
      </c>
      <c r="F63" s="209">
        <v>401.06951871657759</v>
      </c>
      <c r="G63" s="209">
        <v>300.45952633439379</v>
      </c>
      <c r="H63" s="209">
        <v>352.17316612265932</v>
      </c>
      <c r="I63" s="209">
        <v>284.09090909090918</v>
      </c>
      <c r="J63" s="209">
        <v>180.27571580063628</v>
      </c>
      <c r="K63" s="209">
        <v>233.63683215942277</v>
      </c>
      <c r="L63" s="209">
        <v>117</v>
      </c>
      <c r="M63" s="209">
        <v>120.2</v>
      </c>
      <c r="N63" s="209">
        <v>118.5</v>
      </c>
      <c r="O63" s="209">
        <v>56.81818181818182</v>
      </c>
      <c r="P63" s="209">
        <v>84.835630965005308</v>
      </c>
      <c r="Q63" s="209">
        <v>70.434633224531865</v>
      </c>
      <c r="R63" s="209">
        <v>60.160427807486627</v>
      </c>
      <c r="S63" s="209">
        <v>35.348179568752208</v>
      </c>
      <c r="T63" s="209">
        <v>48.101700738704686</v>
      </c>
    </row>
    <row r="64" spans="1:20" s="42" customFormat="1" ht="13.2">
      <c r="A64" s="197">
        <v>4</v>
      </c>
      <c r="B64" s="197">
        <v>2</v>
      </c>
      <c r="C64" s="202">
        <v>3</v>
      </c>
      <c r="D64" s="186">
        <v>370016</v>
      </c>
      <c r="E64" s="69" t="s">
        <v>73</v>
      </c>
      <c r="F64" s="209">
        <v>492.33627496516488</v>
      </c>
      <c r="G64" s="209">
        <v>478.50376487733786</v>
      </c>
      <c r="H64" s="209">
        <v>485.57521073251814</v>
      </c>
      <c r="I64" s="209">
        <v>320.48304691128664</v>
      </c>
      <c r="J64" s="209">
        <v>306.04809327179987</v>
      </c>
      <c r="K64" s="209">
        <v>313.42751988602635</v>
      </c>
      <c r="L64" s="209">
        <v>171.9</v>
      </c>
      <c r="M64" s="209">
        <v>172.5</v>
      </c>
      <c r="N64" s="209">
        <v>172.1</v>
      </c>
      <c r="O64" s="209">
        <v>69.670227589410118</v>
      </c>
      <c r="P64" s="209">
        <v>104.44498421180471</v>
      </c>
      <c r="Q64" s="209">
        <v>86.667458150302735</v>
      </c>
      <c r="R64" s="209">
        <v>102.18300046446818</v>
      </c>
      <c r="S64" s="209">
        <v>68.010687393733306</v>
      </c>
      <c r="T64" s="209">
        <v>85.480232696189006</v>
      </c>
    </row>
    <row r="65" spans="1:20" s="42" customFormat="1" ht="13.2">
      <c r="A65" s="197">
        <v>4</v>
      </c>
      <c r="B65" s="197">
        <v>2</v>
      </c>
      <c r="C65" s="198">
        <v>3</v>
      </c>
      <c r="D65" s="186">
        <v>962016</v>
      </c>
      <c r="E65" s="69" t="s">
        <v>151</v>
      </c>
      <c r="F65" s="209">
        <v>246.41833810888249</v>
      </c>
      <c r="G65" s="209">
        <v>280.49164828238258</v>
      </c>
      <c r="H65" s="209">
        <v>262.64445444994749</v>
      </c>
      <c r="I65" s="209">
        <v>94.55587392550143</v>
      </c>
      <c r="J65" s="209">
        <v>100.85092971950837</v>
      </c>
      <c r="K65" s="209">
        <v>97.553654509980475</v>
      </c>
      <c r="L65" s="209">
        <v>151.9</v>
      </c>
      <c r="M65" s="209">
        <v>179.6</v>
      </c>
      <c r="N65" s="209">
        <v>165.1</v>
      </c>
      <c r="O65" s="209">
        <v>34.383954154727796</v>
      </c>
      <c r="P65" s="209">
        <v>107.15411282697762</v>
      </c>
      <c r="Q65" s="209">
        <v>69.037970883986191</v>
      </c>
      <c r="R65" s="209">
        <v>117.47851002865329</v>
      </c>
      <c r="S65" s="209">
        <v>72.486605735896617</v>
      </c>
      <c r="T65" s="209">
        <v>96.052829055980794</v>
      </c>
    </row>
    <row r="66" spans="1:20" s="42" customFormat="1" ht="13.2">
      <c r="A66" s="197">
        <v>4</v>
      </c>
      <c r="B66" s="197">
        <v>2</v>
      </c>
      <c r="C66" s="198">
        <v>3</v>
      </c>
      <c r="D66" s="186">
        <v>370020</v>
      </c>
      <c r="E66" s="69" t="s">
        <v>74</v>
      </c>
      <c r="F66" s="209">
        <v>436.49061545176784</v>
      </c>
      <c r="G66" s="209">
        <v>379.62518020182608</v>
      </c>
      <c r="H66" s="209">
        <v>409.42360475754799</v>
      </c>
      <c r="I66" s="209">
        <v>347.01003928415543</v>
      </c>
      <c r="J66" s="209">
        <v>261.89332051898128</v>
      </c>
      <c r="K66" s="209">
        <v>306.49588289112535</v>
      </c>
      <c r="L66" s="209">
        <v>89.5</v>
      </c>
      <c r="M66" s="209">
        <v>117.7</v>
      </c>
      <c r="N66" s="209">
        <v>102.9</v>
      </c>
      <c r="O66" s="209">
        <v>61.108686163247491</v>
      </c>
      <c r="P66" s="209">
        <v>74.483421432003837</v>
      </c>
      <c r="Q66" s="209">
        <v>67.474839890210433</v>
      </c>
      <c r="R66" s="209">
        <v>28.371890004364907</v>
      </c>
      <c r="S66" s="209">
        <v>43.248438250840941</v>
      </c>
      <c r="T66" s="209">
        <v>35.452881976212261</v>
      </c>
    </row>
    <row r="67" spans="1:20" s="42" customFormat="1" ht="13.2">
      <c r="A67" s="197">
        <v>4</v>
      </c>
      <c r="B67" s="197">
        <v>2</v>
      </c>
      <c r="C67" s="202">
        <v>3</v>
      </c>
      <c r="D67" s="186">
        <v>978020</v>
      </c>
      <c r="E67" s="69" t="s">
        <v>162</v>
      </c>
      <c r="F67" s="209">
        <v>527.05223880597009</v>
      </c>
      <c r="G67" s="209">
        <v>531.38838239124777</v>
      </c>
      <c r="H67" s="209">
        <v>529.10052910052912</v>
      </c>
      <c r="I67" s="209">
        <v>221.54850746268659</v>
      </c>
      <c r="J67" s="209">
        <v>203.17791091430067</v>
      </c>
      <c r="K67" s="209">
        <v>212.87067798695711</v>
      </c>
      <c r="L67" s="209">
        <v>305.5</v>
      </c>
      <c r="M67" s="209">
        <v>328.2</v>
      </c>
      <c r="N67" s="209">
        <v>316.2</v>
      </c>
      <c r="O67" s="209">
        <v>135.26119402985074</v>
      </c>
      <c r="P67" s="209">
        <v>148.47616566814276</v>
      </c>
      <c r="Q67" s="209">
        <v>141.50362987572288</v>
      </c>
      <c r="R67" s="209">
        <v>170.24253731343285</v>
      </c>
      <c r="S67" s="209">
        <v>179.73430580880435</v>
      </c>
      <c r="T67" s="209">
        <v>174.72622123784913</v>
      </c>
    </row>
    <row r="68" spans="1:20" s="42" customFormat="1" ht="13.2">
      <c r="A68" s="197">
        <v>4</v>
      </c>
      <c r="B68" s="197">
        <v>2</v>
      </c>
      <c r="C68" s="198">
        <v>3</v>
      </c>
      <c r="D68" s="186">
        <v>170020</v>
      </c>
      <c r="E68" s="69" t="s">
        <v>49</v>
      </c>
      <c r="F68" s="209">
        <v>898.46793040768648</v>
      </c>
      <c r="G68" s="209">
        <v>837.09131905298761</v>
      </c>
      <c r="H68" s="209">
        <v>869.03635626436005</v>
      </c>
      <c r="I68" s="209">
        <v>547.9096338613349</v>
      </c>
      <c r="J68" s="209">
        <v>496.05411499436298</v>
      </c>
      <c r="K68" s="209">
        <v>523.04365454791196</v>
      </c>
      <c r="L68" s="209">
        <v>350.6</v>
      </c>
      <c r="M68" s="209">
        <v>341</v>
      </c>
      <c r="N68" s="209">
        <v>346</v>
      </c>
      <c r="O68" s="209">
        <v>168.78732796676186</v>
      </c>
      <c r="P68" s="209">
        <v>197.29425028184895</v>
      </c>
      <c r="Q68" s="209">
        <v>182.45708879578322</v>
      </c>
      <c r="R68" s="209">
        <v>181.77096857958972</v>
      </c>
      <c r="S68" s="209">
        <v>143.74295377677566</v>
      </c>
      <c r="T68" s="209">
        <v>163.53561292066496</v>
      </c>
    </row>
    <row r="69" spans="1:20" s="42" customFormat="1" ht="13.2">
      <c r="A69" s="197">
        <v>4</v>
      </c>
      <c r="B69" s="197">
        <v>2</v>
      </c>
      <c r="C69" s="198">
        <v>3</v>
      </c>
      <c r="D69" s="186">
        <v>154036</v>
      </c>
      <c r="E69" s="69" t="s">
        <v>29</v>
      </c>
      <c r="F69" s="209">
        <v>577.07509881422925</v>
      </c>
      <c r="G69" s="209">
        <v>486.01184398611394</v>
      </c>
      <c r="H69" s="209">
        <v>532.28884202068889</v>
      </c>
      <c r="I69" s="209">
        <v>330.03952569169957</v>
      </c>
      <c r="J69" s="209">
        <v>289.9734531345722</v>
      </c>
      <c r="K69" s="209">
        <v>310.33443808376018</v>
      </c>
      <c r="L69" s="209">
        <v>247</v>
      </c>
      <c r="M69" s="209">
        <v>196</v>
      </c>
      <c r="N69" s="209">
        <v>222</v>
      </c>
      <c r="O69" s="209">
        <v>124.50592885375494</v>
      </c>
      <c r="P69" s="209">
        <v>89.850929140289963</v>
      </c>
      <c r="Q69" s="209">
        <v>107.46208697398814</v>
      </c>
      <c r="R69" s="209">
        <v>122.5296442687747</v>
      </c>
      <c r="S69" s="209">
        <v>106.18746171125179</v>
      </c>
      <c r="T69" s="209">
        <v>114.49231696294065</v>
      </c>
    </row>
    <row r="70" spans="1:20" s="42" customFormat="1" ht="13.2">
      <c r="A70" s="197">
        <v>4</v>
      </c>
      <c r="B70" s="197">
        <v>1</v>
      </c>
      <c r="C70" s="198">
        <v>3</v>
      </c>
      <c r="D70" s="186">
        <v>158026</v>
      </c>
      <c r="E70" s="69" t="s">
        <v>36</v>
      </c>
      <c r="F70" s="209">
        <v>646.06741573033707</v>
      </c>
      <c r="G70" s="209">
        <v>582.45445829338462</v>
      </c>
      <c r="H70" s="209">
        <v>614.63761250592131</v>
      </c>
      <c r="I70" s="209">
        <v>456.46067415730346</v>
      </c>
      <c r="J70" s="209">
        <v>383.50910834132327</v>
      </c>
      <c r="K70" s="209">
        <v>420.41686404547613</v>
      </c>
      <c r="L70" s="209">
        <v>189.6</v>
      </c>
      <c r="M70" s="209">
        <v>198.9</v>
      </c>
      <c r="N70" s="209">
        <v>194.2</v>
      </c>
      <c r="O70" s="209">
        <v>91.292134831460672</v>
      </c>
      <c r="P70" s="209">
        <v>95.877277085330789</v>
      </c>
      <c r="Q70" s="209">
        <v>93.557555660824264</v>
      </c>
      <c r="R70" s="209">
        <v>98.31460674157303</v>
      </c>
      <c r="S70" s="209">
        <v>103.06807286673057</v>
      </c>
      <c r="T70" s="209">
        <v>100.66319279962103</v>
      </c>
    </row>
    <row r="71" spans="1:20" s="42" customFormat="1" ht="13.2">
      <c r="A71" s="197">
        <v>4</v>
      </c>
      <c r="B71" s="197">
        <v>1</v>
      </c>
      <c r="C71" s="198">
        <v>3</v>
      </c>
      <c r="D71" s="186">
        <v>562028</v>
      </c>
      <c r="E71" s="69" t="s">
        <v>111</v>
      </c>
      <c r="F71" s="209">
        <v>784.3770174306004</v>
      </c>
      <c r="G71" s="209">
        <v>661.38477437133997</v>
      </c>
      <c r="H71" s="209">
        <v>724.87918680219957</v>
      </c>
      <c r="I71" s="209">
        <v>522.91801162040031</v>
      </c>
      <c r="J71" s="209">
        <v>378.91836031691355</v>
      </c>
      <c r="K71" s="209">
        <v>453.25779036827197</v>
      </c>
      <c r="L71" s="209">
        <v>261.5</v>
      </c>
      <c r="M71" s="209">
        <v>282.5</v>
      </c>
      <c r="N71" s="209">
        <v>271.60000000000002</v>
      </c>
      <c r="O71" s="209">
        <v>142.02711426726921</v>
      </c>
      <c r="P71" s="209">
        <v>155.01205649328281</v>
      </c>
      <c r="Q71" s="209">
        <v>148.30861523079486</v>
      </c>
      <c r="R71" s="209">
        <v>119.43189154293093</v>
      </c>
      <c r="S71" s="209">
        <v>127.45435756114365</v>
      </c>
      <c r="T71" s="209">
        <v>123.31278120313281</v>
      </c>
    </row>
    <row r="72" spans="1:20" s="42" customFormat="1" ht="13.2">
      <c r="A72" s="197">
        <v>4</v>
      </c>
      <c r="B72" s="197">
        <v>2</v>
      </c>
      <c r="C72" s="198">
        <v>3</v>
      </c>
      <c r="D72" s="186">
        <v>954024</v>
      </c>
      <c r="E72" s="69" t="s">
        <v>143</v>
      </c>
      <c r="F72" s="209">
        <v>865.97197269134017</v>
      </c>
      <c r="G72" s="209">
        <v>772.53218884120179</v>
      </c>
      <c r="H72" s="209">
        <v>821.17471006359892</v>
      </c>
      <c r="I72" s="209">
        <v>628.8178224937119</v>
      </c>
      <c r="J72" s="209">
        <v>542.33320327740944</v>
      </c>
      <c r="K72" s="209">
        <v>587.35503179947625</v>
      </c>
      <c r="L72" s="209">
        <v>237.2</v>
      </c>
      <c r="M72" s="209">
        <v>230.2</v>
      </c>
      <c r="N72" s="209">
        <v>233.8</v>
      </c>
      <c r="O72" s="209">
        <v>71.86489399928135</v>
      </c>
      <c r="P72" s="209">
        <v>117.05033164260631</v>
      </c>
      <c r="Q72" s="209">
        <v>93.527871305649086</v>
      </c>
      <c r="R72" s="209">
        <v>165.28925619834712</v>
      </c>
      <c r="S72" s="209">
        <v>113.14865392118611</v>
      </c>
      <c r="T72" s="209">
        <v>140.29180695847361</v>
      </c>
    </row>
    <row r="73" spans="1:20" s="42" customFormat="1" ht="13.2">
      <c r="A73" s="197">
        <v>4</v>
      </c>
      <c r="B73" s="197">
        <v>2</v>
      </c>
      <c r="C73" s="198">
        <v>3</v>
      </c>
      <c r="D73" s="186">
        <v>978032</v>
      </c>
      <c r="E73" s="69" t="s">
        <v>165</v>
      </c>
      <c r="F73" s="209">
        <v>524.5114844017827</v>
      </c>
      <c r="G73" s="209">
        <v>544.5544554455447</v>
      </c>
      <c r="H73" s="209">
        <v>534.00685549341517</v>
      </c>
      <c r="I73" s="209">
        <v>335.96160438806993</v>
      </c>
      <c r="J73" s="209">
        <v>357.95887281035806</v>
      </c>
      <c r="K73" s="209">
        <v>346.38282518491798</v>
      </c>
      <c r="L73" s="209">
        <v>188.5</v>
      </c>
      <c r="M73" s="209">
        <v>186.6</v>
      </c>
      <c r="N73" s="209">
        <v>187.6</v>
      </c>
      <c r="O73" s="209">
        <v>78.848131642098053</v>
      </c>
      <c r="P73" s="209">
        <v>118.05026656511805</v>
      </c>
      <c r="Q73" s="209">
        <v>97.420169583258172</v>
      </c>
      <c r="R73" s="209">
        <v>109.70174837161468</v>
      </c>
      <c r="S73" s="209">
        <v>68.545316070068537</v>
      </c>
      <c r="T73" s="209">
        <v>90.203860725239039</v>
      </c>
    </row>
    <row r="74" spans="1:20" s="42" customFormat="1" ht="13.2">
      <c r="A74" s="197">
        <v>4</v>
      </c>
      <c r="B74" s="197">
        <v>2</v>
      </c>
      <c r="C74" s="198">
        <v>3</v>
      </c>
      <c r="D74" s="186">
        <v>382060</v>
      </c>
      <c r="E74" s="69" t="s">
        <v>93</v>
      </c>
      <c r="F74" s="209">
        <v>409.74529346622381</v>
      </c>
      <c r="G74" s="209">
        <v>374.11526794742161</v>
      </c>
      <c r="H74" s="209">
        <v>393.10589068586944</v>
      </c>
      <c r="I74" s="209">
        <v>283.49944629014402</v>
      </c>
      <c r="J74" s="209">
        <v>283.11425682507581</v>
      </c>
      <c r="K74" s="209">
        <v>283.31956085468073</v>
      </c>
      <c r="L74" s="209">
        <v>126.2</v>
      </c>
      <c r="M74" s="209">
        <v>91</v>
      </c>
      <c r="N74" s="209">
        <v>109.8</v>
      </c>
      <c r="O74" s="209">
        <v>46.511627906976742</v>
      </c>
      <c r="P74" s="209">
        <v>45.500505561172901</v>
      </c>
      <c r="Q74" s="209">
        <v>46.03942863888561</v>
      </c>
      <c r="R74" s="209">
        <v>79.734219269102979</v>
      </c>
      <c r="S74" s="209">
        <v>45.500505561172901</v>
      </c>
      <c r="T74" s="209">
        <v>63.746901192303156</v>
      </c>
    </row>
    <row r="75" spans="1:20" s="42" customFormat="1" ht="13.2">
      <c r="A75" s="197">
        <v>4</v>
      </c>
      <c r="B75" s="197">
        <v>2</v>
      </c>
      <c r="C75" s="198">
        <v>3</v>
      </c>
      <c r="D75" s="186">
        <v>962060</v>
      </c>
      <c r="E75" s="69" t="s">
        <v>156</v>
      </c>
      <c r="F75" s="209">
        <v>343.28358208955223</v>
      </c>
      <c r="G75" s="209">
        <v>389.74906567004808</v>
      </c>
      <c r="H75" s="209">
        <v>365.6966263198558</v>
      </c>
      <c r="I75" s="209">
        <v>248.75621890547265</v>
      </c>
      <c r="J75" s="209">
        <v>202.88307528029898</v>
      </c>
      <c r="K75" s="209">
        <v>226.62889518413598</v>
      </c>
      <c r="L75" s="209">
        <v>94.5</v>
      </c>
      <c r="M75" s="209">
        <v>186.9</v>
      </c>
      <c r="N75" s="209">
        <v>139.1</v>
      </c>
      <c r="O75" s="209">
        <v>59.701492537313435</v>
      </c>
      <c r="P75" s="209">
        <v>90.763481046449542</v>
      </c>
      <c r="Q75" s="209">
        <v>74.684522276590272</v>
      </c>
      <c r="R75" s="209">
        <v>34.82587064676617</v>
      </c>
      <c r="S75" s="209">
        <v>96.102509343299531</v>
      </c>
      <c r="T75" s="209">
        <v>64.383208859129539</v>
      </c>
    </row>
    <row r="76" spans="1:20" s="42" customFormat="1" ht="13.2">
      <c r="A76" s="197">
        <v>4</v>
      </c>
      <c r="B76" s="197">
        <v>2</v>
      </c>
      <c r="C76" s="198">
        <v>3</v>
      </c>
      <c r="D76" s="186">
        <v>362040</v>
      </c>
      <c r="E76" s="69" t="s">
        <v>70</v>
      </c>
      <c r="F76" s="209">
        <v>412.05253669842909</v>
      </c>
      <c r="G76" s="209">
        <v>306.98179842434121</v>
      </c>
      <c r="H76" s="209">
        <v>360.92014806980433</v>
      </c>
      <c r="I76" s="209">
        <v>231.77955189286635</v>
      </c>
      <c r="J76" s="209">
        <v>162.99918500407497</v>
      </c>
      <c r="K76" s="209">
        <v>198.30777366472765</v>
      </c>
      <c r="L76" s="209">
        <v>180.3</v>
      </c>
      <c r="M76" s="209">
        <v>144</v>
      </c>
      <c r="N76" s="209">
        <v>162.6</v>
      </c>
      <c r="O76" s="209">
        <v>90.136492402781357</v>
      </c>
      <c r="P76" s="209">
        <v>65.199674001629987</v>
      </c>
      <c r="Q76" s="209">
        <v>78.001057641459553</v>
      </c>
      <c r="R76" s="209">
        <v>90.136492402781357</v>
      </c>
      <c r="S76" s="209">
        <v>78.782939418636232</v>
      </c>
      <c r="T76" s="209">
        <v>84.61131676361714</v>
      </c>
    </row>
    <row r="77" spans="1:20" s="42" customFormat="1" ht="13.2">
      <c r="A77" s="200"/>
      <c r="B77" s="200"/>
      <c r="C77" s="200"/>
      <c r="D77" s="190"/>
      <c r="E77" s="169" t="s">
        <v>212</v>
      </c>
      <c r="F77" s="210">
        <v>541.87948310028196</v>
      </c>
      <c r="G77" s="210">
        <v>487.73891092679406</v>
      </c>
      <c r="H77" s="210">
        <v>515.80927573981626</v>
      </c>
      <c r="I77" s="210">
        <v>359.48533311005053</v>
      </c>
      <c r="J77" s="210">
        <v>307.12826060824619</v>
      </c>
      <c r="K77" s="210">
        <v>334.27393097460384</v>
      </c>
      <c r="L77" s="210">
        <v>182.4</v>
      </c>
      <c r="M77" s="210">
        <v>180.6</v>
      </c>
      <c r="N77" s="210">
        <v>181.5</v>
      </c>
      <c r="O77" s="210">
        <v>87.359401602054191</v>
      </c>
      <c r="P77" s="210">
        <v>97.21721360740473</v>
      </c>
      <c r="Q77" s="210">
        <v>92.106215179798852</v>
      </c>
      <c r="R77" s="210">
        <v>95.034748388177178</v>
      </c>
      <c r="S77" s="210">
        <v>83.393436711143153</v>
      </c>
      <c r="T77" s="210">
        <v>89.429129585413492</v>
      </c>
    </row>
    <row r="78" spans="1:20" s="42" customFormat="1" ht="13.2">
      <c r="A78" s="197">
        <v>5</v>
      </c>
      <c r="B78" s="197">
        <v>3</v>
      </c>
      <c r="C78" s="198">
        <v>3</v>
      </c>
      <c r="D78" s="186">
        <v>770004</v>
      </c>
      <c r="E78" s="69" t="s">
        <v>130</v>
      </c>
      <c r="F78" s="209">
        <v>254.95195136301237</v>
      </c>
      <c r="G78" s="209">
        <v>252.53615368012086</v>
      </c>
      <c r="H78" s="209">
        <v>253.80189066995479</v>
      </c>
      <c r="I78" s="209">
        <v>156.89350853108454</v>
      </c>
      <c r="J78" s="209">
        <v>159.72372113101662</v>
      </c>
      <c r="K78" s="209">
        <v>158.24085491163174</v>
      </c>
      <c r="L78" s="209">
        <v>98.1</v>
      </c>
      <c r="M78" s="209">
        <v>92.8</v>
      </c>
      <c r="N78" s="209">
        <v>95.6</v>
      </c>
      <c r="O78" s="209">
        <v>58.835065699156694</v>
      </c>
      <c r="P78" s="209">
        <v>64.752859917979706</v>
      </c>
      <c r="Q78" s="209">
        <v>61.652281134401974</v>
      </c>
      <c r="R78" s="209">
        <v>39.223377132771134</v>
      </c>
      <c r="S78" s="209">
        <v>28.059572631124542</v>
      </c>
      <c r="T78" s="209">
        <v>33.908754623921084</v>
      </c>
    </row>
    <row r="79" spans="1:20" s="42" customFormat="1" ht="13.2">
      <c r="A79" s="197">
        <v>5</v>
      </c>
      <c r="B79" s="197">
        <v>3</v>
      </c>
      <c r="C79" s="198">
        <v>3</v>
      </c>
      <c r="D79" s="186">
        <v>570008</v>
      </c>
      <c r="E79" s="69" t="s">
        <v>119</v>
      </c>
      <c r="F79" s="209">
        <v>363.35323124837788</v>
      </c>
      <c r="G79" s="209">
        <v>303.19735391400224</v>
      </c>
      <c r="H79" s="209">
        <v>334.17992247025796</v>
      </c>
      <c r="I79" s="209">
        <v>241.37036075785102</v>
      </c>
      <c r="J79" s="209">
        <v>184.67475192943769</v>
      </c>
      <c r="K79" s="209">
        <v>213.87515038096512</v>
      </c>
      <c r="L79" s="209">
        <v>122</v>
      </c>
      <c r="M79" s="209">
        <v>118.5</v>
      </c>
      <c r="N79" s="209">
        <v>120.3</v>
      </c>
      <c r="O79" s="209">
        <v>59.693745133662084</v>
      </c>
      <c r="P79" s="209">
        <v>52.370452039691287</v>
      </c>
      <c r="Q79" s="209">
        <v>56.142226975003339</v>
      </c>
      <c r="R79" s="209">
        <v>62.28912535686478</v>
      </c>
      <c r="S79" s="209">
        <v>66.152149944873216</v>
      </c>
      <c r="T79" s="209">
        <v>64.162545114289543</v>
      </c>
    </row>
    <row r="80" spans="1:20" s="42" customFormat="1" ht="13.2">
      <c r="A80" s="197">
        <v>5</v>
      </c>
      <c r="B80" s="197">
        <v>3</v>
      </c>
      <c r="C80" s="198">
        <v>3</v>
      </c>
      <c r="D80" s="186">
        <v>362004</v>
      </c>
      <c r="E80" s="69" t="s">
        <v>239</v>
      </c>
      <c r="F80" s="209">
        <v>459.81772990886498</v>
      </c>
      <c r="G80" s="209">
        <v>668.53669939223937</v>
      </c>
      <c r="H80" s="209">
        <v>557.8739292773995</v>
      </c>
      <c r="I80" s="209">
        <v>343.82767191383596</v>
      </c>
      <c r="J80" s="209">
        <v>481.53342683496965</v>
      </c>
      <c r="K80" s="209">
        <v>408.52185372282008</v>
      </c>
      <c r="L80" s="209">
        <v>116</v>
      </c>
      <c r="M80" s="209">
        <v>187</v>
      </c>
      <c r="N80" s="209">
        <v>149.4</v>
      </c>
      <c r="O80" s="209">
        <v>41.425020712510353</v>
      </c>
      <c r="P80" s="209">
        <v>79.476390836839641</v>
      </c>
      <c r="Q80" s="209">
        <v>59.301559411377113</v>
      </c>
      <c r="R80" s="209">
        <v>74.565037282518645</v>
      </c>
      <c r="S80" s="209">
        <v>107.52688172043011</v>
      </c>
      <c r="T80" s="209">
        <v>90.050516143202287</v>
      </c>
    </row>
    <row r="81" spans="1:20" s="42" customFormat="1" ht="13.2">
      <c r="A81" s="197">
        <v>5</v>
      </c>
      <c r="B81" s="197">
        <v>3</v>
      </c>
      <c r="C81" s="198">
        <v>3</v>
      </c>
      <c r="D81" s="186">
        <v>362012</v>
      </c>
      <c r="E81" s="69" t="s">
        <v>64</v>
      </c>
      <c r="F81" s="209">
        <v>204.25714900021498</v>
      </c>
      <c r="G81" s="209">
        <v>174.63235294117646</v>
      </c>
      <c r="H81" s="209">
        <v>189.93668777074311</v>
      </c>
      <c r="I81" s="209">
        <v>94.60331111588907</v>
      </c>
      <c r="J81" s="209">
        <v>110.29411764705885</v>
      </c>
      <c r="K81" s="209">
        <v>102.1881595023881</v>
      </c>
      <c r="L81" s="209">
        <v>109.7</v>
      </c>
      <c r="M81" s="209">
        <v>64.3</v>
      </c>
      <c r="N81" s="209">
        <v>87.7</v>
      </c>
      <c r="O81" s="209">
        <v>36.551279294775313</v>
      </c>
      <c r="P81" s="209">
        <v>25.275735294117649</v>
      </c>
      <c r="Q81" s="209">
        <v>31.100744196378987</v>
      </c>
      <c r="R81" s="209">
        <v>73.102558589550625</v>
      </c>
      <c r="S81" s="209">
        <v>39.0625</v>
      </c>
      <c r="T81" s="209">
        <v>56.647784071976005</v>
      </c>
    </row>
    <row r="82" spans="1:20" s="42" customFormat="1" ht="13.2">
      <c r="A82" s="197">
        <v>5</v>
      </c>
      <c r="B82" s="197">
        <v>3</v>
      </c>
      <c r="C82" s="203">
        <v>3</v>
      </c>
      <c r="D82" s="186">
        <v>362016</v>
      </c>
      <c r="E82" s="69" t="s">
        <v>240</v>
      </c>
      <c r="F82" s="209">
        <v>712.37756010685655</v>
      </c>
      <c r="G82" s="209">
        <v>631.38347260909927</v>
      </c>
      <c r="H82" s="209">
        <v>672.72727272727275</v>
      </c>
      <c r="I82" s="209">
        <v>503.11665182546744</v>
      </c>
      <c r="J82" s="209">
        <v>362.11699164345407</v>
      </c>
      <c r="K82" s="209">
        <v>434.09090909090912</v>
      </c>
      <c r="L82" s="209">
        <v>209.3</v>
      </c>
      <c r="M82" s="209">
        <v>269.3</v>
      </c>
      <c r="N82" s="209">
        <v>238.6</v>
      </c>
      <c r="O82" s="209">
        <v>102.40427426536063</v>
      </c>
      <c r="P82" s="209">
        <v>120.70566388115135</v>
      </c>
      <c r="Q82" s="209">
        <v>111.36363636363637</v>
      </c>
      <c r="R82" s="209">
        <v>106.85663401602849</v>
      </c>
      <c r="S82" s="209">
        <v>148.56081708449398</v>
      </c>
      <c r="T82" s="209">
        <v>127.27272727272728</v>
      </c>
    </row>
    <row r="83" spans="1:20" s="42" customFormat="1" ht="13.2">
      <c r="A83" s="197">
        <v>5</v>
      </c>
      <c r="B83" s="197">
        <v>3</v>
      </c>
      <c r="C83" s="198">
        <v>3</v>
      </c>
      <c r="D83" s="186">
        <v>154008</v>
      </c>
      <c r="E83" s="69" t="s">
        <v>25</v>
      </c>
      <c r="F83" s="209">
        <v>519.95163240628779</v>
      </c>
      <c r="G83" s="209">
        <v>446.96464309539692</v>
      </c>
      <c r="H83" s="209">
        <v>485.25214081826834</v>
      </c>
      <c r="I83" s="209">
        <v>305.32043530834341</v>
      </c>
      <c r="J83" s="209">
        <v>246.83122081387597</v>
      </c>
      <c r="K83" s="209">
        <v>277.51347922613382</v>
      </c>
      <c r="L83" s="209">
        <v>214.6</v>
      </c>
      <c r="M83" s="209">
        <v>200.1</v>
      </c>
      <c r="N83" s="209">
        <v>207.7</v>
      </c>
      <c r="O83" s="209">
        <v>93.712212817412336</v>
      </c>
      <c r="P83" s="209">
        <v>113.4089392928619</v>
      </c>
      <c r="Q83" s="209">
        <v>103.07643514113543</v>
      </c>
      <c r="R83" s="209">
        <v>120.91898428053204</v>
      </c>
      <c r="S83" s="209">
        <v>86.724482988659105</v>
      </c>
      <c r="T83" s="209">
        <v>104.66222645099904</v>
      </c>
    </row>
    <row r="84" spans="1:20" s="42" customFormat="1" ht="13.2">
      <c r="A84" s="197">
        <v>5</v>
      </c>
      <c r="B84" s="197">
        <v>3</v>
      </c>
      <c r="C84" s="198">
        <v>3</v>
      </c>
      <c r="D84" s="186">
        <v>954008</v>
      </c>
      <c r="E84" s="69" t="s">
        <v>139</v>
      </c>
      <c r="F84" s="209">
        <v>443.28552803129077</v>
      </c>
      <c r="G84" s="209">
        <v>442.96788482834995</v>
      </c>
      <c r="H84" s="209">
        <v>443.13146233382565</v>
      </c>
      <c r="I84" s="209">
        <v>268.57887874837024</v>
      </c>
      <c r="J84" s="209">
        <v>260.24363233665559</v>
      </c>
      <c r="K84" s="209">
        <v>264.53605478716264</v>
      </c>
      <c r="L84" s="209">
        <v>174.7</v>
      </c>
      <c r="M84" s="209">
        <v>182.7</v>
      </c>
      <c r="N84" s="209">
        <v>178.6</v>
      </c>
      <c r="O84" s="209">
        <v>67.79661016949153</v>
      </c>
      <c r="P84" s="209">
        <v>69.213732004429673</v>
      </c>
      <c r="Q84" s="209">
        <v>68.483953269773068</v>
      </c>
      <c r="R84" s="209">
        <v>106.91003911342895</v>
      </c>
      <c r="S84" s="209">
        <v>113.51052048726467</v>
      </c>
      <c r="T84" s="209">
        <v>110.11145427689003</v>
      </c>
    </row>
    <row r="85" spans="1:20" s="42" customFormat="1" ht="13.2">
      <c r="A85" s="197">
        <v>5</v>
      </c>
      <c r="B85" s="197">
        <v>3</v>
      </c>
      <c r="C85" s="198">
        <v>3</v>
      </c>
      <c r="D85" s="186">
        <v>362020</v>
      </c>
      <c r="E85" s="69" t="s">
        <v>65</v>
      </c>
      <c r="F85" s="209">
        <v>277.44982290436843</v>
      </c>
      <c r="G85" s="209">
        <v>187.01633705932932</v>
      </c>
      <c r="H85" s="209">
        <v>234.23053215533184</v>
      </c>
      <c r="I85" s="209">
        <v>198.74065328610789</v>
      </c>
      <c r="J85" s="209">
        <v>124.67755803955288</v>
      </c>
      <c r="K85" s="209">
        <v>163.34497637148144</v>
      </c>
      <c r="L85" s="209">
        <v>78.7</v>
      </c>
      <c r="M85" s="209">
        <v>62.3</v>
      </c>
      <c r="N85" s="209">
        <v>70.900000000000006</v>
      </c>
      <c r="O85" s="209">
        <v>19.677292404565133</v>
      </c>
      <c r="P85" s="209">
        <v>27.944969905417025</v>
      </c>
      <c r="Q85" s="209">
        <v>23.628518594616807</v>
      </c>
      <c r="R85" s="209">
        <v>59.031877213695395</v>
      </c>
      <c r="S85" s="209">
        <v>34.393809114359414</v>
      </c>
      <c r="T85" s="209">
        <v>47.257037189233614</v>
      </c>
    </row>
    <row r="86" spans="1:20" s="42" customFormat="1" ht="13.2">
      <c r="A86" s="197">
        <v>5</v>
      </c>
      <c r="B86" s="197">
        <v>3</v>
      </c>
      <c r="C86" s="198">
        <v>3</v>
      </c>
      <c r="D86" s="186">
        <v>370012</v>
      </c>
      <c r="E86" s="69" t="s">
        <v>72</v>
      </c>
      <c r="F86" s="209">
        <v>852.81111813013285</v>
      </c>
      <c r="G86" s="209">
        <v>702.80373831775694</v>
      </c>
      <c r="H86" s="209">
        <v>784.11230953603842</v>
      </c>
      <c r="I86" s="209">
        <v>679.09033480732808</v>
      </c>
      <c r="J86" s="209">
        <v>497.196261682243</v>
      </c>
      <c r="K86" s="209">
        <v>595.788392398562</v>
      </c>
      <c r="L86" s="209">
        <v>173.7</v>
      </c>
      <c r="M86" s="209">
        <v>205.6</v>
      </c>
      <c r="N86" s="209">
        <v>188.3</v>
      </c>
      <c r="O86" s="209">
        <v>94.756790903348076</v>
      </c>
      <c r="P86" s="209">
        <v>97.196261682242991</v>
      </c>
      <c r="Q86" s="209">
        <v>95.87399417907892</v>
      </c>
      <c r="R86" s="209">
        <v>78.963992419456716</v>
      </c>
      <c r="S86" s="209">
        <v>108.41121495327103</v>
      </c>
      <c r="T86" s="209">
        <v>92.449922958397536</v>
      </c>
    </row>
    <row r="87" spans="1:20" s="42" customFormat="1" ht="13.2">
      <c r="A87" s="197">
        <v>5</v>
      </c>
      <c r="B87" s="197">
        <v>3</v>
      </c>
      <c r="C87" s="198">
        <v>3</v>
      </c>
      <c r="D87" s="186">
        <v>154012</v>
      </c>
      <c r="E87" s="69" t="s">
        <v>26</v>
      </c>
      <c r="F87" s="209">
        <v>720.98475967174682</v>
      </c>
      <c r="G87" s="209">
        <v>549.68944099378893</v>
      </c>
      <c r="H87" s="209">
        <v>637.81664656212308</v>
      </c>
      <c r="I87" s="209">
        <v>477.72567409144204</v>
      </c>
      <c r="J87" s="209">
        <v>307.4534161490684</v>
      </c>
      <c r="K87" s="209">
        <v>395.05428226779259</v>
      </c>
      <c r="L87" s="209">
        <v>243.3</v>
      </c>
      <c r="M87" s="209">
        <v>242.2</v>
      </c>
      <c r="N87" s="209">
        <v>242.8</v>
      </c>
      <c r="O87" s="209">
        <v>146.54161781946073</v>
      </c>
      <c r="P87" s="209">
        <v>149.06832298136646</v>
      </c>
      <c r="Q87" s="209">
        <v>147.76839565741858</v>
      </c>
      <c r="R87" s="209">
        <v>96.717467760844087</v>
      </c>
      <c r="S87" s="209">
        <v>93.16770186335404</v>
      </c>
      <c r="T87" s="209">
        <v>94.99396863691193</v>
      </c>
    </row>
    <row r="88" spans="1:20" s="42" customFormat="1" ht="13.2">
      <c r="A88" s="197">
        <v>5</v>
      </c>
      <c r="B88" s="197">
        <v>3</v>
      </c>
      <c r="C88" s="198">
        <v>3</v>
      </c>
      <c r="D88" s="186">
        <v>154016</v>
      </c>
      <c r="E88" s="69" t="s">
        <v>27</v>
      </c>
      <c r="F88" s="209">
        <v>348.10987217840631</v>
      </c>
      <c r="G88" s="209">
        <v>324.63768115942031</v>
      </c>
      <c r="H88" s="209">
        <v>336.74757962677148</v>
      </c>
      <c r="I88" s="209">
        <v>209.40984498232254</v>
      </c>
      <c r="J88" s="209">
        <v>171.01449275362319</v>
      </c>
      <c r="K88" s="209">
        <v>190.82362845517048</v>
      </c>
      <c r="L88" s="209">
        <v>138.69999999999999</v>
      </c>
      <c r="M88" s="209">
        <v>153.6</v>
      </c>
      <c r="N88" s="209">
        <v>145.9</v>
      </c>
      <c r="O88" s="209">
        <v>95.186293173782985</v>
      </c>
      <c r="P88" s="209">
        <v>86.956521739130437</v>
      </c>
      <c r="Q88" s="209">
        <v>91.202469482250592</v>
      </c>
      <c r="R88" s="209">
        <v>43.513734022300788</v>
      </c>
      <c r="S88" s="209">
        <v>66.666666666666671</v>
      </c>
      <c r="T88" s="209">
        <v>54.721481689350355</v>
      </c>
    </row>
    <row r="89" spans="1:20" s="42" customFormat="1" ht="13.2">
      <c r="A89" s="197">
        <v>5</v>
      </c>
      <c r="B89" s="197">
        <v>3</v>
      </c>
      <c r="C89" s="198">
        <v>3</v>
      </c>
      <c r="D89" s="186">
        <v>566012</v>
      </c>
      <c r="E89" s="69" t="s">
        <v>115</v>
      </c>
      <c r="F89" s="209">
        <v>219.08471275559882</v>
      </c>
      <c r="G89" s="209">
        <v>160.34614405701197</v>
      </c>
      <c r="H89" s="209">
        <v>190.36954087346024</v>
      </c>
      <c r="I89" s="209">
        <v>155.7935735150925</v>
      </c>
      <c r="J89" s="209">
        <v>99.261898701959794</v>
      </c>
      <c r="K89" s="209">
        <v>128.15727261415955</v>
      </c>
      <c r="L89" s="209">
        <v>63.3</v>
      </c>
      <c r="M89" s="209">
        <v>61.1</v>
      </c>
      <c r="N89" s="209">
        <v>62.2</v>
      </c>
      <c r="O89" s="209">
        <v>41.382667964946442</v>
      </c>
      <c r="P89" s="209">
        <v>22.906592008144568</v>
      </c>
      <c r="Q89" s="209">
        <v>32.350379494836382</v>
      </c>
      <c r="R89" s="209">
        <v>21.908471275559883</v>
      </c>
      <c r="S89" s="209">
        <v>38.177653346907611</v>
      </c>
      <c r="T89" s="209">
        <v>29.861888764464354</v>
      </c>
    </row>
    <row r="90" spans="1:20" s="42" customFormat="1" ht="13.2">
      <c r="A90" s="197">
        <v>5</v>
      </c>
      <c r="B90" s="197">
        <v>3</v>
      </c>
      <c r="C90" s="198">
        <v>3</v>
      </c>
      <c r="D90" s="186">
        <v>554020</v>
      </c>
      <c r="E90" s="69" t="s">
        <v>101</v>
      </c>
      <c r="F90" s="209">
        <v>356.06195478013171</v>
      </c>
      <c r="G90" s="209">
        <v>323.85614761815106</v>
      </c>
      <c r="H90" s="209">
        <v>340.40995607613473</v>
      </c>
      <c r="I90" s="209">
        <v>195.83407512907246</v>
      </c>
      <c r="J90" s="209">
        <v>154.39653549237431</v>
      </c>
      <c r="K90" s="209">
        <v>175.69546120058567</v>
      </c>
      <c r="L90" s="209">
        <v>160.19999999999999</v>
      </c>
      <c r="M90" s="209">
        <v>169.5</v>
      </c>
      <c r="N90" s="209">
        <v>164.7</v>
      </c>
      <c r="O90" s="209">
        <v>108.59889620794019</v>
      </c>
      <c r="P90" s="209">
        <v>126.15326680474487</v>
      </c>
      <c r="Q90" s="209">
        <v>117.13030746705711</v>
      </c>
      <c r="R90" s="209">
        <v>51.628983443119104</v>
      </c>
      <c r="S90" s="209">
        <v>43.30634532103182</v>
      </c>
      <c r="T90" s="209">
        <v>47.58418740849195</v>
      </c>
    </row>
    <row r="91" spans="1:20" s="42" customFormat="1" ht="13.2">
      <c r="A91" s="197">
        <v>5</v>
      </c>
      <c r="B91" s="197">
        <v>3</v>
      </c>
      <c r="C91" s="198">
        <v>3</v>
      </c>
      <c r="D91" s="186">
        <v>374012</v>
      </c>
      <c r="E91" s="69" t="s">
        <v>75</v>
      </c>
      <c r="F91" s="209">
        <v>625.58182833736737</v>
      </c>
      <c r="G91" s="209">
        <v>569.90731611122067</v>
      </c>
      <c r="H91" s="209">
        <v>598.54434016471942</v>
      </c>
      <c r="I91" s="209">
        <v>418.91640290448709</v>
      </c>
      <c r="J91" s="209">
        <v>366.79155985012824</v>
      </c>
      <c r="K91" s="209">
        <v>393.60275809231945</v>
      </c>
      <c r="L91" s="209">
        <v>206.7</v>
      </c>
      <c r="M91" s="209">
        <v>203.1</v>
      </c>
      <c r="N91" s="209">
        <v>204.9</v>
      </c>
      <c r="O91" s="209">
        <v>106.1254887358034</v>
      </c>
      <c r="P91" s="209">
        <v>106.48787221455335</v>
      </c>
      <c r="Q91" s="209">
        <v>106.30147481325416</v>
      </c>
      <c r="R91" s="209">
        <v>100.5399366970769</v>
      </c>
      <c r="S91" s="209">
        <v>96.627884046539151</v>
      </c>
      <c r="T91" s="209">
        <v>98.640107259145765</v>
      </c>
    </row>
    <row r="92" spans="1:20" s="42" customFormat="1" ht="13.2">
      <c r="A92" s="197">
        <v>5</v>
      </c>
      <c r="B92" s="197">
        <v>3</v>
      </c>
      <c r="C92" s="198">
        <v>3</v>
      </c>
      <c r="D92" s="186">
        <v>158008</v>
      </c>
      <c r="E92" s="69" t="s">
        <v>31</v>
      </c>
      <c r="F92" s="209">
        <v>417.93056959892152</v>
      </c>
      <c r="G92" s="209">
        <v>318.21259309410965</v>
      </c>
      <c r="H92" s="209">
        <v>368.18105049822663</v>
      </c>
      <c r="I92" s="209">
        <v>283.11425682507587</v>
      </c>
      <c r="J92" s="209">
        <v>199.72918077183482</v>
      </c>
      <c r="K92" s="209">
        <v>241.5132578956258</v>
      </c>
      <c r="L92" s="209">
        <v>134.80000000000001</v>
      </c>
      <c r="M92" s="209">
        <v>118.5</v>
      </c>
      <c r="N92" s="209">
        <v>126.7</v>
      </c>
      <c r="O92" s="209">
        <v>67.408156386922826</v>
      </c>
      <c r="P92" s="209">
        <v>71.090047393364927</v>
      </c>
      <c r="Q92" s="209">
        <v>69.245059956088497</v>
      </c>
      <c r="R92" s="209">
        <v>67.408156386922826</v>
      </c>
      <c r="S92" s="209">
        <v>47.393364928909953</v>
      </c>
      <c r="T92" s="209">
        <v>57.422732646512408</v>
      </c>
    </row>
    <row r="93" spans="1:20" s="42" customFormat="1" ht="13.2">
      <c r="A93" s="197">
        <v>5</v>
      </c>
      <c r="B93" s="197">
        <v>3</v>
      </c>
      <c r="C93" s="198">
        <v>3</v>
      </c>
      <c r="D93" s="186">
        <v>158012</v>
      </c>
      <c r="E93" s="69" t="s">
        <v>32</v>
      </c>
      <c r="F93" s="209">
        <v>505.85126462816157</v>
      </c>
      <c r="G93" s="209">
        <v>495.13330512060935</v>
      </c>
      <c r="H93" s="209">
        <v>500.79808459696727</v>
      </c>
      <c r="I93" s="209">
        <v>385.05096262740659</v>
      </c>
      <c r="J93" s="209">
        <v>334.32077867118068</v>
      </c>
      <c r="K93" s="209">
        <v>361.13328012769352</v>
      </c>
      <c r="L93" s="209">
        <v>120.8</v>
      </c>
      <c r="M93" s="209">
        <v>160.80000000000001</v>
      </c>
      <c r="N93" s="209">
        <v>139.69999999999999</v>
      </c>
      <c r="O93" s="209">
        <v>64.175160437901098</v>
      </c>
      <c r="P93" s="209">
        <v>97.333897587812103</v>
      </c>
      <c r="Q93" s="209">
        <v>79.808459696727851</v>
      </c>
      <c r="R93" s="209">
        <v>56.625141562853905</v>
      </c>
      <c r="S93" s="209">
        <v>63.478628861616592</v>
      </c>
      <c r="T93" s="209">
        <v>59.856344772545896</v>
      </c>
    </row>
    <row r="94" spans="1:20" s="42" customFormat="1" ht="13.2">
      <c r="A94" s="197">
        <v>5</v>
      </c>
      <c r="B94" s="197">
        <v>3</v>
      </c>
      <c r="C94" s="198">
        <v>3</v>
      </c>
      <c r="D94" s="186">
        <v>334016</v>
      </c>
      <c r="E94" s="69" t="s">
        <v>59</v>
      </c>
      <c r="F94" s="209">
        <v>628.36238433397887</v>
      </c>
      <c r="G94" s="209">
        <v>571.5613382899628</v>
      </c>
      <c r="H94" s="209">
        <v>601.0501619930734</v>
      </c>
      <c r="I94" s="209">
        <v>411.01786098558216</v>
      </c>
      <c r="J94" s="209">
        <v>360.13011152416362</v>
      </c>
      <c r="K94" s="209">
        <v>386.54898893978338</v>
      </c>
      <c r="L94" s="209">
        <v>217.3</v>
      </c>
      <c r="M94" s="209">
        <v>211.4</v>
      </c>
      <c r="N94" s="209">
        <v>214.5</v>
      </c>
      <c r="O94" s="209">
        <v>118.35592855605768</v>
      </c>
      <c r="P94" s="209">
        <v>127.78810408921933</v>
      </c>
      <c r="Q94" s="209">
        <v>122.8912970617808</v>
      </c>
      <c r="R94" s="209">
        <v>98.988594792339143</v>
      </c>
      <c r="S94" s="209">
        <v>83.643122676579921</v>
      </c>
      <c r="T94" s="209">
        <v>91.609875991509327</v>
      </c>
    </row>
    <row r="95" spans="1:20" s="42" customFormat="1" ht="13.2">
      <c r="A95" s="197">
        <v>5</v>
      </c>
      <c r="B95" s="197">
        <v>3</v>
      </c>
      <c r="C95" s="198">
        <v>3</v>
      </c>
      <c r="D95" s="186">
        <v>166012</v>
      </c>
      <c r="E95" s="69" t="s">
        <v>45</v>
      </c>
      <c r="F95" s="209">
        <v>208.45231296402054</v>
      </c>
      <c r="G95" s="209">
        <v>131.85495954450104</v>
      </c>
      <c r="H95" s="209">
        <v>171.07764293025295</v>
      </c>
      <c r="I95" s="209">
        <v>25.69960022844089</v>
      </c>
      <c r="J95" s="209">
        <v>26.970332634102487</v>
      </c>
      <c r="K95" s="209">
        <v>26.319637373885072</v>
      </c>
      <c r="L95" s="209">
        <v>182.8</v>
      </c>
      <c r="M95" s="209">
        <v>104.9</v>
      </c>
      <c r="N95" s="209">
        <v>144.80000000000001</v>
      </c>
      <c r="O95" s="209">
        <v>54.25471159337522</v>
      </c>
      <c r="P95" s="209">
        <v>56.93736889421637</v>
      </c>
      <c r="Q95" s="209">
        <v>55.563678900424037</v>
      </c>
      <c r="R95" s="209">
        <v>128.49800114220446</v>
      </c>
      <c r="S95" s="209">
        <v>47.947258016182204</v>
      </c>
      <c r="T95" s="209">
        <v>89.194326655943854</v>
      </c>
    </row>
    <row r="96" spans="1:20" s="42" customFormat="1" ht="13.2">
      <c r="A96" s="197">
        <v>5</v>
      </c>
      <c r="B96" s="197">
        <v>3</v>
      </c>
      <c r="C96" s="198">
        <v>3</v>
      </c>
      <c r="D96" s="186">
        <v>766040</v>
      </c>
      <c r="E96" s="69" t="s">
        <v>128</v>
      </c>
      <c r="F96" s="209">
        <v>398.95511754927571</v>
      </c>
      <c r="G96" s="209">
        <v>375.06209637357182</v>
      </c>
      <c r="H96" s="209">
        <v>387.27692120917811</v>
      </c>
      <c r="I96" s="209">
        <v>294.46687247684633</v>
      </c>
      <c r="J96" s="209">
        <v>275.70789865871836</v>
      </c>
      <c r="K96" s="209">
        <v>285.29804540488044</v>
      </c>
      <c r="L96" s="209">
        <v>104.5</v>
      </c>
      <c r="M96" s="209">
        <v>99.4</v>
      </c>
      <c r="N96" s="209">
        <v>102</v>
      </c>
      <c r="O96" s="209">
        <v>64.117786748990738</v>
      </c>
      <c r="P96" s="209">
        <v>44.709388971684056</v>
      </c>
      <c r="Q96" s="209">
        <v>54.631540609445189</v>
      </c>
      <c r="R96" s="209">
        <v>40.370458323438612</v>
      </c>
      <c r="S96" s="209">
        <v>54.644808743169399</v>
      </c>
      <c r="T96" s="209">
        <v>47.347335194852498</v>
      </c>
    </row>
    <row r="97" spans="1:20" s="42" customFormat="1" ht="13.2">
      <c r="A97" s="197">
        <v>5</v>
      </c>
      <c r="B97" s="197">
        <v>3</v>
      </c>
      <c r="C97" s="198">
        <v>3</v>
      </c>
      <c r="D97" s="186">
        <v>766044</v>
      </c>
      <c r="E97" s="69" t="s">
        <v>129</v>
      </c>
      <c r="F97" s="209">
        <v>447.32061762034522</v>
      </c>
      <c r="G97" s="209">
        <v>495.34085335948998</v>
      </c>
      <c r="H97" s="209">
        <v>470.40792265975006</v>
      </c>
      <c r="I97" s="209">
        <v>281.56221616712088</v>
      </c>
      <c r="J97" s="209">
        <v>304.07062285434034</v>
      </c>
      <c r="K97" s="209">
        <v>292.38387172836599</v>
      </c>
      <c r="L97" s="209">
        <v>165.8</v>
      </c>
      <c r="M97" s="209">
        <v>191.3</v>
      </c>
      <c r="N97" s="209">
        <v>178</v>
      </c>
      <c r="O97" s="209">
        <v>90.826521344232518</v>
      </c>
      <c r="P97" s="209">
        <v>125.06130456105934</v>
      </c>
      <c r="Q97" s="209">
        <v>107.28601744871493</v>
      </c>
      <c r="R97" s="209">
        <v>74.93188010899182</v>
      </c>
      <c r="S97" s="209">
        <v>66.20892594409024</v>
      </c>
      <c r="T97" s="209">
        <v>70.738033482669181</v>
      </c>
    </row>
    <row r="98" spans="1:20" s="42" customFormat="1" ht="13.2">
      <c r="A98" s="197">
        <v>5</v>
      </c>
      <c r="B98" s="197">
        <v>3</v>
      </c>
      <c r="C98" s="198">
        <v>3</v>
      </c>
      <c r="D98" s="186">
        <v>758024</v>
      </c>
      <c r="E98" s="69" t="s">
        <v>125</v>
      </c>
      <c r="F98" s="209">
        <v>232.00757575757575</v>
      </c>
      <c r="G98" s="209">
        <v>195.77537351880474</v>
      </c>
      <c r="H98" s="209">
        <v>214.65581051073278</v>
      </c>
      <c r="I98" s="209">
        <v>134.94318181818181</v>
      </c>
      <c r="J98" s="209">
        <v>79.855744461617732</v>
      </c>
      <c r="K98" s="209">
        <v>108.56155933876141</v>
      </c>
      <c r="L98" s="209">
        <v>97.1</v>
      </c>
      <c r="M98" s="209">
        <v>115.9</v>
      </c>
      <c r="N98" s="209">
        <v>106.1</v>
      </c>
      <c r="O98" s="209">
        <v>44.981060606060609</v>
      </c>
      <c r="P98" s="209">
        <v>59.247810407006696</v>
      </c>
      <c r="Q98" s="209">
        <v>51.813471502590673</v>
      </c>
      <c r="R98" s="209">
        <v>52.083333333333329</v>
      </c>
      <c r="S98" s="209">
        <v>56.67181865018032</v>
      </c>
      <c r="T98" s="209">
        <v>54.280779669380706</v>
      </c>
    </row>
    <row r="99" spans="1:20" s="42" customFormat="1" ht="13.2">
      <c r="A99" s="197">
        <v>5</v>
      </c>
      <c r="B99" s="197">
        <v>3</v>
      </c>
      <c r="C99" s="198">
        <v>3</v>
      </c>
      <c r="D99" s="186">
        <v>382032</v>
      </c>
      <c r="E99" s="69" t="s">
        <v>89</v>
      </c>
      <c r="F99" s="209">
        <v>379.11025145067697</v>
      </c>
      <c r="G99" s="209">
        <v>312.10459721636443</v>
      </c>
      <c r="H99" s="209">
        <v>347.05407586763522</v>
      </c>
      <c r="I99" s="209">
        <v>270.79303675048357</v>
      </c>
      <c r="J99" s="209">
        <v>236.18726275832981</v>
      </c>
      <c r="K99" s="209">
        <v>254.23728813559325</v>
      </c>
      <c r="L99" s="209">
        <v>108.3</v>
      </c>
      <c r="M99" s="209">
        <v>75.900000000000006</v>
      </c>
      <c r="N99" s="209">
        <v>92.8</v>
      </c>
      <c r="O99" s="209">
        <v>34.81624758220503</v>
      </c>
      <c r="P99" s="209">
        <v>33.741037536904258</v>
      </c>
      <c r="Q99" s="209">
        <v>34.301856335754636</v>
      </c>
      <c r="R99" s="209">
        <v>73.500967117988395</v>
      </c>
      <c r="S99" s="209">
        <v>42.176296921130323</v>
      </c>
      <c r="T99" s="209">
        <v>58.514931396287331</v>
      </c>
    </row>
    <row r="100" spans="1:20" s="42" customFormat="1" ht="13.2">
      <c r="A100" s="197">
        <v>5</v>
      </c>
      <c r="B100" s="197">
        <v>3</v>
      </c>
      <c r="C100" s="198">
        <v>3</v>
      </c>
      <c r="D100" s="186">
        <v>158024</v>
      </c>
      <c r="E100" s="69" t="s">
        <v>35</v>
      </c>
      <c r="F100" s="209">
        <v>322.49873031995941</v>
      </c>
      <c r="G100" s="209">
        <v>316.82641107561233</v>
      </c>
      <c r="H100" s="209">
        <v>319.72965947491548</v>
      </c>
      <c r="I100" s="209">
        <v>218.38496698831895</v>
      </c>
      <c r="J100" s="209">
        <v>239.61661341853033</v>
      </c>
      <c r="K100" s="209">
        <v>228.74967507148426</v>
      </c>
      <c r="L100" s="209">
        <v>104.1</v>
      </c>
      <c r="M100" s="209">
        <v>77.2</v>
      </c>
      <c r="N100" s="209">
        <v>91</v>
      </c>
      <c r="O100" s="209">
        <v>43.169121381411884</v>
      </c>
      <c r="P100" s="209">
        <v>47.923322683706068</v>
      </c>
      <c r="Q100" s="209">
        <v>45.489992201715623</v>
      </c>
      <c r="R100" s="209">
        <v>60.944641950228544</v>
      </c>
      <c r="S100" s="209">
        <v>29.286474973375935</v>
      </c>
      <c r="T100" s="209">
        <v>45.489992201715623</v>
      </c>
    </row>
    <row r="101" spans="1:20" s="42" customFormat="1" ht="13.2">
      <c r="A101" s="197">
        <v>5</v>
      </c>
      <c r="B101" s="197">
        <v>3</v>
      </c>
      <c r="C101" s="198">
        <v>3</v>
      </c>
      <c r="D101" s="186">
        <v>166016</v>
      </c>
      <c r="E101" s="69" t="s">
        <v>256</v>
      </c>
      <c r="F101" s="209">
        <v>439.40467753366408</v>
      </c>
      <c r="G101" s="209">
        <v>408.73318101040877</v>
      </c>
      <c r="H101" s="209">
        <v>424.62065589818894</v>
      </c>
      <c r="I101" s="209">
        <v>281.12449799196787</v>
      </c>
      <c r="J101" s="209">
        <v>248.79411018024882</v>
      </c>
      <c r="K101" s="209">
        <v>265.54087126774351</v>
      </c>
      <c r="L101" s="209">
        <v>158.30000000000001</v>
      </c>
      <c r="M101" s="209">
        <v>159.9</v>
      </c>
      <c r="N101" s="209">
        <v>159.1</v>
      </c>
      <c r="O101" s="209">
        <v>101.58280179541696</v>
      </c>
      <c r="P101" s="209">
        <v>119.31962427011932</v>
      </c>
      <c r="Q101" s="209">
        <v>110.13215859030838</v>
      </c>
      <c r="R101" s="209">
        <v>56.697377746279237</v>
      </c>
      <c r="S101" s="209">
        <v>40.619446560040622</v>
      </c>
      <c r="T101" s="209">
        <v>48.947626040137052</v>
      </c>
    </row>
    <row r="102" spans="1:20" s="42" customFormat="1" ht="13.2">
      <c r="A102" s="197">
        <v>5</v>
      </c>
      <c r="B102" s="197">
        <v>3</v>
      </c>
      <c r="C102" s="198">
        <v>3</v>
      </c>
      <c r="D102" s="186">
        <v>978028</v>
      </c>
      <c r="E102" s="69" t="s">
        <v>164</v>
      </c>
      <c r="F102" s="209">
        <v>1008.2718533422759</v>
      </c>
      <c r="G102" s="209">
        <v>777.56379393355803</v>
      </c>
      <c r="H102" s="209">
        <v>897.18326185232411</v>
      </c>
      <c r="I102" s="209">
        <v>807.06460988151127</v>
      </c>
      <c r="J102" s="209">
        <v>548.868560423688</v>
      </c>
      <c r="K102" s="209">
        <v>682.74023414860312</v>
      </c>
      <c r="L102" s="209">
        <v>201.2</v>
      </c>
      <c r="M102" s="209">
        <v>228.7</v>
      </c>
      <c r="N102" s="209">
        <v>214.4</v>
      </c>
      <c r="O102" s="209">
        <v>73.775989268947015</v>
      </c>
      <c r="P102" s="209">
        <v>93.885411651420327</v>
      </c>
      <c r="Q102" s="209">
        <v>83.458908079285948</v>
      </c>
      <c r="R102" s="209">
        <v>127.43125419181759</v>
      </c>
      <c r="S102" s="209">
        <v>134.80982185844968</v>
      </c>
      <c r="T102" s="209">
        <v>130.98411962443492</v>
      </c>
    </row>
    <row r="103" spans="1:20" s="42" customFormat="1" ht="13.2">
      <c r="A103" s="197">
        <v>5</v>
      </c>
      <c r="B103" s="197">
        <v>3</v>
      </c>
      <c r="C103" s="198">
        <v>3</v>
      </c>
      <c r="D103" s="186">
        <v>974040</v>
      </c>
      <c r="E103" s="69" t="s">
        <v>159</v>
      </c>
      <c r="F103" s="209">
        <v>504.20168067226894</v>
      </c>
      <c r="G103" s="209">
        <v>479.63613810212945</v>
      </c>
      <c r="H103" s="209">
        <v>492.26441631504923</v>
      </c>
      <c r="I103" s="209">
        <v>322.45456322063717</v>
      </c>
      <c r="J103" s="209">
        <v>287.36820343187935</v>
      </c>
      <c r="K103" s="209">
        <v>305.40486236688776</v>
      </c>
      <c r="L103" s="209">
        <v>181.7</v>
      </c>
      <c r="M103" s="209">
        <v>192.3</v>
      </c>
      <c r="N103" s="209">
        <v>186.9</v>
      </c>
      <c r="O103" s="209">
        <v>70.353722884502631</v>
      </c>
      <c r="P103" s="209">
        <v>74.42629729170973</v>
      </c>
      <c r="Q103" s="209">
        <v>72.332730560578653</v>
      </c>
      <c r="R103" s="209">
        <v>111.39339456712918</v>
      </c>
      <c r="S103" s="209">
        <v>117.84163737854043</v>
      </c>
      <c r="T103" s="209">
        <v>114.52682338758288</v>
      </c>
    </row>
    <row r="104" spans="1:20" s="42" customFormat="1" ht="13.2">
      <c r="A104" s="197">
        <v>5</v>
      </c>
      <c r="B104" s="197">
        <v>3</v>
      </c>
      <c r="C104" s="198">
        <v>3</v>
      </c>
      <c r="D104" s="186">
        <v>170044</v>
      </c>
      <c r="E104" s="69" t="s">
        <v>52</v>
      </c>
      <c r="F104" s="209">
        <v>932.62806236080178</v>
      </c>
      <c r="G104" s="209">
        <v>750.6866036008546</v>
      </c>
      <c r="H104" s="209">
        <v>845.82908720337741</v>
      </c>
      <c r="I104" s="209">
        <v>581.84855233853011</v>
      </c>
      <c r="J104" s="209">
        <v>436.37473298748864</v>
      </c>
      <c r="K104" s="209">
        <v>512.44722667054884</v>
      </c>
      <c r="L104" s="209">
        <v>350.8</v>
      </c>
      <c r="M104" s="209">
        <v>314.3</v>
      </c>
      <c r="N104" s="209">
        <v>333.4</v>
      </c>
      <c r="O104" s="209">
        <v>206.01336302895322</v>
      </c>
      <c r="P104" s="209">
        <v>183.094293561184</v>
      </c>
      <c r="Q104" s="209">
        <v>195.07934197117484</v>
      </c>
      <c r="R104" s="209">
        <v>144.76614699331847</v>
      </c>
      <c r="S104" s="209">
        <v>131.21757705218187</v>
      </c>
      <c r="T104" s="209">
        <v>138.30251856165381</v>
      </c>
    </row>
    <row r="105" spans="1:20" s="42" customFormat="1" ht="13.2">
      <c r="A105" s="197">
        <v>5</v>
      </c>
      <c r="B105" s="197">
        <v>3</v>
      </c>
      <c r="C105" s="198">
        <v>3</v>
      </c>
      <c r="D105" s="186">
        <v>562036</v>
      </c>
      <c r="E105" s="69" t="s">
        <v>113</v>
      </c>
      <c r="F105" s="209">
        <v>558.91776432894267</v>
      </c>
      <c r="G105" s="209">
        <v>517.38075990299103</v>
      </c>
      <c r="H105" s="209">
        <v>539.46621237932993</v>
      </c>
      <c r="I105" s="209">
        <v>380.91847632609478</v>
      </c>
      <c r="J105" s="209">
        <v>335.48908649959583</v>
      </c>
      <c r="K105" s="209">
        <v>359.64414158621997</v>
      </c>
      <c r="L105" s="209">
        <v>178</v>
      </c>
      <c r="M105" s="209">
        <v>181.9</v>
      </c>
      <c r="N105" s="209">
        <v>179.8</v>
      </c>
      <c r="O105" s="209">
        <v>56.959772160911356</v>
      </c>
      <c r="P105" s="209">
        <v>72.756669361358121</v>
      </c>
      <c r="Q105" s="209">
        <v>64.357372704902517</v>
      </c>
      <c r="R105" s="209">
        <v>121.03951584193663</v>
      </c>
      <c r="S105" s="209">
        <v>109.13500404203718</v>
      </c>
      <c r="T105" s="209">
        <v>115.46469808820746</v>
      </c>
    </row>
    <row r="106" spans="1:20" s="42" customFormat="1" ht="13.2">
      <c r="A106" s="197">
        <v>5</v>
      </c>
      <c r="B106" s="197">
        <v>3</v>
      </c>
      <c r="C106" s="198">
        <v>3</v>
      </c>
      <c r="D106" s="186">
        <v>978040</v>
      </c>
      <c r="E106" s="69" t="s">
        <v>167</v>
      </c>
      <c r="F106" s="209">
        <v>696.89896632210741</v>
      </c>
      <c r="G106" s="209">
        <v>517.92828685258962</v>
      </c>
      <c r="H106" s="209">
        <v>611.11111111111109</v>
      </c>
      <c r="I106" s="209">
        <v>486.82894298099376</v>
      </c>
      <c r="J106" s="209">
        <v>398.40637450199205</v>
      </c>
      <c r="K106" s="209">
        <v>444.44444444444446</v>
      </c>
      <c r="L106" s="209">
        <v>210.1</v>
      </c>
      <c r="M106" s="209">
        <v>119.5</v>
      </c>
      <c r="N106" s="209">
        <v>166.7</v>
      </c>
      <c r="O106" s="209">
        <v>73.357785928642883</v>
      </c>
      <c r="P106" s="209">
        <v>32.59688518652662</v>
      </c>
      <c r="Q106" s="209">
        <v>53.819444444444443</v>
      </c>
      <c r="R106" s="209">
        <v>136.71223741247081</v>
      </c>
      <c r="S106" s="209">
        <v>86.925027164070983</v>
      </c>
      <c r="T106" s="209">
        <v>112.84722222222221</v>
      </c>
    </row>
    <row r="107" spans="1:20" s="42" customFormat="1" ht="13.2">
      <c r="A107" s="197">
        <v>5</v>
      </c>
      <c r="B107" s="197">
        <v>3</v>
      </c>
      <c r="C107" s="198">
        <v>3</v>
      </c>
      <c r="D107" s="186">
        <v>158036</v>
      </c>
      <c r="E107" s="69" t="s">
        <v>39</v>
      </c>
      <c r="F107" s="209">
        <v>445.08950169327528</v>
      </c>
      <c r="G107" s="209">
        <v>468.99426784783736</v>
      </c>
      <c r="H107" s="209">
        <v>456.59809332664321</v>
      </c>
      <c r="I107" s="209">
        <v>275.76197387518141</v>
      </c>
      <c r="J107" s="209">
        <v>270.97446586763942</v>
      </c>
      <c r="K107" s="209">
        <v>273.45709984947314</v>
      </c>
      <c r="L107" s="209">
        <v>169.3</v>
      </c>
      <c r="M107" s="209">
        <v>198</v>
      </c>
      <c r="N107" s="209">
        <v>183.1</v>
      </c>
      <c r="O107" s="209">
        <v>62.893081761006293</v>
      </c>
      <c r="P107" s="209">
        <v>62.53256904637832</v>
      </c>
      <c r="Q107" s="209">
        <v>62.719518314099346</v>
      </c>
      <c r="R107" s="209">
        <v>106.43444605708756</v>
      </c>
      <c r="S107" s="209">
        <v>135.48723293381971</v>
      </c>
      <c r="T107" s="209">
        <v>120.42147516307075</v>
      </c>
    </row>
    <row r="108" spans="1:20" s="42" customFormat="1" ht="13.2">
      <c r="A108" s="197">
        <v>5</v>
      </c>
      <c r="B108" s="197">
        <v>3</v>
      </c>
      <c r="C108" s="198">
        <v>3</v>
      </c>
      <c r="D108" s="186">
        <v>334036</v>
      </c>
      <c r="E108" s="69" t="s">
        <v>61</v>
      </c>
      <c r="F108" s="209">
        <v>756.180319922443</v>
      </c>
      <c r="G108" s="209">
        <v>647.21485411140588</v>
      </c>
      <c r="H108" s="209">
        <v>704.15400202634248</v>
      </c>
      <c r="I108" s="209">
        <v>484.73097430925839</v>
      </c>
      <c r="J108" s="209">
        <v>355.43766578249335</v>
      </c>
      <c r="K108" s="209">
        <v>422.99898682877404</v>
      </c>
      <c r="L108" s="209">
        <v>271.39999999999998</v>
      </c>
      <c r="M108" s="209">
        <v>291.8</v>
      </c>
      <c r="N108" s="209">
        <v>281.2</v>
      </c>
      <c r="O108" s="209">
        <v>126.03005332040716</v>
      </c>
      <c r="P108" s="209">
        <v>143.23607427055703</v>
      </c>
      <c r="Q108" s="209">
        <v>134.24518743667679</v>
      </c>
      <c r="R108" s="209">
        <v>145.41929229277753</v>
      </c>
      <c r="S108" s="209">
        <v>148.54111405835545</v>
      </c>
      <c r="T108" s="209">
        <v>146.90982776089157</v>
      </c>
    </row>
    <row r="109" spans="1:20" s="42" customFormat="1" ht="13.2">
      <c r="A109" s="200"/>
      <c r="B109" s="200"/>
      <c r="C109" s="200"/>
      <c r="D109" s="190"/>
      <c r="E109" s="194" t="s">
        <v>213</v>
      </c>
      <c r="F109" s="210">
        <v>481.49211873426702</v>
      </c>
      <c r="G109" s="210">
        <v>422.99092941668329</v>
      </c>
      <c r="H109" s="210">
        <v>453.31161780673182</v>
      </c>
      <c r="I109" s="210">
        <v>319.5587166967951</v>
      </c>
      <c r="J109" s="210">
        <v>263.11962627015436</v>
      </c>
      <c r="K109" s="210">
        <v>292.37154565514339</v>
      </c>
      <c r="L109" s="210">
        <v>161.9</v>
      </c>
      <c r="M109" s="210">
        <v>159.9</v>
      </c>
      <c r="N109" s="210">
        <v>160.9</v>
      </c>
      <c r="O109" s="210">
        <v>78.728185028129275</v>
      </c>
      <c r="P109" s="210">
        <v>83.61659971279515</v>
      </c>
      <c r="Q109" s="210">
        <v>81.082974326643537</v>
      </c>
      <c r="R109" s="210">
        <v>83.205217009342633</v>
      </c>
      <c r="S109" s="210">
        <v>76.254703433733837</v>
      </c>
      <c r="T109" s="210">
        <v>79.85709782494483</v>
      </c>
    </row>
    <row r="110" spans="1:20" s="42" customFormat="1" ht="13.2">
      <c r="A110" s="197">
        <v>6</v>
      </c>
      <c r="B110" s="197">
        <v>4</v>
      </c>
      <c r="C110" s="198">
        <v>3</v>
      </c>
      <c r="D110" s="186">
        <v>554004</v>
      </c>
      <c r="E110" s="69" t="s">
        <v>98</v>
      </c>
      <c r="F110" s="209">
        <v>292.0300141959035</v>
      </c>
      <c r="G110" s="209">
        <v>199.95699849494733</v>
      </c>
      <c r="H110" s="209">
        <v>247.33876017532873</v>
      </c>
      <c r="I110" s="209">
        <v>212.93855201784626</v>
      </c>
      <c r="J110" s="209">
        <v>120.40421414749517</v>
      </c>
      <c r="K110" s="209">
        <v>168.02337716551867</v>
      </c>
      <c r="L110" s="209">
        <v>79.099999999999994</v>
      </c>
      <c r="M110" s="209">
        <v>79.599999999999994</v>
      </c>
      <c r="N110" s="209">
        <v>79.3</v>
      </c>
      <c r="O110" s="209">
        <v>58.811600081119451</v>
      </c>
      <c r="P110" s="209">
        <v>62.352182326381424</v>
      </c>
      <c r="Q110" s="209">
        <v>60.530160718012937</v>
      </c>
      <c r="R110" s="209">
        <v>20.279862096937737</v>
      </c>
      <c r="S110" s="209">
        <v>17.200602021070736</v>
      </c>
      <c r="T110" s="209">
        <v>18.785222291797119</v>
      </c>
    </row>
    <row r="111" spans="1:20" s="42" customFormat="1" ht="13.2">
      <c r="A111" s="197">
        <v>6</v>
      </c>
      <c r="B111" s="197">
        <v>4</v>
      </c>
      <c r="C111" s="198">
        <v>3</v>
      </c>
      <c r="D111" s="186">
        <v>382008</v>
      </c>
      <c r="E111" s="69" t="s">
        <v>84</v>
      </c>
      <c r="F111" s="209">
        <v>269.47212993724622</v>
      </c>
      <c r="G111" s="209">
        <v>303.77668308702795</v>
      </c>
      <c r="H111" s="209">
        <v>285.71428571428572</v>
      </c>
      <c r="I111" s="209">
        <v>206.71834625322998</v>
      </c>
      <c r="J111" s="209">
        <v>217.56978653530379</v>
      </c>
      <c r="K111" s="209">
        <v>211.8561710398445</v>
      </c>
      <c r="L111" s="209">
        <v>62.8</v>
      </c>
      <c r="M111" s="209">
        <v>86.2</v>
      </c>
      <c r="N111" s="209">
        <v>73.900000000000006</v>
      </c>
      <c r="O111" s="209">
        <v>22.148394241417495</v>
      </c>
      <c r="P111" s="209">
        <v>45.155993431855499</v>
      </c>
      <c r="Q111" s="209">
        <v>33.04178814382896</v>
      </c>
      <c r="R111" s="209">
        <v>40.605389442598742</v>
      </c>
      <c r="S111" s="209">
        <v>41.050903119868636</v>
      </c>
      <c r="T111" s="209">
        <v>40.816326530612251</v>
      </c>
    </row>
    <row r="112" spans="1:20" s="42" customFormat="1" ht="13.2">
      <c r="A112" s="197">
        <v>6</v>
      </c>
      <c r="B112" s="197">
        <v>4</v>
      </c>
      <c r="C112" s="203">
        <v>3</v>
      </c>
      <c r="D112" s="186">
        <v>554012</v>
      </c>
      <c r="E112" s="69" t="s">
        <v>100</v>
      </c>
      <c r="F112" s="209">
        <v>421.3135068153656</v>
      </c>
      <c r="G112" s="209">
        <v>411.64878476023648</v>
      </c>
      <c r="H112" s="209">
        <v>416.6223828249548</v>
      </c>
      <c r="I112" s="209">
        <v>295.33250722841808</v>
      </c>
      <c r="J112" s="209">
        <v>289.0299978103788</v>
      </c>
      <c r="K112" s="209">
        <v>292.27335529811882</v>
      </c>
      <c r="L112" s="209">
        <v>126</v>
      </c>
      <c r="M112" s="209">
        <v>122.6</v>
      </c>
      <c r="N112" s="209">
        <v>124.3</v>
      </c>
      <c r="O112" s="209">
        <v>66.088393225939697</v>
      </c>
      <c r="P112" s="209">
        <v>67.878257061528359</v>
      </c>
      <c r="Q112" s="209">
        <v>66.957168668296319</v>
      </c>
      <c r="R112" s="209">
        <v>59.892606361007843</v>
      </c>
      <c r="S112" s="209">
        <v>54.74052988832932</v>
      </c>
      <c r="T112" s="209">
        <v>57.391858858539699</v>
      </c>
    </row>
    <row r="113" spans="1:20" s="42" customFormat="1" ht="13.2">
      <c r="A113" s="197">
        <v>6</v>
      </c>
      <c r="B113" s="197">
        <v>4</v>
      </c>
      <c r="C113" s="198">
        <v>3</v>
      </c>
      <c r="D113" s="186">
        <v>382012</v>
      </c>
      <c r="E113" s="69" t="s">
        <v>85</v>
      </c>
      <c r="F113" s="209">
        <v>295.99535693557749</v>
      </c>
      <c r="G113" s="209">
        <v>289.26505249625029</v>
      </c>
      <c r="H113" s="209">
        <v>292.80195201301342</v>
      </c>
      <c r="I113" s="209">
        <v>205.06867866124975</v>
      </c>
      <c r="J113" s="209">
        <v>184.27255196057425</v>
      </c>
      <c r="K113" s="209">
        <v>195.20130134200895</v>
      </c>
      <c r="L113" s="209">
        <v>90.9</v>
      </c>
      <c r="M113" s="209">
        <v>105</v>
      </c>
      <c r="N113" s="209">
        <v>97.6</v>
      </c>
      <c r="O113" s="209">
        <v>48.365254401238154</v>
      </c>
      <c r="P113" s="209">
        <v>44.996785943861148</v>
      </c>
      <c r="Q113" s="209">
        <v>46.766978446522977</v>
      </c>
      <c r="R113" s="209">
        <v>42.561423873089574</v>
      </c>
      <c r="S113" s="209">
        <v>59.995714591814867</v>
      </c>
      <c r="T113" s="209">
        <v>50.833672224481496</v>
      </c>
    </row>
    <row r="114" spans="1:20" s="42" customFormat="1" ht="13.2">
      <c r="A114" s="197">
        <v>6</v>
      </c>
      <c r="B114" s="197">
        <v>4</v>
      </c>
      <c r="C114" s="198">
        <v>3</v>
      </c>
      <c r="D114" s="186">
        <v>758004</v>
      </c>
      <c r="E114" s="69" t="s">
        <v>123</v>
      </c>
      <c r="F114" s="209">
        <v>158.30035409289729</v>
      </c>
      <c r="G114" s="209">
        <v>183.79096545615587</v>
      </c>
      <c r="H114" s="209">
        <v>170.65579049050123</v>
      </c>
      <c r="I114" s="209">
        <v>85.398875234326184</v>
      </c>
      <c r="J114" s="209">
        <v>81.930912311780332</v>
      </c>
      <c r="K114" s="209">
        <v>83.717934957604385</v>
      </c>
      <c r="L114" s="209">
        <v>72.900000000000006</v>
      </c>
      <c r="M114" s="209">
        <v>101.9</v>
      </c>
      <c r="N114" s="209">
        <v>86.9</v>
      </c>
      <c r="O114" s="209">
        <v>52.072484898979376</v>
      </c>
      <c r="P114" s="209">
        <v>70.859167404782994</v>
      </c>
      <c r="Q114" s="209">
        <v>61.178490930557047</v>
      </c>
      <c r="R114" s="209">
        <v>20.828993959591752</v>
      </c>
      <c r="S114" s="209">
        <v>31.000885739592558</v>
      </c>
      <c r="T114" s="209">
        <v>25.759364602339808</v>
      </c>
    </row>
    <row r="115" spans="1:20" s="42" customFormat="1" ht="13.2">
      <c r="A115" s="197">
        <v>6</v>
      </c>
      <c r="B115" s="197">
        <v>4</v>
      </c>
      <c r="C115" s="198">
        <v>3</v>
      </c>
      <c r="D115" s="186">
        <v>558012</v>
      </c>
      <c r="E115" s="69" t="s">
        <v>102</v>
      </c>
      <c r="F115" s="209">
        <v>450.99521289997483</v>
      </c>
      <c r="G115" s="209">
        <v>453.32618025751071</v>
      </c>
      <c r="H115" s="209">
        <v>452.12420423541641</v>
      </c>
      <c r="I115" s="209">
        <v>327.53842277651802</v>
      </c>
      <c r="J115" s="209">
        <v>327.2532188841202</v>
      </c>
      <c r="K115" s="209">
        <v>327.40028582564634</v>
      </c>
      <c r="L115" s="209">
        <v>123.5</v>
      </c>
      <c r="M115" s="209">
        <v>126.1</v>
      </c>
      <c r="N115" s="209">
        <v>124.7</v>
      </c>
      <c r="O115" s="209">
        <v>55.429579239103042</v>
      </c>
      <c r="P115" s="209">
        <v>83.154506437768234</v>
      </c>
      <c r="Q115" s="209">
        <v>68.85799662206054</v>
      </c>
      <c r="R115" s="209">
        <v>68.027210884353735</v>
      </c>
      <c r="S115" s="209">
        <v>42.918454935622314</v>
      </c>
      <c r="T115" s="209">
        <v>55.865921787709496</v>
      </c>
    </row>
    <row r="116" spans="1:20" s="42" customFormat="1" ht="13.2">
      <c r="A116" s="197">
        <v>6</v>
      </c>
      <c r="B116" s="197">
        <v>4</v>
      </c>
      <c r="C116" s="198">
        <v>3</v>
      </c>
      <c r="D116" s="186">
        <v>558016</v>
      </c>
      <c r="E116" s="69" t="s">
        <v>103</v>
      </c>
      <c r="F116" s="209">
        <v>408.36456894851057</v>
      </c>
      <c r="G116" s="209">
        <v>302.14015946286196</v>
      </c>
      <c r="H116" s="209">
        <v>356.88866293848503</v>
      </c>
      <c r="I116" s="209">
        <v>217.00532649437758</v>
      </c>
      <c r="J116" s="209">
        <v>142.67729752412924</v>
      </c>
      <c r="K116" s="209">
        <v>180.98627351296389</v>
      </c>
      <c r="L116" s="209">
        <v>191.4</v>
      </c>
      <c r="M116" s="209">
        <v>159.5</v>
      </c>
      <c r="N116" s="209">
        <v>175.9</v>
      </c>
      <c r="O116" s="209">
        <v>96.666009074768198</v>
      </c>
      <c r="P116" s="209">
        <v>96.516995383969771</v>
      </c>
      <c r="Q116" s="209">
        <v>96.593797661413319</v>
      </c>
      <c r="R116" s="209">
        <v>94.69323337936477</v>
      </c>
      <c r="S116" s="209">
        <v>62.945866554762901</v>
      </c>
      <c r="T116" s="209">
        <v>79.308591764107788</v>
      </c>
    </row>
    <row r="117" spans="1:20" s="42" customFormat="1" ht="13.2">
      <c r="A117" s="197">
        <v>6</v>
      </c>
      <c r="B117" s="197">
        <v>4</v>
      </c>
      <c r="C117" s="198">
        <v>3</v>
      </c>
      <c r="D117" s="186">
        <v>566008</v>
      </c>
      <c r="E117" s="69" t="s">
        <v>114</v>
      </c>
      <c r="F117" s="209">
        <v>243.96378269617708</v>
      </c>
      <c r="G117" s="209">
        <v>246.81735515718367</v>
      </c>
      <c r="H117" s="209">
        <v>245.36741214057508</v>
      </c>
      <c r="I117" s="209">
        <v>123.2394366197183</v>
      </c>
      <c r="J117" s="209">
        <v>140.29618082618862</v>
      </c>
      <c r="K117" s="209">
        <v>131.62939297124601</v>
      </c>
      <c r="L117" s="209">
        <v>120.7</v>
      </c>
      <c r="M117" s="209">
        <v>106.5</v>
      </c>
      <c r="N117" s="209">
        <v>113.7</v>
      </c>
      <c r="O117" s="209">
        <v>72.937625754527161</v>
      </c>
      <c r="P117" s="209">
        <v>49.363471031436738</v>
      </c>
      <c r="Q117" s="209">
        <v>61.341853035143771</v>
      </c>
      <c r="R117" s="209">
        <v>47.78672032193159</v>
      </c>
      <c r="S117" s="209">
        <v>57.157703299558328</v>
      </c>
      <c r="T117" s="209">
        <v>52.3961661341853</v>
      </c>
    </row>
    <row r="118" spans="1:20" s="42" customFormat="1" ht="13.2">
      <c r="A118" s="197">
        <v>6</v>
      </c>
      <c r="B118" s="197">
        <v>4</v>
      </c>
      <c r="C118" s="198">
        <v>3</v>
      </c>
      <c r="D118" s="186">
        <v>370004</v>
      </c>
      <c r="E118" s="69" t="s">
        <v>71</v>
      </c>
      <c r="F118" s="209">
        <v>590.12629161882899</v>
      </c>
      <c r="G118" s="209">
        <v>433.54655294953801</v>
      </c>
      <c r="H118" s="209">
        <v>513.05970149253733</v>
      </c>
      <c r="I118" s="209">
        <v>367.39380022962115</v>
      </c>
      <c r="J118" s="209">
        <v>286.66192845297326</v>
      </c>
      <c r="K118" s="209">
        <v>327.65858208955223</v>
      </c>
      <c r="L118" s="209">
        <v>222.7</v>
      </c>
      <c r="M118" s="209">
        <v>146.9</v>
      </c>
      <c r="N118" s="209">
        <v>185.4</v>
      </c>
      <c r="O118" s="209">
        <v>130.88404133180254</v>
      </c>
      <c r="P118" s="209">
        <v>87.656953328595108</v>
      </c>
      <c r="Q118" s="209">
        <v>109.60820895522389</v>
      </c>
      <c r="R118" s="209">
        <v>91.848450057405287</v>
      </c>
      <c r="S118" s="209">
        <v>59.227671167969675</v>
      </c>
      <c r="T118" s="209">
        <v>75.792910447761201</v>
      </c>
    </row>
    <row r="119" spans="1:20" s="42" customFormat="1" ht="13.2">
      <c r="A119" s="197">
        <v>6</v>
      </c>
      <c r="B119" s="197">
        <v>4</v>
      </c>
      <c r="C119" s="198">
        <v>3</v>
      </c>
      <c r="D119" s="186">
        <v>562016</v>
      </c>
      <c r="E119" s="69" t="s">
        <v>108</v>
      </c>
      <c r="F119" s="209">
        <v>403.96341463414637</v>
      </c>
      <c r="G119" s="209">
        <v>380.50917054475775</v>
      </c>
      <c r="H119" s="209">
        <v>392.67360653577549</v>
      </c>
      <c r="I119" s="209">
        <v>259.14634146341461</v>
      </c>
      <c r="J119" s="209">
        <v>240.89789214344376</v>
      </c>
      <c r="K119" s="209">
        <v>250.36236658321255</v>
      </c>
      <c r="L119" s="209">
        <v>144.80000000000001</v>
      </c>
      <c r="M119" s="209">
        <v>139.6</v>
      </c>
      <c r="N119" s="209">
        <v>142.30000000000001</v>
      </c>
      <c r="O119" s="209">
        <v>86.382113821138219</v>
      </c>
      <c r="P119" s="209">
        <v>95.811661647960577</v>
      </c>
      <c r="Q119" s="209">
        <v>90.921069969692979</v>
      </c>
      <c r="R119" s="209">
        <v>58.434959349593491</v>
      </c>
      <c r="S119" s="209">
        <v>43.799616753353405</v>
      </c>
      <c r="T119" s="209">
        <v>51.390169982869942</v>
      </c>
    </row>
    <row r="120" spans="1:20" s="42" customFormat="1" ht="13.2">
      <c r="A120" s="197">
        <v>6</v>
      </c>
      <c r="B120" s="197">
        <v>4</v>
      </c>
      <c r="C120" s="198">
        <v>3</v>
      </c>
      <c r="D120" s="186">
        <v>382020</v>
      </c>
      <c r="E120" s="69" t="s">
        <v>86</v>
      </c>
      <c r="F120" s="209">
        <v>411.9919073018209</v>
      </c>
      <c r="G120" s="209">
        <v>348.7918939984412</v>
      </c>
      <c r="H120" s="209">
        <v>381.30381303813044</v>
      </c>
      <c r="I120" s="209">
        <v>290.60143461467726</v>
      </c>
      <c r="J120" s="209">
        <v>241.62120031176934</v>
      </c>
      <c r="K120" s="209">
        <v>266.81805279591265</v>
      </c>
      <c r="L120" s="209">
        <v>121.4</v>
      </c>
      <c r="M120" s="209">
        <v>107.2</v>
      </c>
      <c r="N120" s="209">
        <v>114.5</v>
      </c>
      <c r="O120" s="209">
        <v>62.534485929740669</v>
      </c>
      <c r="P120" s="209">
        <v>46.765393608729546</v>
      </c>
      <c r="Q120" s="209">
        <v>54.877471851641594</v>
      </c>
      <c r="R120" s="209">
        <v>58.855986757402974</v>
      </c>
      <c r="S120" s="209">
        <v>60.405300077942321</v>
      </c>
      <c r="T120" s="209">
        <v>59.608288390576213</v>
      </c>
    </row>
    <row r="121" spans="1:20" s="42" customFormat="1" ht="13.2">
      <c r="A121" s="197">
        <v>6</v>
      </c>
      <c r="B121" s="197">
        <v>4</v>
      </c>
      <c r="C121" s="198">
        <v>3</v>
      </c>
      <c r="D121" s="186">
        <v>954020</v>
      </c>
      <c r="E121" s="69" t="s">
        <v>142</v>
      </c>
      <c r="F121" s="209">
        <v>248.65919063871283</v>
      </c>
      <c r="G121" s="209">
        <v>201.6546018614271</v>
      </c>
      <c r="H121" s="209">
        <v>225.84692597239649</v>
      </c>
      <c r="I121" s="209">
        <v>117.01608971233546</v>
      </c>
      <c r="J121" s="209">
        <v>82.730093071354716</v>
      </c>
      <c r="K121" s="209">
        <v>100.37641154328732</v>
      </c>
      <c r="L121" s="209">
        <v>131.6</v>
      </c>
      <c r="M121" s="209">
        <v>118.9</v>
      </c>
      <c r="N121" s="209">
        <v>125.5</v>
      </c>
      <c r="O121" s="209">
        <v>82.886396879570938</v>
      </c>
      <c r="P121" s="209">
        <v>77.559462254395029</v>
      </c>
      <c r="Q121" s="209">
        <v>80.301129234629855</v>
      </c>
      <c r="R121" s="209">
        <v>48.756704046806433</v>
      </c>
      <c r="S121" s="209">
        <v>41.365046535677358</v>
      </c>
      <c r="T121" s="209">
        <v>45.169385194479297</v>
      </c>
    </row>
    <row r="122" spans="1:20" s="42" customFormat="1" ht="13.2">
      <c r="A122" s="197">
        <v>6</v>
      </c>
      <c r="B122" s="197">
        <v>4</v>
      </c>
      <c r="C122" s="198">
        <v>3</v>
      </c>
      <c r="D122" s="186">
        <v>162016</v>
      </c>
      <c r="E122" s="69" t="s">
        <v>42</v>
      </c>
      <c r="F122" s="209">
        <v>372.98157834887422</v>
      </c>
      <c r="G122" s="209">
        <v>287.91263340779352</v>
      </c>
      <c r="H122" s="209">
        <v>332.30477094706862</v>
      </c>
      <c r="I122" s="209">
        <v>311.57607459631566</v>
      </c>
      <c r="J122" s="209">
        <v>215.93447505584513</v>
      </c>
      <c r="K122" s="209">
        <v>265.84381675765491</v>
      </c>
      <c r="L122" s="209">
        <v>61.4</v>
      </c>
      <c r="M122" s="209">
        <v>72</v>
      </c>
      <c r="N122" s="209">
        <v>66.5</v>
      </c>
      <c r="O122" s="209">
        <v>20.468501250852853</v>
      </c>
      <c r="P122" s="209">
        <v>17.374038222884089</v>
      </c>
      <c r="Q122" s="209">
        <v>18.988844054118207</v>
      </c>
      <c r="R122" s="209">
        <v>40.937002501705706</v>
      </c>
      <c r="S122" s="209">
        <v>54.604120129064277</v>
      </c>
      <c r="T122" s="209">
        <v>47.472110135295509</v>
      </c>
    </row>
    <row r="123" spans="1:20" s="42" customFormat="1" ht="13.2">
      <c r="A123" s="197">
        <v>6</v>
      </c>
      <c r="B123" s="197">
        <v>4</v>
      </c>
      <c r="C123" s="198">
        <v>3</v>
      </c>
      <c r="D123" s="186">
        <v>154032</v>
      </c>
      <c r="E123" s="69" t="s">
        <v>28</v>
      </c>
      <c r="F123" s="209">
        <v>439.28459366175088</v>
      </c>
      <c r="G123" s="209">
        <v>389.61038961038957</v>
      </c>
      <c r="H123" s="209">
        <v>415.50793391133647</v>
      </c>
      <c r="I123" s="209">
        <v>307.49921556322562</v>
      </c>
      <c r="J123" s="209">
        <v>283.66370471633633</v>
      </c>
      <c r="K123" s="209">
        <v>296.0902993620154</v>
      </c>
      <c r="L123" s="209">
        <v>131.80000000000001</v>
      </c>
      <c r="M123" s="209">
        <v>105.9</v>
      </c>
      <c r="N123" s="209">
        <v>119.4</v>
      </c>
      <c r="O123" s="209">
        <v>94.132412927518047</v>
      </c>
      <c r="P123" s="209">
        <v>82.023239917976767</v>
      </c>
      <c r="Q123" s="209">
        <v>88.336332406347125</v>
      </c>
      <c r="R123" s="209">
        <v>37.652965171007217</v>
      </c>
      <c r="S123" s="209">
        <v>23.923444976076553</v>
      </c>
      <c r="T123" s="209">
        <v>31.081302142973989</v>
      </c>
    </row>
    <row r="124" spans="1:20" s="42" customFormat="1" ht="13.2">
      <c r="A124" s="197">
        <v>6</v>
      </c>
      <c r="B124" s="197">
        <v>4</v>
      </c>
      <c r="C124" s="198">
        <v>3</v>
      </c>
      <c r="D124" s="186">
        <v>382024</v>
      </c>
      <c r="E124" s="69" t="s">
        <v>87</v>
      </c>
      <c r="F124" s="209">
        <v>150.37593984962405</v>
      </c>
      <c r="G124" s="209">
        <v>98.015778149653357</v>
      </c>
      <c r="H124" s="209">
        <v>125.21539345203905</v>
      </c>
      <c r="I124" s="209">
        <v>70.765148164528981</v>
      </c>
      <c r="J124" s="209">
        <v>57.375089648577578</v>
      </c>
      <c r="K124" s="209">
        <v>64.330844342331986</v>
      </c>
      <c r="L124" s="209">
        <v>79.599999999999994</v>
      </c>
      <c r="M124" s="209">
        <v>40.6</v>
      </c>
      <c r="N124" s="209">
        <v>60.9</v>
      </c>
      <c r="O124" s="209">
        <v>44.228217602830611</v>
      </c>
      <c r="P124" s="209">
        <v>19.125029882859192</v>
      </c>
      <c r="Q124" s="209">
        <v>32.165422171165993</v>
      </c>
      <c r="R124" s="209">
        <v>35.38257408226449</v>
      </c>
      <c r="S124" s="209">
        <v>21.515658618216591</v>
      </c>
      <c r="T124" s="209">
        <v>28.71912693854107</v>
      </c>
    </row>
    <row r="125" spans="1:20" s="42" customFormat="1" ht="13.2">
      <c r="A125" s="197">
        <v>6</v>
      </c>
      <c r="B125" s="197">
        <v>4</v>
      </c>
      <c r="C125" s="198">
        <v>3</v>
      </c>
      <c r="D125" s="186">
        <v>378016</v>
      </c>
      <c r="E125" s="69" t="s">
        <v>80</v>
      </c>
      <c r="F125" s="209">
        <v>282.78543655001766</v>
      </c>
      <c r="G125" s="209">
        <v>234.34498655397618</v>
      </c>
      <c r="H125" s="209">
        <v>259.57290132547865</v>
      </c>
      <c r="I125" s="209">
        <v>197.9498055850124</v>
      </c>
      <c r="J125" s="209">
        <v>165.19400691509799</v>
      </c>
      <c r="K125" s="209">
        <v>182.25331369661268</v>
      </c>
      <c r="L125" s="209">
        <v>84.8</v>
      </c>
      <c r="M125" s="209">
        <v>69.2</v>
      </c>
      <c r="N125" s="209">
        <v>77.3</v>
      </c>
      <c r="O125" s="209">
        <v>17.674089784376104</v>
      </c>
      <c r="P125" s="209">
        <v>30.73376872839032</v>
      </c>
      <c r="Q125" s="209">
        <v>23.932253313696613</v>
      </c>
      <c r="R125" s="209">
        <v>67.1615411806292</v>
      </c>
      <c r="S125" s="209">
        <v>38.417210910487896</v>
      </c>
      <c r="T125" s="209">
        <v>53.387334315169369</v>
      </c>
    </row>
    <row r="126" spans="1:20" s="42" customFormat="1" ht="13.2">
      <c r="A126" s="197">
        <v>6</v>
      </c>
      <c r="B126" s="197">
        <v>4</v>
      </c>
      <c r="C126" s="198">
        <v>3</v>
      </c>
      <c r="D126" s="186">
        <v>382028</v>
      </c>
      <c r="E126" s="69" t="s">
        <v>88</v>
      </c>
      <c r="F126" s="209">
        <v>480.85228908724446</v>
      </c>
      <c r="G126" s="209">
        <v>316.29392971246006</v>
      </c>
      <c r="H126" s="209">
        <v>402.8471906709072</v>
      </c>
      <c r="I126" s="209">
        <v>319.60840771667142</v>
      </c>
      <c r="J126" s="209">
        <v>162.93929712460064</v>
      </c>
      <c r="K126" s="209">
        <v>245.34302589731942</v>
      </c>
      <c r="L126" s="209">
        <v>161.19999999999999</v>
      </c>
      <c r="M126" s="209">
        <v>153.4</v>
      </c>
      <c r="N126" s="209">
        <v>157.5</v>
      </c>
      <c r="O126" s="209">
        <v>74.863230636337462</v>
      </c>
      <c r="P126" s="209">
        <v>86.261980830670936</v>
      </c>
      <c r="Q126" s="209">
        <v>80.266545509616833</v>
      </c>
      <c r="R126" s="209">
        <v>86.380650734235516</v>
      </c>
      <c r="S126" s="209">
        <v>67.092651757188506</v>
      </c>
      <c r="T126" s="209">
        <v>77.237619263970913</v>
      </c>
    </row>
    <row r="127" spans="1:20" s="42" customFormat="1" ht="13.2">
      <c r="A127" s="197">
        <v>6</v>
      </c>
      <c r="B127" s="197">
        <v>4</v>
      </c>
      <c r="C127" s="198">
        <v>3</v>
      </c>
      <c r="D127" s="186">
        <v>382044</v>
      </c>
      <c r="E127" s="69" t="s">
        <v>90</v>
      </c>
      <c r="F127" s="209">
        <v>189.73998594518625</v>
      </c>
      <c r="G127" s="209">
        <v>157.88133435192265</v>
      </c>
      <c r="H127" s="209">
        <v>174.47535383113714</v>
      </c>
      <c r="I127" s="209">
        <v>112.43851018973999</v>
      </c>
      <c r="J127" s="209">
        <v>109.49834479246248</v>
      </c>
      <c r="K127" s="209">
        <v>111.02977061981457</v>
      </c>
      <c r="L127" s="209">
        <v>77.3</v>
      </c>
      <c r="M127" s="209">
        <v>48.4</v>
      </c>
      <c r="N127" s="209">
        <v>63.4</v>
      </c>
      <c r="O127" s="209">
        <v>18.739751698289997</v>
      </c>
      <c r="P127" s="209">
        <v>17.825311942959001</v>
      </c>
      <c r="Q127" s="209">
        <v>18.301610541727673</v>
      </c>
      <c r="R127" s="209">
        <v>58.561724057156241</v>
      </c>
      <c r="S127" s="209">
        <v>30.557677616501145</v>
      </c>
      <c r="T127" s="209">
        <v>45.143972669594923</v>
      </c>
    </row>
    <row r="128" spans="1:20" s="42" customFormat="1" ht="13.2">
      <c r="A128" s="197">
        <v>6</v>
      </c>
      <c r="B128" s="197">
        <v>4</v>
      </c>
      <c r="C128" s="198">
        <v>3</v>
      </c>
      <c r="D128" s="186">
        <v>570028</v>
      </c>
      <c r="E128" s="69" t="s">
        <v>120</v>
      </c>
      <c r="F128" s="209">
        <v>565.55269922879177</v>
      </c>
      <c r="G128" s="209">
        <v>392.49146757679182</v>
      </c>
      <c r="H128" s="209">
        <v>481.62859980139029</v>
      </c>
      <c r="I128" s="209">
        <v>398.45758354755782</v>
      </c>
      <c r="J128" s="209">
        <v>300.34129692832761</v>
      </c>
      <c r="K128" s="209">
        <v>350.87719298245611</v>
      </c>
      <c r="L128" s="209">
        <v>167.1</v>
      </c>
      <c r="M128" s="209">
        <v>92.2</v>
      </c>
      <c r="N128" s="209">
        <v>130.80000000000001</v>
      </c>
      <c r="O128" s="209">
        <v>77.120822622107966</v>
      </c>
      <c r="P128" s="209">
        <v>47.781569965870304</v>
      </c>
      <c r="Q128" s="209">
        <v>62.893081761006293</v>
      </c>
      <c r="R128" s="209">
        <v>89.974293059125969</v>
      </c>
      <c r="S128" s="209">
        <v>44.368600682593858</v>
      </c>
      <c r="T128" s="209">
        <v>67.858325057927843</v>
      </c>
    </row>
    <row r="129" spans="1:20" s="42" customFormat="1" ht="13.2">
      <c r="A129" s="197">
        <v>6</v>
      </c>
      <c r="B129" s="197">
        <v>4</v>
      </c>
      <c r="C129" s="198">
        <v>3</v>
      </c>
      <c r="D129" s="186">
        <v>378024</v>
      </c>
      <c r="E129" s="69" t="s">
        <v>81</v>
      </c>
      <c r="F129" s="209">
        <v>487.47913188647749</v>
      </c>
      <c r="G129" s="209">
        <v>424.34782608695656</v>
      </c>
      <c r="H129" s="209">
        <v>456.55877342419075</v>
      </c>
      <c r="I129" s="209">
        <v>337.22871452420702</v>
      </c>
      <c r="J129" s="209">
        <v>281.73913043478262</v>
      </c>
      <c r="K129" s="209">
        <v>310.05110732538333</v>
      </c>
      <c r="L129" s="209">
        <v>150.30000000000001</v>
      </c>
      <c r="M129" s="209">
        <v>142.6</v>
      </c>
      <c r="N129" s="209">
        <v>146.5</v>
      </c>
      <c r="O129" s="209">
        <v>43.405676126878127</v>
      </c>
      <c r="P129" s="209">
        <v>41.739130434782602</v>
      </c>
      <c r="Q129" s="209">
        <v>42.58943781942078</v>
      </c>
      <c r="R129" s="209">
        <v>106.84474123539232</v>
      </c>
      <c r="S129" s="209">
        <v>100.8695652173913</v>
      </c>
      <c r="T129" s="209">
        <v>103.91822827938671</v>
      </c>
    </row>
    <row r="130" spans="1:20" s="42" customFormat="1" ht="13.2">
      <c r="A130" s="197">
        <v>6</v>
      </c>
      <c r="B130" s="197">
        <v>4</v>
      </c>
      <c r="C130" s="198">
        <v>3</v>
      </c>
      <c r="D130" s="186">
        <v>962052</v>
      </c>
      <c r="E130" s="69" t="s">
        <v>155</v>
      </c>
      <c r="F130" s="209">
        <v>219.90309355199403</v>
      </c>
      <c r="G130" s="209">
        <v>174.20157610949815</v>
      </c>
      <c r="H130" s="209">
        <v>198.27247742442088</v>
      </c>
      <c r="I130" s="209">
        <v>89.452105851658587</v>
      </c>
      <c r="J130" s="209">
        <v>49.771878888428041</v>
      </c>
      <c r="K130" s="209">
        <v>70.671378091872796</v>
      </c>
      <c r="L130" s="209">
        <v>130.5</v>
      </c>
      <c r="M130" s="209">
        <v>124.4</v>
      </c>
      <c r="N130" s="209">
        <v>127.6</v>
      </c>
      <c r="O130" s="209">
        <v>81.997763697353719</v>
      </c>
      <c r="P130" s="209">
        <v>53.919535462463706</v>
      </c>
      <c r="Q130" s="209">
        <v>68.708284255987436</v>
      </c>
      <c r="R130" s="209">
        <v>48.453224002981742</v>
      </c>
      <c r="S130" s="209">
        <v>70.510161758606387</v>
      </c>
      <c r="T130" s="209">
        <v>58.892815076560659</v>
      </c>
    </row>
    <row r="131" spans="1:20" s="42" customFormat="1" ht="13.2">
      <c r="A131" s="197">
        <v>6</v>
      </c>
      <c r="B131" s="197">
        <v>4</v>
      </c>
      <c r="C131" s="198">
        <v>3</v>
      </c>
      <c r="D131" s="186">
        <v>770032</v>
      </c>
      <c r="E131" s="69" t="s">
        <v>132</v>
      </c>
      <c r="F131" s="209">
        <v>473.78227309023157</v>
      </c>
      <c r="G131" s="209">
        <v>432.59838124476693</v>
      </c>
      <c r="H131" s="209">
        <v>453.67847411444137</v>
      </c>
      <c r="I131" s="209">
        <v>316.74208144796381</v>
      </c>
      <c r="J131" s="209">
        <v>295.84147362545355</v>
      </c>
      <c r="K131" s="209">
        <v>306.53950953678475</v>
      </c>
      <c r="L131" s="209">
        <v>157</v>
      </c>
      <c r="M131" s="209">
        <v>136.80000000000001</v>
      </c>
      <c r="N131" s="209">
        <v>147.1</v>
      </c>
      <c r="O131" s="209">
        <v>82.512643066276297</v>
      </c>
      <c r="P131" s="209">
        <v>94.892548144013389</v>
      </c>
      <c r="Q131" s="209">
        <v>88.555858310626704</v>
      </c>
      <c r="R131" s="209">
        <v>74.527548575991489</v>
      </c>
      <c r="S131" s="209">
        <v>41.864359475300027</v>
      </c>
      <c r="T131" s="209">
        <v>58.583106267029969</v>
      </c>
    </row>
    <row r="132" spans="1:20" s="42" customFormat="1" ht="13.2">
      <c r="A132" s="197">
        <v>6</v>
      </c>
      <c r="B132" s="197">
        <v>4</v>
      </c>
      <c r="C132" s="198">
        <v>3</v>
      </c>
      <c r="D132" s="186">
        <v>374036</v>
      </c>
      <c r="E132" s="69" t="s">
        <v>76</v>
      </c>
      <c r="F132" s="209">
        <v>353.51303579319489</v>
      </c>
      <c r="G132" s="209">
        <v>356.111645813282</v>
      </c>
      <c r="H132" s="209">
        <v>354.75696844045154</v>
      </c>
      <c r="I132" s="209">
        <v>212.10782147591692</v>
      </c>
      <c r="J132" s="209">
        <v>192.49278152069297</v>
      </c>
      <c r="K132" s="209">
        <v>202.71826768025798</v>
      </c>
      <c r="L132" s="209">
        <v>141.4</v>
      </c>
      <c r="M132" s="209">
        <v>163.6</v>
      </c>
      <c r="N132" s="209">
        <v>152</v>
      </c>
      <c r="O132" s="209">
        <v>57.445868316394161</v>
      </c>
      <c r="P132" s="209">
        <v>81.809432146294512</v>
      </c>
      <c r="Q132" s="209">
        <v>69.10850034554251</v>
      </c>
      <c r="R132" s="209">
        <v>83.959346000883784</v>
      </c>
      <c r="S132" s="209">
        <v>81.809432146294512</v>
      </c>
      <c r="T132" s="209">
        <v>82.930200414650997</v>
      </c>
    </row>
    <row r="133" spans="1:20" s="42" customFormat="1" ht="13.2">
      <c r="A133" s="197">
        <v>6</v>
      </c>
      <c r="B133" s="197">
        <v>4</v>
      </c>
      <c r="C133" s="198">
        <v>3</v>
      </c>
      <c r="D133" s="186">
        <v>754028</v>
      </c>
      <c r="E133" s="69" t="s">
        <v>270</v>
      </c>
      <c r="F133" s="209">
        <v>400.37418147801685</v>
      </c>
      <c r="G133" s="209">
        <v>263.97838287258367</v>
      </c>
      <c r="H133" s="209">
        <v>335.76211106734934</v>
      </c>
      <c r="I133" s="209">
        <v>297.47427502338638</v>
      </c>
      <c r="J133" s="209">
        <v>182.91415506131781</v>
      </c>
      <c r="K133" s="209">
        <v>243.20598660890116</v>
      </c>
      <c r="L133" s="209">
        <v>102.9</v>
      </c>
      <c r="M133" s="209">
        <v>81.099999999999994</v>
      </c>
      <c r="N133" s="209">
        <v>92.6</v>
      </c>
      <c r="O133" s="209">
        <v>61.739943872778298</v>
      </c>
      <c r="P133" s="209">
        <v>45.728538765329453</v>
      </c>
      <c r="Q133" s="209">
        <v>54.155179204411183</v>
      </c>
      <c r="R133" s="209">
        <v>41.159962581852199</v>
      </c>
      <c r="S133" s="209">
        <v>35.335689045936398</v>
      </c>
      <c r="T133" s="209">
        <v>38.400945254037026</v>
      </c>
    </row>
    <row r="134" spans="1:20" s="42" customFormat="1" ht="13.2">
      <c r="A134" s="197">
        <v>6</v>
      </c>
      <c r="B134" s="197">
        <v>4</v>
      </c>
      <c r="C134" s="198">
        <v>3</v>
      </c>
      <c r="D134" s="186">
        <v>382048</v>
      </c>
      <c r="E134" s="69" t="s">
        <v>91</v>
      </c>
      <c r="F134" s="209">
        <v>237.93337865397689</v>
      </c>
      <c r="G134" s="209">
        <v>181.13207547169813</v>
      </c>
      <c r="H134" s="209">
        <v>211.01573676680974</v>
      </c>
      <c r="I134" s="209">
        <v>152.95717199184227</v>
      </c>
      <c r="J134" s="209">
        <v>105.66037735849058</v>
      </c>
      <c r="K134" s="209">
        <v>130.54363376251789</v>
      </c>
      <c r="L134" s="209">
        <v>85</v>
      </c>
      <c r="M134" s="209">
        <v>75.5</v>
      </c>
      <c r="N134" s="209">
        <v>80.5</v>
      </c>
      <c r="O134" s="209">
        <v>40.78857919782461</v>
      </c>
      <c r="P134" s="209">
        <v>15.094339622641508</v>
      </c>
      <c r="Q134" s="209">
        <v>28.612303290414879</v>
      </c>
      <c r="R134" s="209">
        <v>44.18762746430999</v>
      </c>
      <c r="S134" s="209">
        <v>60.377358490566031</v>
      </c>
      <c r="T134" s="209">
        <v>51.859799713876974</v>
      </c>
    </row>
    <row r="135" spans="1:20" s="42" customFormat="1" ht="13.2">
      <c r="A135" s="197">
        <v>6</v>
      </c>
      <c r="B135" s="197">
        <v>4</v>
      </c>
      <c r="C135" s="198">
        <v>3</v>
      </c>
      <c r="D135" s="186">
        <v>170032</v>
      </c>
      <c r="E135" s="69" t="s">
        <v>51</v>
      </c>
      <c r="F135" s="209">
        <v>461.93055113093345</v>
      </c>
      <c r="G135" s="209">
        <v>446.30872483221481</v>
      </c>
      <c r="H135" s="209">
        <v>454.32260173230918</v>
      </c>
      <c r="I135" s="209">
        <v>293.08697037273015</v>
      </c>
      <c r="J135" s="209">
        <v>285.23489932885911</v>
      </c>
      <c r="K135" s="209">
        <v>289.26295146265733</v>
      </c>
      <c r="L135" s="209">
        <v>168.8</v>
      </c>
      <c r="M135" s="209">
        <v>161.1</v>
      </c>
      <c r="N135" s="209">
        <v>165.1</v>
      </c>
      <c r="O135" s="209">
        <v>82.828926409684613</v>
      </c>
      <c r="P135" s="209">
        <v>110.73825503355705</v>
      </c>
      <c r="Q135" s="209">
        <v>96.420983820885766</v>
      </c>
      <c r="R135" s="209">
        <v>86.014654348518633</v>
      </c>
      <c r="S135" s="209">
        <v>50.335570469798654</v>
      </c>
      <c r="T135" s="209">
        <v>68.638666448766131</v>
      </c>
    </row>
    <row r="136" spans="1:20" s="42" customFormat="1" ht="13.2">
      <c r="A136" s="197">
        <v>6</v>
      </c>
      <c r="B136" s="197">
        <v>4</v>
      </c>
      <c r="C136" s="198">
        <v>3</v>
      </c>
      <c r="D136" s="186">
        <v>378028</v>
      </c>
      <c r="E136" s="69" t="s">
        <v>82</v>
      </c>
      <c r="F136" s="209">
        <v>385.1010101010101</v>
      </c>
      <c r="G136" s="209">
        <v>317.51570132588972</v>
      </c>
      <c r="H136" s="209">
        <v>352.99966854491214</v>
      </c>
      <c r="I136" s="209">
        <v>265.15151515151518</v>
      </c>
      <c r="J136" s="209">
        <v>219.81856245638525</v>
      </c>
      <c r="K136" s="209">
        <v>243.61948955916472</v>
      </c>
      <c r="L136" s="209">
        <v>119.9</v>
      </c>
      <c r="M136" s="209">
        <v>97.7</v>
      </c>
      <c r="N136" s="209">
        <v>109.4</v>
      </c>
      <c r="O136" s="209">
        <v>31.565656565656564</v>
      </c>
      <c r="P136" s="209">
        <v>45.359385903698538</v>
      </c>
      <c r="Q136" s="209">
        <v>38.117335101093801</v>
      </c>
      <c r="R136" s="209">
        <v>88.383838383838381</v>
      </c>
      <c r="S136" s="209">
        <v>52.337752965805997</v>
      </c>
      <c r="T136" s="209">
        <v>71.262843884653634</v>
      </c>
    </row>
    <row r="137" spans="1:20" s="42" customFormat="1" ht="13.2">
      <c r="A137" s="197">
        <v>6</v>
      </c>
      <c r="B137" s="197">
        <v>4</v>
      </c>
      <c r="C137" s="198">
        <v>3</v>
      </c>
      <c r="D137" s="186">
        <v>958040</v>
      </c>
      <c r="E137" s="69" t="s">
        <v>148</v>
      </c>
      <c r="F137" s="209">
        <v>211.40939597315437</v>
      </c>
      <c r="G137" s="209">
        <v>224.71910112359549</v>
      </c>
      <c r="H137" s="209">
        <v>217.35091956158274</v>
      </c>
      <c r="I137" s="209">
        <v>151.00671140939599</v>
      </c>
      <c r="J137" s="209">
        <v>124.84394506866417</v>
      </c>
      <c r="K137" s="209">
        <v>139.32751253947612</v>
      </c>
      <c r="L137" s="209">
        <v>60.4</v>
      </c>
      <c r="M137" s="209">
        <v>99.9</v>
      </c>
      <c r="N137" s="209">
        <v>78</v>
      </c>
      <c r="O137" s="209">
        <v>36.912751677852349</v>
      </c>
      <c r="P137" s="209">
        <v>66.583437369954225</v>
      </c>
      <c r="Q137" s="209">
        <v>50.15790451421141</v>
      </c>
      <c r="R137" s="209">
        <v>23.48993288590604</v>
      </c>
      <c r="S137" s="209">
        <v>33.291718684977113</v>
      </c>
      <c r="T137" s="209">
        <v>27.865502507895226</v>
      </c>
    </row>
    <row r="138" spans="1:20" s="42" customFormat="1" ht="13.2">
      <c r="A138" s="197">
        <v>6</v>
      </c>
      <c r="B138" s="197">
        <v>4</v>
      </c>
      <c r="C138" s="198">
        <v>3</v>
      </c>
      <c r="D138" s="186">
        <v>954028</v>
      </c>
      <c r="E138" s="69" t="s">
        <v>144</v>
      </c>
      <c r="F138" s="209">
        <v>526.5374894692502</v>
      </c>
      <c r="G138" s="209">
        <v>528.23315118397102</v>
      </c>
      <c r="H138" s="209">
        <v>527.35229759299784</v>
      </c>
      <c r="I138" s="209">
        <v>353.83319292333613</v>
      </c>
      <c r="J138" s="209">
        <v>368.8524590163936</v>
      </c>
      <c r="K138" s="209">
        <v>361.05032822757113</v>
      </c>
      <c r="L138" s="209">
        <v>172.7</v>
      </c>
      <c r="M138" s="209">
        <v>159.4</v>
      </c>
      <c r="N138" s="209">
        <v>166.3</v>
      </c>
      <c r="O138" s="209">
        <v>113.73209772535805</v>
      </c>
      <c r="P138" s="209">
        <v>118.39708561020036</v>
      </c>
      <c r="Q138" s="209">
        <v>115.97374179431073</v>
      </c>
      <c r="R138" s="209">
        <v>58.972198820556024</v>
      </c>
      <c r="S138" s="209">
        <v>40.983606557377051</v>
      </c>
      <c r="T138" s="209">
        <v>50.328227571115974</v>
      </c>
    </row>
    <row r="139" spans="1:20" s="42" customFormat="1" ht="13.2">
      <c r="A139" s="197">
        <v>6</v>
      </c>
      <c r="B139" s="197">
        <v>4</v>
      </c>
      <c r="C139" s="198">
        <v>3</v>
      </c>
      <c r="D139" s="186">
        <v>958044</v>
      </c>
      <c r="E139" s="69" t="s">
        <v>149</v>
      </c>
      <c r="F139" s="209">
        <v>140.0933955970647</v>
      </c>
      <c r="G139" s="209">
        <v>141.49274849663956</v>
      </c>
      <c r="H139" s="209">
        <v>140.77253218884121</v>
      </c>
      <c r="I139" s="209">
        <v>50.033355570380252</v>
      </c>
      <c r="J139" s="209">
        <v>31.835868411743895</v>
      </c>
      <c r="K139" s="209">
        <v>41.201716738197426</v>
      </c>
      <c r="L139" s="209">
        <v>90.1</v>
      </c>
      <c r="M139" s="209">
        <v>109.7</v>
      </c>
      <c r="N139" s="209">
        <v>99.6</v>
      </c>
      <c r="O139" s="209">
        <v>60.040026684456301</v>
      </c>
      <c r="P139" s="209">
        <v>77.821011673151759</v>
      </c>
      <c r="Q139" s="209">
        <v>68.669527896995703</v>
      </c>
      <c r="R139" s="209">
        <v>30.02001334222815</v>
      </c>
      <c r="S139" s="209">
        <v>31.835868411743895</v>
      </c>
      <c r="T139" s="209">
        <v>30.901287553648068</v>
      </c>
    </row>
    <row r="140" spans="1:20" s="42" customFormat="1" ht="13.2">
      <c r="A140" s="197">
        <v>6</v>
      </c>
      <c r="B140" s="197">
        <v>4</v>
      </c>
      <c r="C140" s="198">
        <v>3</v>
      </c>
      <c r="D140" s="186">
        <v>754044</v>
      </c>
      <c r="E140" s="69" t="s">
        <v>221</v>
      </c>
      <c r="F140" s="209">
        <v>334.4481605351171</v>
      </c>
      <c r="G140" s="209">
        <v>264.09707351891507</v>
      </c>
      <c r="H140" s="209">
        <v>300.41436464088395</v>
      </c>
      <c r="I140" s="209">
        <v>254.18060200668901</v>
      </c>
      <c r="J140" s="209">
        <v>199.85724482512492</v>
      </c>
      <c r="K140" s="209">
        <v>227.90055248618785</v>
      </c>
      <c r="L140" s="209">
        <v>80.3</v>
      </c>
      <c r="M140" s="209">
        <v>64.2</v>
      </c>
      <c r="N140" s="209">
        <v>72.5</v>
      </c>
      <c r="O140" s="209">
        <v>46.822742474916382</v>
      </c>
      <c r="P140" s="209">
        <v>28.551034975017846</v>
      </c>
      <c r="Q140" s="209">
        <v>37.983425414364639</v>
      </c>
      <c r="R140" s="209">
        <v>33.444816053511708</v>
      </c>
      <c r="S140" s="209">
        <v>35.688793718772303</v>
      </c>
      <c r="T140" s="209">
        <v>34.530386740331487</v>
      </c>
    </row>
    <row r="141" spans="1:20" s="42" customFormat="1" ht="13.2">
      <c r="A141" s="197">
        <v>6</v>
      </c>
      <c r="B141" s="197">
        <v>4</v>
      </c>
      <c r="C141" s="198">
        <v>3</v>
      </c>
      <c r="D141" s="186">
        <v>974044</v>
      </c>
      <c r="E141" s="69" t="s">
        <v>160</v>
      </c>
      <c r="F141" s="209">
        <v>430.69694596711042</v>
      </c>
      <c r="G141" s="209">
        <v>300</v>
      </c>
      <c r="H141" s="209">
        <v>368.76802637000412</v>
      </c>
      <c r="I141" s="209">
        <v>293.6570086139389</v>
      </c>
      <c r="J141" s="209">
        <v>178.26086956521738</v>
      </c>
      <c r="K141" s="209">
        <v>238.97816234033789</v>
      </c>
      <c r="L141" s="209">
        <v>137</v>
      </c>
      <c r="M141" s="209">
        <v>121.7</v>
      </c>
      <c r="N141" s="209">
        <v>129.80000000000001</v>
      </c>
      <c r="O141" s="209">
        <v>93.970242756460465</v>
      </c>
      <c r="P141" s="209">
        <v>91.304347826086968</v>
      </c>
      <c r="Q141" s="209">
        <v>92.707045735475887</v>
      </c>
      <c r="R141" s="209">
        <v>43.069694596711038</v>
      </c>
      <c r="S141" s="209">
        <v>30.434782608695652</v>
      </c>
      <c r="T141" s="209">
        <v>37.082818294190361</v>
      </c>
    </row>
    <row r="142" spans="1:20" s="42" customFormat="1" ht="13.2">
      <c r="A142" s="197">
        <v>6</v>
      </c>
      <c r="B142" s="197">
        <v>4</v>
      </c>
      <c r="C142" s="198">
        <v>3</v>
      </c>
      <c r="D142" s="186">
        <v>378032</v>
      </c>
      <c r="E142" s="69" t="s">
        <v>83</v>
      </c>
      <c r="F142" s="209">
        <v>380.89657193085264</v>
      </c>
      <c r="G142" s="209">
        <v>352.11267605633805</v>
      </c>
      <c r="H142" s="209">
        <v>367.14089031665907</v>
      </c>
      <c r="I142" s="209">
        <v>234.39789041898624</v>
      </c>
      <c r="J142" s="209">
        <v>169.65428937259924</v>
      </c>
      <c r="K142" s="209">
        <v>203.45724338381521</v>
      </c>
      <c r="L142" s="209">
        <v>146.5</v>
      </c>
      <c r="M142" s="209">
        <v>182.5</v>
      </c>
      <c r="N142" s="209">
        <v>163.69999999999999</v>
      </c>
      <c r="O142" s="209">
        <v>52.739525344271904</v>
      </c>
      <c r="P142" s="209">
        <v>64.020486555697815</v>
      </c>
      <c r="Q142" s="209">
        <v>58.130640966804343</v>
      </c>
      <c r="R142" s="209">
        <v>93.759156167594497</v>
      </c>
      <c r="S142" s="209">
        <v>118.43790012804098</v>
      </c>
      <c r="T142" s="209">
        <v>105.55300596603946</v>
      </c>
    </row>
    <row r="143" spans="1:20" s="42" customFormat="1" ht="13.2">
      <c r="A143" s="197">
        <v>6</v>
      </c>
      <c r="B143" s="197">
        <v>4</v>
      </c>
      <c r="C143" s="198">
        <v>3</v>
      </c>
      <c r="D143" s="186">
        <v>954032</v>
      </c>
      <c r="E143" s="69" t="s">
        <v>145</v>
      </c>
      <c r="F143" s="209">
        <v>393.50180505415165</v>
      </c>
      <c r="G143" s="209">
        <v>318.75766244380878</v>
      </c>
      <c r="H143" s="209">
        <v>358.44354993291165</v>
      </c>
      <c r="I143" s="209">
        <v>303.24909747292423</v>
      </c>
      <c r="J143" s="209">
        <v>241.11156518185538</v>
      </c>
      <c r="K143" s="209">
        <v>274.10389112516776</v>
      </c>
      <c r="L143" s="209">
        <v>90.3</v>
      </c>
      <c r="M143" s="209">
        <v>77.599999999999994</v>
      </c>
      <c r="N143" s="209">
        <v>84.3</v>
      </c>
      <c r="O143" s="209">
        <v>72.202166064981952</v>
      </c>
      <c r="P143" s="209">
        <v>57.212913771965674</v>
      </c>
      <c r="Q143" s="209">
        <v>65.171554533256668</v>
      </c>
      <c r="R143" s="209">
        <v>18.050541516245488</v>
      </c>
      <c r="S143" s="209">
        <v>20.433183489987741</v>
      </c>
      <c r="T143" s="209">
        <v>19.168104274487256</v>
      </c>
    </row>
    <row r="144" spans="1:20" s="42" customFormat="1" ht="13.2">
      <c r="A144" s="197">
        <v>6</v>
      </c>
      <c r="B144" s="197">
        <v>4</v>
      </c>
      <c r="C144" s="198">
        <v>3</v>
      </c>
      <c r="D144" s="186">
        <v>374048</v>
      </c>
      <c r="E144" s="69" t="s">
        <v>77</v>
      </c>
      <c r="F144" s="209">
        <v>641.12291350531109</v>
      </c>
      <c r="G144" s="209">
        <v>520.54794520547944</v>
      </c>
      <c r="H144" s="209">
        <v>581.77615103062988</v>
      </c>
      <c r="I144" s="209">
        <v>459.02883156297418</v>
      </c>
      <c r="J144" s="209">
        <v>367.90606653620347</v>
      </c>
      <c r="K144" s="209">
        <v>414.17838566750146</v>
      </c>
      <c r="L144" s="209">
        <v>182.1</v>
      </c>
      <c r="M144" s="209">
        <v>152.6</v>
      </c>
      <c r="N144" s="209">
        <v>167.6</v>
      </c>
      <c r="O144" s="209">
        <v>79.666160849772382</v>
      </c>
      <c r="P144" s="209">
        <v>78.277886497064571</v>
      </c>
      <c r="Q144" s="209">
        <v>78.982854941244454</v>
      </c>
      <c r="R144" s="209">
        <v>102.4279210925645</v>
      </c>
      <c r="S144" s="209">
        <v>74.363992172211354</v>
      </c>
      <c r="T144" s="209">
        <v>88.614910421884034</v>
      </c>
    </row>
    <row r="145" spans="1:20" s="42" customFormat="1" ht="13.2">
      <c r="A145" s="197">
        <v>6</v>
      </c>
      <c r="B145" s="197">
        <v>4</v>
      </c>
      <c r="C145" s="198">
        <v>3</v>
      </c>
      <c r="D145" s="186">
        <v>374052</v>
      </c>
      <c r="E145" s="69" t="s">
        <v>78</v>
      </c>
      <c r="F145" s="209">
        <v>317.33116354759972</v>
      </c>
      <c r="G145" s="209">
        <v>271.51403589507595</v>
      </c>
      <c r="H145" s="209">
        <v>295.83243359965451</v>
      </c>
      <c r="I145" s="209">
        <v>199.34906427990236</v>
      </c>
      <c r="J145" s="209">
        <v>184.07731247123789</v>
      </c>
      <c r="K145" s="209">
        <v>192.1831137983157</v>
      </c>
      <c r="L145" s="209">
        <v>118</v>
      </c>
      <c r="M145" s="209">
        <v>87.4</v>
      </c>
      <c r="N145" s="209">
        <v>103.6</v>
      </c>
      <c r="O145" s="209">
        <v>65.093572009764031</v>
      </c>
      <c r="P145" s="209">
        <v>23.009664058904736</v>
      </c>
      <c r="Q145" s="209">
        <v>45.346577413085726</v>
      </c>
      <c r="R145" s="209">
        <v>52.888527257933276</v>
      </c>
      <c r="S145" s="209">
        <v>64.427059364933271</v>
      </c>
      <c r="T145" s="209">
        <v>58.302742388253073</v>
      </c>
    </row>
    <row r="146" spans="1:20" s="42" customFormat="1" ht="13.2">
      <c r="A146" s="200"/>
      <c r="B146" s="200"/>
      <c r="C146" s="200"/>
      <c r="D146" s="190"/>
      <c r="E146" s="194" t="s">
        <v>214</v>
      </c>
      <c r="F146" s="210">
        <v>361.09230422026627</v>
      </c>
      <c r="G146" s="210">
        <v>307.24213606437451</v>
      </c>
      <c r="H146" s="210">
        <v>335.20862634786687</v>
      </c>
      <c r="I146" s="210">
        <v>240.54661903983688</v>
      </c>
      <c r="J146" s="210">
        <v>196.92421528811309</v>
      </c>
      <c r="K146" s="210">
        <v>219.57902905087542</v>
      </c>
      <c r="L146" s="210">
        <v>120.5</v>
      </c>
      <c r="M146" s="210">
        <v>110.3</v>
      </c>
      <c r="N146" s="210">
        <v>115.6</v>
      </c>
      <c r="O146" s="210">
        <v>63.035510003968902</v>
      </c>
      <c r="P146" s="210">
        <v>61.044825063693466</v>
      </c>
      <c r="Q146" s="210">
        <v>62.078665308695861</v>
      </c>
      <c r="R146" s="210">
        <v>57.510175176460514</v>
      </c>
      <c r="S146" s="210">
        <v>49.273095712568001</v>
      </c>
      <c r="T146" s="210">
        <v>53.550931988295588</v>
      </c>
    </row>
    <row r="147" spans="1:20" s="42" customFormat="1" ht="13.2">
      <c r="A147" s="197">
        <v>7</v>
      </c>
      <c r="B147" s="197">
        <v>1</v>
      </c>
      <c r="C147" s="198">
        <v>4</v>
      </c>
      <c r="D147" s="186">
        <v>362008</v>
      </c>
      <c r="E147" s="69" t="s">
        <v>63</v>
      </c>
      <c r="F147" s="209">
        <v>461.19065561416727</v>
      </c>
      <c r="G147" s="209">
        <v>499.44506104328525</v>
      </c>
      <c r="H147" s="209">
        <v>479.83310152990265</v>
      </c>
      <c r="I147" s="209">
        <v>286.36021100226077</v>
      </c>
      <c r="J147" s="209">
        <v>299.66703662597115</v>
      </c>
      <c r="K147" s="209">
        <v>292.84500077267813</v>
      </c>
      <c r="L147" s="209">
        <v>174.8</v>
      </c>
      <c r="M147" s="209">
        <v>199.8</v>
      </c>
      <c r="N147" s="209">
        <v>187</v>
      </c>
      <c r="O147" s="209">
        <v>69.3293142426526</v>
      </c>
      <c r="P147" s="209">
        <v>98.30347233232915</v>
      </c>
      <c r="Q147" s="209">
        <v>83.449235048678716</v>
      </c>
      <c r="R147" s="209">
        <v>105.50113036925394</v>
      </c>
      <c r="S147" s="209">
        <v>101.47455208498494</v>
      </c>
      <c r="T147" s="209">
        <v>103.53886570854581</v>
      </c>
    </row>
    <row r="148" spans="1:20" s="42" customFormat="1" ht="13.2">
      <c r="A148" s="197">
        <v>7</v>
      </c>
      <c r="B148" s="197">
        <v>1</v>
      </c>
      <c r="C148" s="198">
        <v>4</v>
      </c>
      <c r="D148" s="186">
        <v>562004</v>
      </c>
      <c r="E148" s="69" t="s">
        <v>104</v>
      </c>
      <c r="F148" s="209">
        <v>883.59639233370956</v>
      </c>
      <c r="G148" s="209">
        <v>732.93632615666513</v>
      </c>
      <c r="H148" s="209">
        <v>811.28618541590345</v>
      </c>
      <c r="I148" s="209">
        <v>632.75084554678733</v>
      </c>
      <c r="J148" s="209">
        <v>516.10932966865164</v>
      </c>
      <c r="K148" s="209">
        <v>576.76804690362781</v>
      </c>
      <c r="L148" s="209">
        <v>250.8</v>
      </c>
      <c r="M148" s="209">
        <v>216.8</v>
      </c>
      <c r="N148" s="209">
        <v>234.5</v>
      </c>
      <c r="O148" s="209">
        <v>119.78579481397972</v>
      </c>
      <c r="P148" s="209">
        <v>117.57520232096503</v>
      </c>
      <c r="Q148" s="209">
        <v>118.7248076218395</v>
      </c>
      <c r="R148" s="209">
        <v>131.05975197294251</v>
      </c>
      <c r="S148" s="209">
        <v>99.251794167048402</v>
      </c>
      <c r="T148" s="209">
        <v>115.79333089043607</v>
      </c>
    </row>
    <row r="149" spans="1:20" s="42" customFormat="1" ht="13.2">
      <c r="A149" s="197">
        <v>7</v>
      </c>
      <c r="B149" s="197">
        <v>1</v>
      </c>
      <c r="C149" s="198">
        <v>4</v>
      </c>
      <c r="D149" s="186">
        <v>358008</v>
      </c>
      <c r="E149" s="69" t="s">
        <v>62</v>
      </c>
      <c r="F149" s="209">
        <v>527.22646310432572</v>
      </c>
      <c r="G149" s="209">
        <v>480.68481123792799</v>
      </c>
      <c r="H149" s="209">
        <v>504.83181074087764</v>
      </c>
      <c r="I149" s="209">
        <v>326.71755725190843</v>
      </c>
      <c r="J149" s="209">
        <v>289.72783143107989</v>
      </c>
      <c r="K149" s="209">
        <v>308.91904736758727</v>
      </c>
      <c r="L149" s="209">
        <v>200.5</v>
      </c>
      <c r="M149" s="209">
        <v>191</v>
      </c>
      <c r="N149" s="209">
        <v>195.9</v>
      </c>
      <c r="O149" s="209">
        <v>81.424936386768451</v>
      </c>
      <c r="P149" s="209">
        <v>108.64793678665497</v>
      </c>
      <c r="Q149" s="209">
        <v>94.523947827005344</v>
      </c>
      <c r="R149" s="209">
        <v>119.08396946564885</v>
      </c>
      <c r="S149" s="209">
        <v>82.309043020193144</v>
      </c>
      <c r="T149" s="209">
        <v>101.38881554628506</v>
      </c>
    </row>
    <row r="150" spans="1:20" s="42" customFormat="1" ht="13.2">
      <c r="A150" s="197">
        <v>7</v>
      </c>
      <c r="B150" s="197">
        <v>1</v>
      </c>
      <c r="C150" s="198">
        <v>4</v>
      </c>
      <c r="D150" s="186">
        <v>334012</v>
      </c>
      <c r="E150" s="69" t="s">
        <v>58</v>
      </c>
      <c r="F150" s="209">
        <v>623.25905292479115</v>
      </c>
      <c r="G150" s="209">
        <v>483.1520770190765</v>
      </c>
      <c r="H150" s="209">
        <v>554.03858011098384</v>
      </c>
      <c r="I150" s="209">
        <v>379.52646239554321</v>
      </c>
      <c r="J150" s="209">
        <v>279.90729185238013</v>
      </c>
      <c r="K150" s="209">
        <v>330.30916938254205</v>
      </c>
      <c r="L150" s="209">
        <v>243.7</v>
      </c>
      <c r="M150" s="209">
        <v>203.2</v>
      </c>
      <c r="N150" s="209">
        <v>223.7</v>
      </c>
      <c r="O150" s="209">
        <v>141.01671309192201</v>
      </c>
      <c r="P150" s="209">
        <v>137.27937243715456</v>
      </c>
      <c r="Q150" s="209">
        <v>139.17026336651105</v>
      </c>
      <c r="R150" s="209">
        <v>102.7158774373259</v>
      </c>
      <c r="S150" s="209">
        <v>65.965412729541811</v>
      </c>
      <c r="T150" s="209">
        <v>84.559147361930769</v>
      </c>
    </row>
    <row r="151" spans="1:20" s="42" customFormat="1" ht="13.2">
      <c r="A151" s="197">
        <v>7</v>
      </c>
      <c r="B151" s="197">
        <v>1</v>
      </c>
      <c r="C151" s="198">
        <v>4</v>
      </c>
      <c r="D151" s="186">
        <v>562014</v>
      </c>
      <c r="E151" s="69" t="s">
        <v>107</v>
      </c>
      <c r="F151" s="209">
        <v>655.27065527065508</v>
      </c>
      <c r="G151" s="209">
        <v>616.94290976058937</v>
      </c>
      <c r="H151" s="209">
        <v>636.68261562998407</v>
      </c>
      <c r="I151" s="209">
        <v>365.41558280688702</v>
      </c>
      <c r="J151" s="209">
        <v>335.43804262036303</v>
      </c>
      <c r="K151" s="209">
        <v>350.87719298245605</v>
      </c>
      <c r="L151" s="209">
        <v>289.89999999999998</v>
      </c>
      <c r="M151" s="209">
        <v>281.5</v>
      </c>
      <c r="N151" s="209">
        <v>285.8</v>
      </c>
      <c r="O151" s="209">
        <v>162.2692927040753</v>
      </c>
      <c r="P151" s="209">
        <v>136.80610365693238</v>
      </c>
      <c r="Q151" s="209">
        <v>149.92025518341308</v>
      </c>
      <c r="R151" s="209">
        <v>127.5857797596928</v>
      </c>
      <c r="S151" s="209">
        <v>144.69876348329387</v>
      </c>
      <c r="T151" s="209">
        <v>135.88516746411483</v>
      </c>
    </row>
    <row r="152" spans="1:20" s="42" customFormat="1" ht="13.2">
      <c r="A152" s="197">
        <v>7</v>
      </c>
      <c r="B152" s="197">
        <v>1</v>
      </c>
      <c r="C152" s="198">
        <v>4</v>
      </c>
      <c r="D152" s="186">
        <v>562020</v>
      </c>
      <c r="E152" s="69" t="s">
        <v>109</v>
      </c>
      <c r="F152" s="209">
        <v>430.33800494641389</v>
      </c>
      <c r="G152" s="209">
        <v>330.90909090909088</v>
      </c>
      <c r="H152" s="209">
        <v>383.05231301340251</v>
      </c>
      <c r="I152" s="209">
        <v>265.45754328112116</v>
      </c>
      <c r="J152" s="209">
        <v>200.00000000000003</v>
      </c>
      <c r="K152" s="209">
        <v>234.32771292693471</v>
      </c>
      <c r="L152" s="209">
        <v>164.9</v>
      </c>
      <c r="M152" s="209">
        <v>130.9</v>
      </c>
      <c r="N152" s="209">
        <v>148.69999999999999</v>
      </c>
      <c r="O152" s="209">
        <v>90.684253915910958</v>
      </c>
      <c r="P152" s="209">
        <v>76.36363636363636</v>
      </c>
      <c r="Q152" s="209">
        <v>83.873757025507999</v>
      </c>
      <c r="R152" s="209">
        <v>74.196207749381699</v>
      </c>
      <c r="S152" s="209">
        <v>54.545454545454547</v>
      </c>
      <c r="T152" s="209">
        <v>64.850843060959789</v>
      </c>
    </row>
    <row r="153" spans="1:20" s="42" customFormat="1" ht="13.2">
      <c r="A153" s="197">
        <v>7</v>
      </c>
      <c r="B153" s="197">
        <v>1</v>
      </c>
      <c r="C153" s="198">
        <v>4</v>
      </c>
      <c r="D153" s="186">
        <v>978024</v>
      </c>
      <c r="E153" s="69" t="s">
        <v>163</v>
      </c>
      <c r="F153" s="209">
        <v>524.70880922763763</v>
      </c>
      <c r="G153" s="209">
        <v>460.52631578947364</v>
      </c>
      <c r="H153" s="209">
        <v>493.81267960823413</v>
      </c>
      <c r="I153" s="209">
        <v>268.00859436842705</v>
      </c>
      <c r="J153" s="209">
        <v>218.07992202729042</v>
      </c>
      <c r="K153" s="209">
        <v>243.9739604715266</v>
      </c>
      <c r="L153" s="209">
        <v>256.7</v>
      </c>
      <c r="M153" s="209">
        <v>242.4</v>
      </c>
      <c r="N153" s="209">
        <v>249.8</v>
      </c>
      <c r="O153" s="209">
        <v>143.61641976704738</v>
      </c>
      <c r="P153" s="209">
        <v>134.01559454191033</v>
      </c>
      <c r="Q153" s="209">
        <v>138.994780364788</v>
      </c>
      <c r="R153" s="209">
        <v>113.08379509216329</v>
      </c>
      <c r="S153" s="209">
        <v>108.4307992202729</v>
      </c>
      <c r="T153" s="209">
        <v>110.84393877191954</v>
      </c>
    </row>
    <row r="154" spans="1:20" s="42" customFormat="1" ht="13.2">
      <c r="A154" s="197">
        <v>7</v>
      </c>
      <c r="B154" s="197">
        <v>1</v>
      </c>
      <c r="C154" s="198">
        <v>4</v>
      </c>
      <c r="D154" s="186">
        <v>562024</v>
      </c>
      <c r="E154" s="69" t="s">
        <v>110</v>
      </c>
      <c r="F154" s="209">
        <v>691.91919191919192</v>
      </c>
      <c r="G154" s="209">
        <v>613.45557503033569</v>
      </c>
      <c r="H154" s="209">
        <v>653.97404968377123</v>
      </c>
      <c r="I154" s="209">
        <v>444.44444444444446</v>
      </c>
      <c r="J154" s="209">
        <v>376.16286908453554</v>
      </c>
      <c r="K154" s="209">
        <v>411.4233552846058</v>
      </c>
      <c r="L154" s="209">
        <v>247.5</v>
      </c>
      <c r="M154" s="209">
        <v>237.3</v>
      </c>
      <c r="N154" s="209">
        <v>242.6</v>
      </c>
      <c r="O154" s="209">
        <v>93.434343434343432</v>
      </c>
      <c r="P154" s="209">
        <v>88.984764729675078</v>
      </c>
      <c r="Q154" s="209">
        <v>91.282519397535381</v>
      </c>
      <c r="R154" s="209">
        <v>154.04040404040404</v>
      </c>
      <c r="S154" s="209">
        <v>148.3079412161251</v>
      </c>
      <c r="T154" s="209">
        <v>151.26817500163003</v>
      </c>
    </row>
    <row r="155" spans="1:20" s="42" customFormat="1" ht="13.2">
      <c r="A155" s="197">
        <v>7</v>
      </c>
      <c r="B155" s="197">
        <v>1</v>
      </c>
      <c r="C155" s="198">
        <v>4</v>
      </c>
      <c r="D155" s="186">
        <v>770024</v>
      </c>
      <c r="E155" s="69" t="s">
        <v>131</v>
      </c>
      <c r="F155" s="209">
        <v>680.69861173309437</v>
      </c>
      <c r="G155" s="209">
        <v>689.31439159975321</v>
      </c>
      <c r="H155" s="209">
        <v>684.79473776942507</v>
      </c>
      <c r="I155" s="209">
        <v>481.41513658755025</v>
      </c>
      <c r="J155" s="209">
        <v>510.19147621988913</v>
      </c>
      <c r="K155" s="209">
        <v>495.09602396194288</v>
      </c>
      <c r="L155" s="209">
        <v>199.3</v>
      </c>
      <c r="M155" s="209">
        <v>179.1</v>
      </c>
      <c r="N155" s="209">
        <v>189.7</v>
      </c>
      <c r="O155" s="209">
        <v>89.565606806986111</v>
      </c>
      <c r="P155" s="209">
        <v>93.885114268066701</v>
      </c>
      <c r="Q155" s="209">
        <v>91.619193046338168</v>
      </c>
      <c r="R155" s="209">
        <v>109.71786833855799</v>
      </c>
      <c r="S155" s="209">
        <v>85.23780111179741</v>
      </c>
      <c r="T155" s="209">
        <v>98.079520761144067</v>
      </c>
    </row>
    <row r="156" spans="1:20" s="42" customFormat="1" ht="13.2">
      <c r="A156" s="197">
        <v>7</v>
      </c>
      <c r="B156" s="197">
        <v>1</v>
      </c>
      <c r="C156" s="198">
        <v>4</v>
      </c>
      <c r="D156" s="186">
        <v>562032</v>
      </c>
      <c r="E156" s="69" t="s">
        <v>112</v>
      </c>
      <c r="F156" s="209">
        <v>419.71607442024515</v>
      </c>
      <c r="G156" s="209">
        <v>419.86989946777055</v>
      </c>
      <c r="H156" s="209">
        <v>419.78870945222695</v>
      </c>
      <c r="I156" s="209">
        <v>266.29045057755047</v>
      </c>
      <c r="J156" s="209">
        <v>251.33057362507392</v>
      </c>
      <c r="K156" s="209">
        <v>259.22650905198492</v>
      </c>
      <c r="L156" s="209">
        <v>153.4</v>
      </c>
      <c r="M156" s="209">
        <v>168.5</v>
      </c>
      <c r="N156" s="209">
        <v>160.6</v>
      </c>
      <c r="O156" s="209">
        <v>70.540516709284887</v>
      </c>
      <c r="P156" s="209">
        <v>97.575399172087529</v>
      </c>
      <c r="Q156" s="209">
        <v>83.306185135198021</v>
      </c>
      <c r="R156" s="209">
        <v>82.885107133409761</v>
      </c>
      <c r="S156" s="209">
        <v>70.963926670609112</v>
      </c>
      <c r="T156" s="209">
        <v>77.25601526504397</v>
      </c>
    </row>
    <row r="157" spans="1:20" s="42" customFormat="1" ht="13.2">
      <c r="A157" s="197">
        <v>7</v>
      </c>
      <c r="B157" s="197">
        <v>1</v>
      </c>
      <c r="C157" s="198">
        <v>4</v>
      </c>
      <c r="D157" s="186">
        <v>334032</v>
      </c>
      <c r="E157" s="69" t="s">
        <v>60</v>
      </c>
      <c r="F157" s="209">
        <v>752.36113334400511</v>
      </c>
      <c r="G157" s="209">
        <v>661.2758310871518</v>
      </c>
      <c r="H157" s="209">
        <v>709.44801896376578</v>
      </c>
      <c r="I157" s="209">
        <v>542.6604770289739</v>
      </c>
      <c r="J157" s="209">
        <v>503.14465408805034</v>
      </c>
      <c r="K157" s="209">
        <v>524.04334575008465</v>
      </c>
      <c r="L157" s="209">
        <v>209.7</v>
      </c>
      <c r="M157" s="209">
        <v>158.1</v>
      </c>
      <c r="N157" s="209">
        <v>185.4</v>
      </c>
      <c r="O157" s="209">
        <v>70.433808227949413</v>
      </c>
      <c r="P157" s="209">
        <v>64.690026954177895</v>
      </c>
      <c r="Q157" s="209">
        <v>67.727734507280729</v>
      </c>
      <c r="R157" s="209">
        <v>139.2668480870818</v>
      </c>
      <c r="S157" s="209">
        <v>93.441150044923631</v>
      </c>
      <c r="T157" s="209">
        <v>117.67693870640026</v>
      </c>
    </row>
    <row r="158" spans="1:20" s="42" customFormat="1" ht="13.2">
      <c r="A158" s="200"/>
      <c r="B158" s="200"/>
      <c r="C158" s="200"/>
      <c r="D158" s="190"/>
      <c r="E158" s="194" t="s">
        <v>215</v>
      </c>
      <c r="F158" s="210">
        <v>595.58815050564453</v>
      </c>
      <c r="G158" s="210">
        <v>541.75508675571086</v>
      </c>
      <c r="H158" s="210">
        <v>569.73823809723615</v>
      </c>
      <c r="I158" s="210">
        <v>379.83879337184766</v>
      </c>
      <c r="J158" s="210">
        <v>339.40831356884286</v>
      </c>
      <c r="K158" s="210">
        <v>360.42462132337511</v>
      </c>
      <c r="L158" s="210">
        <v>215.7</v>
      </c>
      <c r="M158" s="210">
        <v>202.3</v>
      </c>
      <c r="N158" s="210">
        <v>209.3</v>
      </c>
      <c r="O158" s="210">
        <v>101.82078158692821</v>
      </c>
      <c r="P158" s="210">
        <v>105.85445013106978</v>
      </c>
      <c r="Q158" s="210">
        <v>103.75769491281596</v>
      </c>
      <c r="R158" s="210">
        <v>113.92857554686869</v>
      </c>
      <c r="S158" s="210">
        <v>96.492323055798281</v>
      </c>
      <c r="T158" s="210">
        <v>105.55592186104501</v>
      </c>
    </row>
    <row r="159" spans="1:20" s="42" customFormat="1" ht="13.2">
      <c r="A159" s="197">
        <v>8</v>
      </c>
      <c r="B159" s="197">
        <v>2</v>
      </c>
      <c r="C159" s="198">
        <v>4</v>
      </c>
      <c r="D159" s="186">
        <v>570004</v>
      </c>
      <c r="E159" s="69" t="s">
        <v>118</v>
      </c>
      <c r="F159" s="209">
        <v>656.83416223632321</v>
      </c>
      <c r="G159" s="209">
        <v>529.69502407704658</v>
      </c>
      <c r="H159" s="209">
        <v>594.50952963804866</v>
      </c>
      <c r="I159" s="209">
        <v>447.60761447436118</v>
      </c>
      <c r="J159" s="209">
        <v>374.53183520599254</v>
      </c>
      <c r="K159" s="209">
        <v>411.78527714635425</v>
      </c>
      <c r="L159" s="209">
        <v>209.2</v>
      </c>
      <c r="M159" s="209">
        <v>155.19999999999999</v>
      </c>
      <c r="N159" s="209">
        <v>182.7</v>
      </c>
      <c r="O159" s="209">
        <v>68.598868118676037</v>
      </c>
      <c r="P159" s="209">
        <v>64.205457463884429</v>
      </c>
      <c r="Q159" s="209">
        <v>66.44518272425249</v>
      </c>
      <c r="R159" s="209">
        <v>140.62767964328589</v>
      </c>
      <c r="S159" s="209">
        <v>90.957731407169604</v>
      </c>
      <c r="T159" s="209">
        <v>116.27906976744185</v>
      </c>
    </row>
    <row r="160" spans="1:20" s="42" customFormat="1" ht="13.2">
      <c r="A160" s="197">
        <v>8</v>
      </c>
      <c r="B160" s="197">
        <v>2</v>
      </c>
      <c r="C160" s="198">
        <v>4</v>
      </c>
      <c r="D160" s="186">
        <v>766008</v>
      </c>
      <c r="E160" s="69" t="s">
        <v>126</v>
      </c>
      <c r="F160" s="209">
        <v>442.510646176634</v>
      </c>
      <c r="G160" s="209">
        <v>395.12482799292314</v>
      </c>
      <c r="H160" s="209">
        <v>419.52707856598016</v>
      </c>
      <c r="I160" s="209">
        <v>305.49898167006114</v>
      </c>
      <c r="J160" s="209">
        <v>263.41655199528208</v>
      </c>
      <c r="K160" s="209">
        <v>285.08771929824564</v>
      </c>
      <c r="L160" s="209">
        <v>137</v>
      </c>
      <c r="M160" s="209">
        <v>131.69999999999999</v>
      </c>
      <c r="N160" s="209">
        <v>134.4</v>
      </c>
      <c r="O160" s="209">
        <v>62.95130531383078</v>
      </c>
      <c r="P160" s="209">
        <v>57.008059760172991</v>
      </c>
      <c r="Q160" s="209">
        <v>60.068649885583518</v>
      </c>
      <c r="R160" s="209">
        <v>74.060359192742084</v>
      </c>
      <c r="S160" s="209">
        <v>74.700216237468055</v>
      </c>
      <c r="T160" s="209">
        <v>74.370709382151034</v>
      </c>
    </row>
    <row r="161" spans="1:20" s="42" customFormat="1" ht="13.2">
      <c r="A161" s="197">
        <v>8</v>
      </c>
      <c r="B161" s="197">
        <v>2</v>
      </c>
      <c r="C161" s="198">
        <v>4</v>
      </c>
      <c r="D161" s="186">
        <v>766020</v>
      </c>
      <c r="E161" s="69" t="s">
        <v>127</v>
      </c>
      <c r="F161" s="209">
        <v>750.02971591584446</v>
      </c>
      <c r="G161" s="209">
        <v>648.96755162241902</v>
      </c>
      <c r="H161" s="209">
        <v>701.41887723627394</v>
      </c>
      <c r="I161" s="209">
        <v>556.28194460953296</v>
      </c>
      <c r="J161" s="209">
        <v>491.21456970629737</v>
      </c>
      <c r="K161" s="209">
        <v>524.98457742134497</v>
      </c>
      <c r="L161" s="209">
        <v>193.7</v>
      </c>
      <c r="M161" s="209">
        <v>157.80000000000001</v>
      </c>
      <c r="N161" s="209">
        <v>176.4</v>
      </c>
      <c r="O161" s="209">
        <v>55.865921787709496</v>
      </c>
      <c r="P161" s="209">
        <v>51.301782736950109</v>
      </c>
      <c r="Q161" s="209">
        <v>53.670573719925969</v>
      </c>
      <c r="R161" s="209">
        <v>137.88184951860217</v>
      </c>
      <c r="S161" s="209">
        <v>106.45119917917148</v>
      </c>
      <c r="T161" s="209">
        <v>122.76372609500308</v>
      </c>
    </row>
    <row r="162" spans="1:20" s="42" customFormat="1" ht="13.2">
      <c r="A162" s="197">
        <v>8</v>
      </c>
      <c r="B162" s="197">
        <v>2</v>
      </c>
      <c r="C162" s="198">
        <v>4</v>
      </c>
      <c r="D162" s="186">
        <v>562012</v>
      </c>
      <c r="E162" s="69" t="s">
        <v>106</v>
      </c>
      <c r="F162" s="209">
        <v>329.2403184455539</v>
      </c>
      <c r="G162" s="209">
        <v>278.2114975159688</v>
      </c>
      <c r="H162" s="209">
        <v>304.37188710570007</v>
      </c>
      <c r="I162" s="209">
        <v>175.41492376197544</v>
      </c>
      <c r="J162" s="209">
        <v>112.13626685592618</v>
      </c>
      <c r="K162" s="209">
        <v>144.57664637520753</v>
      </c>
      <c r="L162" s="209">
        <v>153.80000000000001</v>
      </c>
      <c r="M162" s="209">
        <v>166.1</v>
      </c>
      <c r="N162" s="209">
        <v>159.80000000000001</v>
      </c>
      <c r="O162" s="209">
        <v>82.310079611388474</v>
      </c>
      <c r="P162" s="209">
        <v>86.586231369765784</v>
      </c>
      <c r="Q162" s="209">
        <v>84.394023242944115</v>
      </c>
      <c r="R162" s="209">
        <v>71.515315072189992</v>
      </c>
      <c r="S162" s="209">
        <v>79.488999290276794</v>
      </c>
      <c r="T162" s="209">
        <v>75.401217487548422</v>
      </c>
    </row>
    <row r="163" spans="1:20" s="42" customFormat="1" ht="13.2">
      <c r="A163" s="197">
        <v>8</v>
      </c>
      <c r="B163" s="197">
        <v>2</v>
      </c>
      <c r="C163" s="198">
        <v>4</v>
      </c>
      <c r="D163" s="186">
        <v>758012</v>
      </c>
      <c r="E163" s="69" t="s">
        <v>124</v>
      </c>
      <c r="F163" s="209">
        <v>631.38988670903552</v>
      </c>
      <c r="G163" s="209">
        <v>509.92779783393519</v>
      </c>
      <c r="H163" s="209">
        <v>573.23923376062226</v>
      </c>
      <c r="I163" s="209">
        <v>417.24233213594897</v>
      </c>
      <c r="J163" s="209">
        <v>338.44765342960306</v>
      </c>
      <c r="K163" s="209">
        <v>379.51893993950739</v>
      </c>
      <c r="L163" s="209">
        <v>214.1</v>
      </c>
      <c r="M163" s="209">
        <v>171.5</v>
      </c>
      <c r="N163" s="209">
        <v>193.7</v>
      </c>
      <c r="O163" s="209">
        <v>73.224647692732802</v>
      </c>
      <c r="P163" s="209">
        <v>57.160048134777377</v>
      </c>
      <c r="Q163" s="209">
        <v>65.533630995247009</v>
      </c>
      <c r="R163" s="209">
        <v>140.92290688035368</v>
      </c>
      <c r="S163" s="209">
        <v>114.32009626955475</v>
      </c>
      <c r="T163" s="209">
        <v>128.18666282586778</v>
      </c>
    </row>
    <row r="164" spans="1:20" s="42" customFormat="1" ht="13.2">
      <c r="A164" s="197">
        <v>8</v>
      </c>
      <c r="B164" s="197">
        <v>2</v>
      </c>
      <c r="C164" s="198">
        <v>4</v>
      </c>
      <c r="D164" s="186">
        <v>962024</v>
      </c>
      <c r="E164" s="69" t="s">
        <v>152</v>
      </c>
      <c r="F164" s="209">
        <v>220.79402923188556</v>
      </c>
      <c r="G164" s="209">
        <v>189.61625282167043</v>
      </c>
      <c r="H164" s="209">
        <v>205.86804992705464</v>
      </c>
      <c r="I164" s="209">
        <v>127.50077744376489</v>
      </c>
      <c r="J164" s="209">
        <v>104.96613995485328</v>
      </c>
      <c r="K164" s="209">
        <v>116.71259523423569</v>
      </c>
      <c r="L164" s="209">
        <v>93.3</v>
      </c>
      <c r="M164" s="209">
        <v>84.7</v>
      </c>
      <c r="N164" s="209">
        <v>89.2</v>
      </c>
      <c r="O164" s="209">
        <v>51.829584326733702</v>
      </c>
      <c r="P164" s="209">
        <v>56.433408577878104</v>
      </c>
      <c r="Q164" s="209">
        <v>54.033608904738749</v>
      </c>
      <c r="R164" s="209">
        <v>41.463667461386962</v>
      </c>
      <c r="S164" s="209">
        <v>28.216704288939052</v>
      </c>
      <c r="T164" s="209">
        <v>35.121845788080186</v>
      </c>
    </row>
    <row r="165" spans="1:20" s="42" customFormat="1" ht="13.2">
      <c r="A165" s="197">
        <v>8</v>
      </c>
      <c r="B165" s="197">
        <v>2</v>
      </c>
      <c r="C165" s="198">
        <v>4</v>
      </c>
      <c r="D165" s="186">
        <v>362032</v>
      </c>
      <c r="E165" s="69" t="s">
        <v>68</v>
      </c>
      <c r="F165" s="209">
        <v>677.154582763338</v>
      </c>
      <c r="G165" s="209">
        <v>617.6814988290397</v>
      </c>
      <c r="H165" s="209">
        <v>648.42313675576304</v>
      </c>
      <c r="I165" s="209">
        <v>496.58002735978113</v>
      </c>
      <c r="J165" s="209">
        <v>452.28337236533952</v>
      </c>
      <c r="K165" s="209">
        <v>475.18031395842172</v>
      </c>
      <c r="L165" s="209">
        <v>180.6</v>
      </c>
      <c r="M165" s="209">
        <v>165.4</v>
      </c>
      <c r="N165" s="209">
        <v>173.2</v>
      </c>
      <c r="O165" s="209">
        <v>60.191518467852255</v>
      </c>
      <c r="P165" s="209">
        <v>67.330210772833723</v>
      </c>
      <c r="Q165" s="209">
        <v>63.640220619431481</v>
      </c>
      <c r="R165" s="209">
        <v>120.38303693570451</v>
      </c>
      <c r="S165" s="209">
        <v>98.067915690866514</v>
      </c>
      <c r="T165" s="209">
        <v>109.60260217790977</v>
      </c>
    </row>
    <row r="166" spans="1:20" s="42" customFormat="1" ht="13.2">
      <c r="A166" s="197">
        <v>8</v>
      </c>
      <c r="B166" s="197">
        <v>2</v>
      </c>
      <c r="C166" s="198">
        <v>4</v>
      </c>
      <c r="D166" s="186">
        <v>962032</v>
      </c>
      <c r="E166" s="69" t="s">
        <v>153</v>
      </c>
      <c r="F166" s="209">
        <v>533.8698859825621</v>
      </c>
      <c r="G166" s="209">
        <v>417.4978626389285</v>
      </c>
      <c r="H166" s="209">
        <v>477.44075174462796</v>
      </c>
      <c r="I166" s="209">
        <v>346.07645875251512</v>
      </c>
      <c r="J166" s="209">
        <v>303.50527215730978</v>
      </c>
      <c r="K166" s="209">
        <v>325.4335659503904</v>
      </c>
      <c r="L166" s="209">
        <v>187.8</v>
      </c>
      <c r="M166" s="209">
        <v>114</v>
      </c>
      <c r="N166" s="209">
        <v>152</v>
      </c>
      <c r="O166" s="209">
        <v>77.800134138162306</v>
      </c>
      <c r="P166" s="209">
        <v>64.120832145910512</v>
      </c>
      <c r="Q166" s="209">
        <v>71.167000621847578</v>
      </c>
      <c r="R166" s="209">
        <v>109.99329309188464</v>
      </c>
      <c r="S166" s="209">
        <v>49.871758335708179</v>
      </c>
      <c r="T166" s="209">
        <v>80.840185172389965</v>
      </c>
    </row>
    <row r="167" spans="1:20" s="42" customFormat="1" ht="13.2">
      <c r="A167" s="197">
        <v>8</v>
      </c>
      <c r="B167" s="197">
        <v>2</v>
      </c>
      <c r="C167" s="198">
        <v>4</v>
      </c>
      <c r="D167" s="186">
        <v>170024</v>
      </c>
      <c r="E167" s="69" t="s">
        <v>50</v>
      </c>
      <c r="F167" s="209">
        <v>682.02124491214113</v>
      </c>
      <c r="G167" s="209">
        <v>500.21748586341891</v>
      </c>
      <c r="H167" s="209">
        <v>595.25662981991786</v>
      </c>
      <c r="I167" s="209">
        <v>478.50689963268127</v>
      </c>
      <c r="J167" s="209">
        <v>343.62766420182692</v>
      </c>
      <c r="K167" s="209">
        <v>414.13669624785911</v>
      </c>
      <c r="L167" s="209">
        <v>203.5</v>
      </c>
      <c r="M167" s="209">
        <v>156.6</v>
      </c>
      <c r="N167" s="209">
        <v>181.1</v>
      </c>
      <c r="O167" s="209">
        <v>85.376749726992941</v>
      </c>
      <c r="P167" s="209">
        <v>63.070900391474559</v>
      </c>
      <c r="Q167" s="209">
        <v>74.73143390938813</v>
      </c>
      <c r="R167" s="209">
        <v>118.13759555246699</v>
      </c>
      <c r="S167" s="209">
        <v>93.518921270117431</v>
      </c>
      <c r="T167" s="209">
        <v>106.38849966267061</v>
      </c>
    </row>
    <row r="168" spans="1:20" s="42" customFormat="1" ht="13.2">
      <c r="A168" s="197">
        <v>8</v>
      </c>
      <c r="B168" s="197">
        <v>2</v>
      </c>
      <c r="C168" s="198">
        <v>4</v>
      </c>
      <c r="D168" s="186">
        <v>162024</v>
      </c>
      <c r="E168" s="69" t="s">
        <v>44</v>
      </c>
      <c r="F168" s="209">
        <v>343.73010821133039</v>
      </c>
      <c r="G168" s="209">
        <v>289.32174354419135</v>
      </c>
      <c r="H168" s="209">
        <v>317.77737425095336</v>
      </c>
      <c r="I168" s="209">
        <v>233.20409698512816</v>
      </c>
      <c r="J168" s="209">
        <v>196.05354990165597</v>
      </c>
      <c r="K168" s="209">
        <v>215.48332425397976</v>
      </c>
      <c r="L168" s="209">
        <v>110.5</v>
      </c>
      <c r="M168" s="209">
        <v>93.3</v>
      </c>
      <c r="N168" s="209">
        <v>102.3</v>
      </c>
      <c r="O168" s="209">
        <v>35.877553382327413</v>
      </c>
      <c r="P168" s="209">
        <v>45.047903051836812</v>
      </c>
      <c r="Q168" s="209">
        <v>40.251800738454087</v>
      </c>
      <c r="R168" s="209">
        <v>74.648457843874766</v>
      </c>
      <c r="S168" s="209">
        <v>48.220290590698561</v>
      </c>
      <c r="T168" s="209">
        <v>62.042249258519462</v>
      </c>
    </row>
    <row r="169" spans="1:20" s="42" customFormat="1" ht="13.2">
      <c r="A169" s="197">
        <v>8</v>
      </c>
      <c r="B169" s="197">
        <v>2</v>
      </c>
      <c r="C169" s="198">
        <v>4</v>
      </c>
      <c r="D169" s="186">
        <v>774032</v>
      </c>
      <c r="E169" s="69" t="s">
        <v>133</v>
      </c>
      <c r="F169" s="209">
        <v>425.84890433918929</v>
      </c>
      <c r="G169" s="209">
        <v>376.88948605979181</v>
      </c>
      <c r="H169" s="209">
        <v>402.33593598761053</v>
      </c>
      <c r="I169" s="209">
        <v>234.03066608728039</v>
      </c>
      <c r="J169" s="209">
        <v>223.7151494793417</v>
      </c>
      <c r="K169" s="209">
        <v>229.07659547009101</v>
      </c>
      <c r="L169" s="209">
        <v>191.8</v>
      </c>
      <c r="M169" s="209">
        <v>153.19999999999999</v>
      </c>
      <c r="N169" s="209">
        <v>173.3</v>
      </c>
      <c r="O169" s="209">
        <v>86.907939661059046</v>
      </c>
      <c r="P169" s="209">
        <v>67.181726570372859</v>
      </c>
      <c r="Q169" s="209">
        <v>77.43434213073499</v>
      </c>
      <c r="R169" s="209">
        <v>104.91029859084985</v>
      </c>
      <c r="S169" s="209">
        <v>85.992610010077257</v>
      </c>
      <c r="T169" s="209">
        <v>95.824998386784543</v>
      </c>
    </row>
    <row r="170" spans="1:20" s="42" customFormat="1" ht="13.2">
      <c r="A170" s="197">
        <v>8</v>
      </c>
      <c r="B170" s="197">
        <v>2</v>
      </c>
      <c r="C170" s="198">
        <v>4</v>
      </c>
      <c r="D170" s="186">
        <v>970040</v>
      </c>
      <c r="E170" s="69" t="s">
        <v>157</v>
      </c>
      <c r="F170" s="209">
        <v>590.93173891380172</v>
      </c>
      <c r="G170" s="209">
        <v>515.05222199467551</v>
      </c>
      <c r="H170" s="209">
        <v>553.50739861623151</v>
      </c>
      <c r="I170" s="209">
        <v>388.63976083707024</v>
      </c>
      <c r="J170" s="209">
        <v>344.0507884497236</v>
      </c>
      <c r="K170" s="209">
        <v>366.64814908337974</v>
      </c>
      <c r="L170" s="209">
        <v>202.3</v>
      </c>
      <c r="M170" s="209">
        <v>171</v>
      </c>
      <c r="N170" s="209">
        <v>186.9</v>
      </c>
      <c r="O170" s="209">
        <v>88.689586447433967</v>
      </c>
      <c r="P170" s="209">
        <v>78.844972353061635</v>
      </c>
      <c r="Q170" s="209">
        <v>83.834149790414628</v>
      </c>
      <c r="R170" s="209">
        <v>113.60239162929746</v>
      </c>
      <c r="S170" s="209">
        <v>92.15646119189023</v>
      </c>
      <c r="T170" s="209">
        <v>103.02509974243725</v>
      </c>
    </row>
    <row r="171" spans="1:20" s="42" customFormat="1" ht="13.2">
      <c r="A171" s="197">
        <v>8</v>
      </c>
      <c r="B171" s="197">
        <v>2</v>
      </c>
      <c r="C171" s="198">
        <v>4</v>
      </c>
      <c r="D171" s="186">
        <v>382068</v>
      </c>
      <c r="E171" s="69" t="s">
        <v>94</v>
      </c>
      <c r="F171" s="209">
        <v>584.81701285855604</v>
      </c>
      <c r="G171" s="209">
        <v>474.62960534941658</v>
      </c>
      <c r="H171" s="209">
        <v>531.33948456888345</v>
      </c>
      <c r="I171" s="209">
        <v>426.55786350148384</v>
      </c>
      <c r="J171" s="209">
        <v>335.64966566146592</v>
      </c>
      <c r="K171" s="209">
        <v>382.43716194718439</v>
      </c>
      <c r="L171" s="209">
        <v>158.30000000000001</v>
      </c>
      <c r="M171" s="209">
        <v>139</v>
      </c>
      <c r="N171" s="209">
        <v>148.9</v>
      </c>
      <c r="O171" s="209">
        <v>50.69238377843719</v>
      </c>
      <c r="P171" s="209">
        <v>47.200734233643637</v>
      </c>
      <c r="Q171" s="209">
        <v>48.997772828507792</v>
      </c>
      <c r="R171" s="209">
        <v>107.56676557863501</v>
      </c>
      <c r="S171" s="209">
        <v>91.779205454307061</v>
      </c>
      <c r="T171" s="209">
        <v>99.904549793191222</v>
      </c>
    </row>
    <row r="172" spans="1:20" s="42" customFormat="1" ht="13.2">
      <c r="A172" s="197">
        <v>8</v>
      </c>
      <c r="B172" s="197">
        <v>2</v>
      </c>
      <c r="C172" s="198">
        <v>4</v>
      </c>
      <c r="D172" s="186">
        <v>978036</v>
      </c>
      <c r="E172" s="69" t="s">
        <v>166</v>
      </c>
      <c r="F172" s="209">
        <v>651.61621344279126</v>
      </c>
      <c r="G172" s="209">
        <v>467.57990867579912</v>
      </c>
      <c r="H172" s="209">
        <v>562.62144497438624</v>
      </c>
      <c r="I172" s="209">
        <v>328.37352488455616</v>
      </c>
      <c r="J172" s="209">
        <v>257.53424657534248</v>
      </c>
      <c r="K172" s="209">
        <v>294.11764705882354</v>
      </c>
      <c r="L172" s="209">
        <v>323.2</v>
      </c>
      <c r="M172" s="209">
        <v>210</v>
      </c>
      <c r="N172" s="209">
        <v>268.5</v>
      </c>
      <c r="O172" s="209">
        <v>140.24285958611253</v>
      </c>
      <c r="P172" s="209">
        <v>127.85388127853882</v>
      </c>
      <c r="Q172" s="209">
        <v>134.25189895778132</v>
      </c>
      <c r="R172" s="209">
        <v>182.99982897212246</v>
      </c>
      <c r="S172" s="209">
        <v>82.191780821917803</v>
      </c>
      <c r="T172" s="209">
        <v>134.25189895778132</v>
      </c>
    </row>
    <row r="173" spans="1:20" s="42" customFormat="1" ht="13.2">
      <c r="A173" s="197">
        <v>8</v>
      </c>
      <c r="B173" s="197">
        <v>2</v>
      </c>
      <c r="C173" s="198">
        <v>4</v>
      </c>
      <c r="D173" s="186">
        <v>166032</v>
      </c>
      <c r="E173" s="69" t="s">
        <v>46</v>
      </c>
      <c r="F173" s="209">
        <v>402.003426914459</v>
      </c>
      <c r="G173" s="209">
        <v>337.2434017595308</v>
      </c>
      <c r="H173" s="209">
        <v>369.8058188084035</v>
      </c>
      <c r="I173" s="209">
        <v>172.66376696981686</v>
      </c>
      <c r="J173" s="209">
        <v>147.960543854972</v>
      </c>
      <c r="K173" s="209">
        <v>160.38173503877002</v>
      </c>
      <c r="L173" s="209">
        <v>229.3</v>
      </c>
      <c r="M173" s="209">
        <v>189.3</v>
      </c>
      <c r="N173" s="209">
        <v>209.4</v>
      </c>
      <c r="O173" s="209">
        <v>114.66982997232108</v>
      </c>
      <c r="P173" s="209">
        <v>98.640362569981349</v>
      </c>
      <c r="Q173" s="209">
        <v>106.70024521174366</v>
      </c>
      <c r="R173" s="209">
        <v>114.66982997232108</v>
      </c>
      <c r="S173" s="209">
        <v>90.642495334577447</v>
      </c>
      <c r="T173" s="209">
        <v>102.72383855788986</v>
      </c>
    </row>
    <row r="174" spans="1:20" s="42" customFormat="1" ht="13.2">
      <c r="A174" s="197">
        <v>8</v>
      </c>
      <c r="B174" s="197">
        <v>2</v>
      </c>
      <c r="C174" s="198">
        <v>4</v>
      </c>
      <c r="D174" s="186">
        <v>170048</v>
      </c>
      <c r="E174" s="69" t="s">
        <v>53</v>
      </c>
      <c r="F174" s="209">
        <v>597.99572860193859</v>
      </c>
      <c r="G174" s="209">
        <v>498.95324494068387</v>
      </c>
      <c r="H174" s="209">
        <v>549.9619257128353</v>
      </c>
      <c r="I174" s="209">
        <v>349.92607195662896</v>
      </c>
      <c r="J174" s="209">
        <v>272.1563154221912</v>
      </c>
      <c r="K174" s="209">
        <v>312.20915475082501</v>
      </c>
      <c r="L174" s="209">
        <v>248.1</v>
      </c>
      <c r="M174" s="209">
        <v>226.8</v>
      </c>
      <c r="N174" s="209">
        <v>237.8</v>
      </c>
      <c r="O174" s="209">
        <v>108.42779694430754</v>
      </c>
      <c r="P174" s="209">
        <v>123.86601535240753</v>
      </c>
      <c r="Q174" s="209">
        <v>115.91505203485913</v>
      </c>
      <c r="R174" s="209">
        <v>139.64185970100215</v>
      </c>
      <c r="S174" s="209">
        <v>102.93091416608515</v>
      </c>
      <c r="T174" s="209">
        <v>121.8377189271512</v>
      </c>
    </row>
    <row r="175" spans="1:20" s="42" customFormat="1" ht="13.2">
      <c r="A175" s="197">
        <v>8</v>
      </c>
      <c r="B175" s="197">
        <v>2</v>
      </c>
      <c r="C175" s="198">
        <v>4</v>
      </c>
      <c r="D175" s="186">
        <v>954036</v>
      </c>
      <c r="E175" s="69" t="s">
        <v>146</v>
      </c>
      <c r="F175" s="209">
        <v>512.3674911660778</v>
      </c>
      <c r="G175" s="209">
        <v>484.49385605617317</v>
      </c>
      <c r="H175" s="209">
        <v>498.83529344923585</v>
      </c>
      <c r="I175" s="209">
        <v>311.39575971731449</v>
      </c>
      <c r="J175" s="209">
        <v>275.01462843768286</v>
      </c>
      <c r="K175" s="209">
        <v>293.73331060735188</v>
      </c>
      <c r="L175" s="209">
        <v>201</v>
      </c>
      <c r="M175" s="209">
        <v>209.5</v>
      </c>
      <c r="N175" s="209">
        <v>205.1</v>
      </c>
      <c r="O175" s="209">
        <v>97.173144876325082</v>
      </c>
      <c r="P175" s="209">
        <v>129.90052662375658</v>
      </c>
      <c r="Q175" s="209">
        <v>113.06175785466735</v>
      </c>
      <c r="R175" s="209">
        <v>103.79858657243815</v>
      </c>
      <c r="S175" s="209">
        <v>79.578700994733765</v>
      </c>
      <c r="T175" s="209">
        <v>92.040224987216632</v>
      </c>
    </row>
    <row r="176" spans="1:20" s="42" customFormat="1" ht="13.2">
      <c r="A176" s="200"/>
      <c r="B176" s="200"/>
      <c r="C176" s="200"/>
      <c r="D176" s="190"/>
      <c r="E176" s="194" t="s">
        <v>216</v>
      </c>
      <c r="F176" s="210">
        <v>510.98616904795489</v>
      </c>
      <c r="G176" s="210">
        <v>428.53145649038976</v>
      </c>
      <c r="H176" s="210">
        <v>471.11555167006645</v>
      </c>
      <c r="I176" s="210">
        <v>328.14084866560535</v>
      </c>
      <c r="J176" s="210">
        <v>275.42813686030581</v>
      </c>
      <c r="K176" s="210">
        <v>302.65184630115317</v>
      </c>
      <c r="L176" s="210">
        <v>182.8</v>
      </c>
      <c r="M176" s="210">
        <v>153.1</v>
      </c>
      <c r="N176" s="210">
        <v>168.5</v>
      </c>
      <c r="O176" s="210">
        <v>75.771315720532812</v>
      </c>
      <c r="P176" s="210">
        <v>72.677442729744669</v>
      </c>
      <c r="Q176" s="210">
        <v>74.275286901738752</v>
      </c>
      <c r="R176" s="210">
        <v>107.07400466181677</v>
      </c>
      <c r="S176" s="210">
        <v>80.425876900339347</v>
      </c>
      <c r="T176" s="210">
        <v>94.188418467174557</v>
      </c>
    </row>
    <row r="177" spans="1:20" s="42" customFormat="1" ht="13.2">
      <c r="A177" s="197">
        <v>9</v>
      </c>
      <c r="B177" s="197">
        <v>3</v>
      </c>
      <c r="C177" s="198">
        <v>4</v>
      </c>
      <c r="D177" s="186">
        <v>958004</v>
      </c>
      <c r="E177" s="69" t="s">
        <v>147</v>
      </c>
      <c r="F177" s="209">
        <v>382.39159001314061</v>
      </c>
      <c r="G177" s="209">
        <v>407.54608294930875</v>
      </c>
      <c r="H177" s="209">
        <v>394.39329393981035</v>
      </c>
      <c r="I177" s="209">
        <v>220.76215505913274</v>
      </c>
      <c r="J177" s="209">
        <v>253.4562211981567</v>
      </c>
      <c r="K177" s="209">
        <v>236.36113783152396</v>
      </c>
      <c r="L177" s="209">
        <v>161.6</v>
      </c>
      <c r="M177" s="209">
        <v>154.1</v>
      </c>
      <c r="N177" s="209">
        <v>158</v>
      </c>
      <c r="O177" s="209">
        <v>61.760840998685943</v>
      </c>
      <c r="P177" s="209">
        <v>61.923963133640555</v>
      </c>
      <c r="Q177" s="209">
        <v>61.838669781503363</v>
      </c>
      <c r="R177" s="209">
        <v>99.868593955321941</v>
      </c>
      <c r="S177" s="209">
        <v>92.165898617511516</v>
      </c>
      <c r="T177" s="209">
        <v>96.193486326783017</v>
      </c>
    </row>
    <row r="178" spans="1:20" s="42" customFormat="1" ht="13.2">
      <c r="A178" s="197">
        <v>9</v>
      </c>
      <c r="B178" s="197">
        <v>3</v>
      </c>
      <c r="C178" s="198">
        <v>4</v>
      </c>
      <c r="D178" s="186">
        <v>378004</v>
      </c>
      <c r="E178" s="69" t="s">
        <v>79</v>
      </c>
      <c r="F178" s="209">
        <v>236.08328251589862</v>
      </c>
      <c r="G178" s="209">
        <v>184.92176386913229</v>
      </c>
      <c r="H178" s="209">
        <v>211.5873592444606</v>
      </c>
      <c r="I178" s="209">
        <v>141.12727589511283</v>
      </c>
      <c r="J178" s="209">
        <v>109.05642484589853</v>
      </c>
      <c r="K178" s="209">
        <v>125.77188521612786</v>
      </c>
      <c r="L178" s="209">
        <v>95</v>
      </c>
      <c r="M178" s="209">
        <v>75.900000000000006</v>
      </c>
      <c r="N178" s="209">
        <v>85.8</v>
      </c>
      <c r="O178" s="209">
        <v>25.263524697273283</v>
      </c>
      <c r="P178" s="209">
        <v>23.707918444760551</v>
      </c>
      <c r="Q178" s="209">
        <v>24.518706865237924</v>
      </c>
      <c r="R178" s="209">
        <v>69.692481923512503</v>
      </c>
      <c r="S178" s="209">
        <v>52.157420578473214</v>
      </c>
      <c r="T178" s="209">
        <v>61.296767163094799</v>
      </c>
    </row>
    <row r="179" spans="1:20" s="42" customFormat="1" ht="13.2">
      <c r="A179" s="197">
        <v>9</v>
      </c>
      <c r="B179" s="197">
        <v>3</v>
      </c>
      <c r="C179" s="198">
        <v>4</v>
      </c>
      <c r="D179" s="186">
        <v>554008</v>
      </c>
      <c r="E179" s="69" t="s">
        <v>99</v>
      </c>
      <c r="F179" s="209">
        <v>333.75959079283888</v>
      </c>
      <c r="G179" s="209">
        <v>277.96985202599916</v>
      </c>
      <c r="H179" s="209">
        <v>306.95634841538771</v>
      </c>
      <c r="I179" s="209">
        <v>232.73657289002557</v>
      </c>
      <c r="J179" s="209">
        <v>159.03747752731297</v>
      </c>
      <c r="K179" s="209">
        <v>197.3290811241778</v>
      </c>
      <c r="L179" s="209">
        <v>101</v>
      </c>
      <c r="M179" s="209">
        <v>118.9</v>
      </c>
      <c r="N179" s="209">
        <v>109.6</v>
      </c>
      <c r="O179" s="209">
        <v>66.496163682864449</v>
      </c>
      <c r="P179" s="209">
        <v>84.359009818835574</v>
      </c>
      <c r="Q179" s="209">
        <v>75.078067902464952</v>
      </c>
      <c r="R179" s="209">
        <v>34.526854219948845</v>
      </c>
      <c r="S179" s="209">
        <v>34.573364679850641</v>
      </c>
      <c r="T179" s="209">
        <v>34.549199388744931</v>
      </c>
    </row>
    <row r="180" spans="1:20" s="42" customFormat="1" ht="13.2">
      <c r="A180" s="197">
        <v>9</v>
      </c>
      <c r="B180" s="197">
        <v>3</v>
      </c>
      <c r="C180" s="198">
        <v>4</v>
      </c>
      <c r="D180" s="186">
        <v>170008</v>
      </c>
      <c r="E180" s="69" t="s">
        <v>48</v>
      </c>
      <c r="F180" s="209">
        <v>654.8840145179106</v>
      </c>
      <c r="G180" s="209">
        <v>437.08383131295892</v>
      </c>
      <c r="H180" s="209">
        <v>550.27062489749051</v>
      </c>
      <c r="I180" s="209">
        <v>367.68186839198364</v>
      </c>
      <c r="J180" s="209">
        <v>230.49342666894324</v>
      </c>
      <c r="K180" s="209">
        <v>301.78776447433177</v>
      </c>
      <c r="L180" s="209">
        <v>287.2</v>
      </c>
      <c r="M180" s="209">
        <v>206.6</v>
      </c>
      <c r="N180" s="209">
        <v>248.5</v>
      </c>
      <c r="O180" s="209">
        <v>132.55483667350481</v>
      </c>
      <c r="P180" s="209">
        <v>105.85624039610722</v>
      </c>
      <c r="Q180" s="209">
        <v>119.73101525340331</v>
      </c>
      <c r="R180" s="209">
        <v>154.64730945242226</v>
      </c>
      <c r="S180" s="209">
        <v>100.73416424790848</v>
      </c>
      <c r="T180" s="209">
        <v>128.7518451697556</v>
      </c>
    </row>
    <row r="181" spans="1:20" s="42" customFormat="1" ht="13.2">
      <c r="A181" s="197">
        <v>9</v>
      </c>
      <c r="B181" s="197">
        <v>3</v>
      </c>
      <c r="C181" s="198">
        <v>4</v>
      </c>
      <c r="D181" s="186">
        <v>162004</v>
      </c>
      <c r="E181" s="69" t="s">
        <v>40</v>
      </c>
      <c r="F181" s="209">
        <v>358.94302734076678</v>
      </c>
      <c r="G181" s="209">
        <v>280.83429134504843</v>
      </c>
      <c r="H181" s="209">
        <v>321.3042101930991</v>
      </c>
      <c r="I181" s="209">
        <v>247.44157629448608</v>
      </c>
      <c r="J181" s="209">
        <v>182.29594350468057</v>
      </c>
      <c r="K181" s="209">
        <v>216.04938271604937</v>
      </c>
      <c r="L181" s="209">
        <v>111.5</v>
      </c>
      <c r="M181" s="209">
        <v>98.5</v>
      </c>
      <c r="N181" s="209">
        <v>105.3</v>
      </c>
      <c r="O181" s="209">
        <v>70.261188330533059</v>
      </c>
      <c r="P181" s="209">
        <v>45.98456232550501</v>
      </c>
      <c r="Q181" s="209">
        <v>58.562836340614119</v>
      </c>
      <c r="R181" s="209">
        <v>41.240262715747676</v>
      </c>
      <c r="S181" s="209">
        <v>52.553785514862867</v>
      </c>
      <c r="T181" s="209">
        <v>46.691991136435576</v>
      </c>
    </row>
    <row r="182" spans="1:20" s="42" customFormat="1" ht="13.2">
      <c r="A182" s="197">
        <v>9</v>
      </c>
      <c r="B182" s="197">
        <v>3</v>
      </c>
      <c r="C182" s="198">
        <v>4</v>
      </c>
      <c r="D182" s="186">
        <v>362024</v>
      </c>
      <c r="E182" s="69" t="s">
        <v>66</v>
      </c>
      <c r="F182" s="209">
        <v>534.32211447043164</v>
      </c>
      <c r="G182" s="209">
        <v>420.72538860103634</v>
      </c>
      <c r="H182" s="209">
        <v>479.96826656088854</v>
      </c>
      <c r="I182" s="209">
        <v>395.51245483932308</v>
      </c>
      <c r="J182" s="209">
        <v>294.30051813471505</v>
      </c>
      <c r="K182" s="209">
        <v>347.08449028163426</v>
      </c>
      <c r="L182" s="209">
        <v>138.80000000000001</v>
      </c>
      <c r="M182" s="209">
        <v>126.4</v>
      </c>
      <c r="N182" s="209">
        <v>132.9</v>
      </c>
      <c r="O182" s="209">
        <v>66.552576535463018</v>
      </c>
      <c r="P182" s="209">
        <v>51.813471502590673</v>
      </c>
      <c r="Q182" s="209">
        <v>59.500198333994447</v>
      </c>
      <c r="R182" s="209">
        <v>72.257083095645569</v>
      </c>
      <c r="S182" s="209">
        <v>74.611398963730565</v>
      </c>
      <c r="T182" s="209">
        <v>73.383577945259816</v>
      </c>
    </row>
    <row r="183" spans="1:20" s="42" customFormat="1" ht="13.2">
      <c r="A183" s="197">
        <v>9</v>
      </c>
      <c r="B183" s="197">
        <v>3</v>
      </c>
      <c r="C183" s="198">
        <v>4</v>
      </c>
      <c r="D183" s="186">
        <v>162008</v>
      </c>
      <c r="E183" s="69" t="s">
        <v>41</v>
      </c>
      <c r="F183" s="209">
        <v>304.41176470588238</v>
      </c>
      <c r="G183" s="209">
        <v>287.89850357839947</v>
      </c>
      <c r="H183" s="209">
        <v>296.57089898053755</v>
      </c>
      <c r="I183" s="209">
        <v>172.05882352941174</v>
      </c>
      <c r="J183" s="209">
        <v>161.02797657774886</v>
      </c>
      <c r="K183" s="209">
        <v>166.82113067655237</v>
      </c>
      <c r="L183" s="209">
        <v>132.4</v>
      </c>
      <c r="M183" s="209">
        <v>126.9</v>
      </c>
      <c r="N183" s="209">
        <v>129.69999999999999</v>
      </c>
      <c r="O183" s="209">
        <v>73.529411764705884</v>
      </c>
      <c r="P183" s="209">
        <v>56.929082628497071</v>
      </c>
      <c r="Q183" s="209">
        <v>65.647204201421076</v>
      </c>
      <c r="R183" s="209">
        <v>58.823529411764703</v>
      </c>
      <c r="S183" s="209">
        <v>69.941444372153555</v>
      </c>
      <c r="T183" s="209">
        <v>64.102564102564102</v>
      </c>
    </row>
    <row r="184" spans="1:20" s="42" customFormat="1" ht="13.2">
      <c r="A184" s="197">
        <v>9</v>
      </c>
      <c r="B184" s="197">
        <v>3</v>
      </c>
      <c r="C184" s="198">
        <v>4</v>
      </c>
      <c r="D184" s="186">
        <v>754008</v>
      </c>
      <c r="E184" s="69" t="s">
        <v>122</v>
      </c>
      <c r="F184" s="209">
        <v>438.57983671919493</v>
      </c>
      <c r="G184" s="209">
        <v>382.58575197889189</v>
      </c>
      <c r="H184" s="209">
        <v>411.5165783794389</v>
      </c>
      <c r="I184" s="209">
        <v>313.27131194228213</v>
      </c>
      <c r="J184" s="209">
        <v>258.77816115283139</v>
      </c>
      <c r="K184" s="209">
        <v>286.93349028840498</v>
      </c>
      <c r="L184" s="209">
        <v>125.3</v>
      </c>
      <c r="M184" s="209">
        <v>123.8</v>
      </c>
      <c r="N184" s="209">
        <v>124.6</v>
      </c>
      <c r="O184" s="209">
        <v>43.668122270742359</v>
      </c>
      <c r="P184" s="209">
        <v>54.800081185305466</v>
      </c>
      <c r="Q184" s="209">
        <v>49.048459878359822</v>
      </c>
      <c r="R184" s="209">
        <v>81.640402506170489</v>
      </c>
      <c r="S184" s="209">
        <v>69.007509640755018</v>
      </c>
      <c r="T184" s="209">
        <v>75.534628212674122</v>
      </c>
    </row>
    <row r="185" spans="1:20" s="42" customFormat="1" ht="13.2">
      <c r="A185" s="197">
        <v>9</v>
      </c>
      <c r="B185" s="197">
        <v>3</v>
      </c>
      <c r="C185" s="198">
        <v>4</v>
      </c>
      <c r="D185" s="186">
        <v>954016</v>
      </c>
      <c r="E185" s="69" t="s">
        <v>141</v>
      </c>
      <c r="F185" s="209">
        <v>826.94951875859363</v>
      </c>
      <c r="G185" s="209">
        <v>733.66616019101366</v>
      </c>
      <c r="H185" s="209">
        <v>782.63559496803475</v>
      </c>
      <c r="I185" s="209">
        <v>646.23846002749951</v>
      </c>
      <c r="J185" s="209">
        <v>551.33492511395707</v>
      </c>
      <c r="K185" s="209">
        <v>601.15487729428753</v>
      </c>
      <c r="L185" s="209">
        <v>180.7</v>
      </c>
      <c r="M185" s="209">
        <v>182.3</v>
      </c>
      <c r="N185" s="209">
        <v>181.5</v>
      </c>
      <c r="O185" s="209">
        <v>54.99901787468081</v>
      </c>
      <c r="P185" s="209">
        <v>80.312567831560671</v>
      </c>
      <c r="Q185" s="209">
        <v>67.024128686327074</v>
      </c>
      <c r="R185" s="209">
        <v>125.71204085641328</v>
      </c>
      <c r="S185" s="209">
        <v>102.01866724549598</v>
      </c>
      <c r="T185" s="209">
        <v>114.45658898742009</v>
      </c>
    </row>
    <row r="186" spans="1:20" s="42" customFormat="1" ht="13.2">
      <c r="A186" s="197">
        <v>9</v>
      </c>
      <c r="B186" s="197">
        <v>3</v>
      </c>
      <c r="C186" s="198">
        <v>4</v>
      </c>
      <c r="D186" s="186">
        <v>158016</v>
      </c>
      <c r="E186" s="69" t="s">
        <v>33</v>
      </c>
      <c r="F186" s="209">
        <v>333.20342946219802</v>
      </c>
      <c r="G186" s="209">
        <v>334.14472228369107</v>
      </c>
      <c r="H186" s="209">
        <v>333.64418195005697</v>
      </c>
      <c r="I186" s="209">
        <v>233.8269680436477</v>
      </c>
      <c r="J186" s="209">
        <v>210.22350077450764</v>
      </c>
      <c r="K186" s="209">
        <v>222.77484198528649</v>
      </c>
      <c r="L186" s="209">
        <v>99.4</v>
      </c>
      <c r="M186" s="209">
        <v>123.9</v>
      </c>
      <c r="N186" s="209">
        <v>110.9</v>
      </c>
      <c r="O186" s="209">
        <v>40.919719407638347</v>
      </c>
      <c r="P186" s="209">
        <v>39.831821199380393</v>
      </c>
      <c r="Q186" s="209">
        <v>40.410320174075224</v>
      </c>
      <c r="R186" s="209">
        <v>58.456742010911924</v>
      </c>
      <c r="S186" s="209">
        <v>84.089400309803054</v>
      </c>
      <c r="T186" s="209">
        <v>70.459019790695265</v>
      </c>
    </row>
    <row r="187" spans="1:20" s="42" customFormat="1" ht="13.2">
      <c r="A187" s="197">
        <v>9</v>
      </c>
      <c r="B187" s="197">
        <v>3</v>
      </c>
      <c r="C187" s="198">
        <v>4</v>
      </c>
      <c r="D187" s="186">
        <v>362028</v>
      </c>
      <c r="E187" s="69" t="s">
        <v>67</v>
      </c>
      <c r="F187" s="209">
        <v>392.47486214725922</v>
      </c>
      <c r="G187" s="209">
        <v>392.79588336192114</v>
      </c>
      <c r="H187" s="209">
        <v>392.63087695898633</v>
      </c>
      <c r="I187" s="209">
        <v>301.65423289004218</v>
      </c>
      <c r="J187" s="209">
        <v>274.44253859348197</v>
      </c>
      <c r="K187" s="209">
        <v>288.42947649216404</v>
      </c>
      <c r="L187" s="209">
        <v>90.8</v>
      </c>
      <c r="M187" s="209">
        <v>118.4</v>
      </c>
      <c r="N187" s="209">
        <v>104.2</v>
      </c>
      <c r="O187" s="209">
        <v>27.570548167369445</v>
      </c>
      <c r="P187" s="209">
        <v>36.020583190394511</v>
      </c>
      <c r="Q187" s="209">
        <v>31.677225741913972</v>
      </c>
      <c r="R187" s="209">
        <v>63.250081089847555</v>
      </c>
      <c r="S187" s="209">
        <v>82.332761578044597</v>
      </c>
      <c r="T187" s="209">
        <v>72.524174724908306</v>
      </c>
    </row>
    <row r="188" spans="1:20" s="42" customFormat="1" ht="13.2">
      <c r="A188" s="197">
        <v>9</v>
      </c>
      <c r="B188" s="197">
        <v>3</v>
      </c>
      <c r="C188" s="198">
        <v>4</v>
      </c>
      <c r="D188" s="186">
        <v>974028</v>
      </c>
      <c r="E188" s="69" t="s">
        <v>158</v>
      </c>
      <c r="F188" s="209">
        <v>477.82979895345636</v>
      </c>
      <c r="G188" s="209">
        <v>400.94339622641519</v>
      </c>
      <c r="H188" s="209">
        <v>441.93216855087371</v>
      </c>
      <c r="I188" s="209">
        <v>316.71715780776645</v>
      </c>
      <c r="J188" s="209">
        <v>272.01257861635236</v>
      </c>
      <c r="K188" s="209">
        <v>295.84495668771115</v>
      </c>
      <c r="L188" s="209">
        <v>161.1</v>
      </c>
      <c r="M188" s="209">
        <v>128.9</v>
      </c>
      <c r="N188" s="209">
        <v>146.1</v>
      </c>
      <c r="O188" s="209">
        <v>70.228587166069943</v>
      </c>
      <c r="P188" s="209">
        <v>64.465408805031444</v>
      </c>
      <c r="Q188" s="209">
        <v>67.537806489502273</v>
      </c>
      <c r="R188" s="209">
        <v>90.884053979619935</v>
      </c>
      <c r="S188" s="209">
        <v>64.465408805031444</v>
      </c>
      <c r="T188" s="209">
        <v>78.549405373660264</v>
      </c>
    </row>
    <row r="189" spans="1:20" s="42" customFormat="1" ht="13.2">
      <c r="A189" s="197">
        <v>9</v>
      </c>
      <c r="B189" s="197">
        <v>3</v>
      </c>
      <c r="C189" s="198">
        <v>4</v>
      </c>
      <c r="D189" s="186">
        <v>962040</v>
      </c>
      <c r="E189" s="69" t="s">
        <v>154</v>
      </c>
      <c r="F189" s="209">
        <v>360.99036099036101</v>
      </c>
      <c r="G189" s="209">
        <v>273.51436442345533</v>
      </c>
      <c r="H189" s="209">
        <v>318.13361611876985</v>
      </c>
      <c r="I189" s="209">
        <v>200.34020034020034</v>
      </c>
      <c r="J189" s="209">
        <v>129.87012987012989</v>
      </c>
      <c r="K189" s="209">
        <v>165.81509688614673</v>
      </c>
      <c r="L189" s="209">
        <v>160.69999999999999</v>
      </c>
      <c r="M189" s="209">
        <v>143.6</v>
      </c>
      <c r="N189" s="209">
        <v>152.30000000000001</v>
      </c>
      <c r="O189" s="209">
        <v>69.930069930069934</v>
      </c>
      <c r="P189" s="209">
        <v>68.870523415977956</v>
      </c>
      <c r="Q189" s="209">
        <v>69.410970789549793</v>
      </c>
      <c r="R189" s="209">
        <v>90.72009072009071</v>
      </c>
      <c r="S189" s="209">
        <v>74.773711137347505</v>
      </c>
      <c r="T189" s="209">
        <v>82.907548443073367</v>
      </c>
    </row>
    <row r="190" spans="1:20" s="42" customFormat="1" ht="13.2">
      <c r="A190" s="197">
        <v>9</v>
      </c>
      <c r="B190" s="197">
        <v>3</v>
      </c>
      <c r="C190" s="198">
        <v>4</v>
      </c>
      <c r="D190" s="186">
        <v>158028</v>
      </c>
      <c r="E190" s="69" t="s">
        <v>37</v>
      </c>
      <c r="F190" s="209">
        <v>264.13345690454128</v>
      </c>
      <c r="G190" s="209">
        <v>218.82890465312013</v>
      </c>
      <c r="H190" s="209">
        <v>241.90217711959409</v>
      </c>
      <c r="I190" s="209">
        <v>177.24745134383687</v>
      </c>
      <c r="J190" s="209">
        <v>116.62859204039918</v>
      </c>
      <c r="K190" s="209">
        <v>147.50132751194761</v>
      </c>
      <c r="L190" s="209">
        <v>86.9</v>
      </c>
      <c r="M190" s="209">
        <v>102.2</v>
      </c>
      <c r="N190" s="209">
        <v>94.4</v>
      </c>
      <c r="O190" s="209">
        <v>27.803521779425395</v>
      </c>
      <c r="P190" s="209">
        <v>48.094264758927501</v>
      </c>
      <c r="Q190" s="209">
        <v>37.760339843058588</v>
      </c>
      <c r="R190" s="209">
        <v>59.08248378127896</v>
      </c>
      <c r="S190" s="209">
        <v>54.106047853793434</v>
      </c>
      <c r="T190" s="209">
        <v>56.640509764587883</v>
      </c>
    </row>
    <row r="191" spans="1:20" s="42" customFormat="1" ht="13.2">
      <c r="A191" s="197">
        <v>9</v>
      </c>
      <c r="B191" s="197">
        <v>3</v>
      </c>
      <c r="C191" s="198">
        <v>4</v>
      </c>
      <c r="D191" s="186">
        <v>566076</v>
      </c>
      <c r="E191" s="69" t="s">
        <v>117</v>
      </c>
      <c r="F191" s="209">
        <v>343.28538619605951</v>
      </c>
      <c r="G191" s="209">
        <v>317.67041694242221</v>
      </c>
      <c r="H191" s="209">
        <v>331.05888299216576</v>
      </c>
      <c r="I191" s="209">
        <v>219.99274749184093</v>
      </c>
      <c r="J191" s="209">
        <v>158.8352084712111</v>
      </c>
      <c r="K191" s="209">
        <v>190.80111195350014</v>
      </c>
      <c r="L191" s="209">
        <v>123.3</v>
      </c>
      <c r="M191" s="209">
        <v>158.80000000000001</v>
      </c>
      <c r="N191" s="209">
        <v>140.30000000000001</v>
      </c>
      <c r="O191" s="209">
        <v>58.020065272573433</v>
      </c>
      <c r="P191" s="209">
        <v>88.682991396426203</v>
      </c>
      <c r="Q191" s="209">
        <v>72.65605256507456</v>
      </c>
      <c r="R191" s="209">
        <v>65.272573431645114</v>
      </c>
      <c r="S191" s="209">
        <v>70.152217074784915</v>
      </c>
      <c r="T191" s="209">
        <v>67.601718473591106</v>
      </c>
    </row>
    <row r="192" spans="1:20" ht="13.2">
      <c r="A192" s="197">
        <v>9</v>
      </c>
      <c r="B192" s="197">
        <v>3</v>
      </c>
      <c r="C192" s="198">
        <v>4</v>
      </c>
      <c r="D192" s="186">
        <v>382056</v>
      </c>
      <c r="E192" s="69" t="s">
        <v>92</v>
      </c>
      <c r="F192" s="209">
        <v>402.41120886282175</v>
      </c>
      <c r="G192" s="209">
        <v>377.80616900894319</v>
      </c>
      <c r="H192" s="209">
        <v>390.80657656882158</v>
      </c>
      <c r="I192" s="209">
        <v>252.52525252525251</v>
      </c>
      <c r="J192" s="209">
        <v>229.96897244022631</v>
      </c>
      <c r="K192" s="209">
        <v>241.88688990272877</v>
      </c>
      <c r="L192" s="209">
        <v>149.9</v>
      </c>
      <c r="M192" s="209">
        <v>147.80000000000001</v>
      </c>
      <c r="N192" s="209">
        <v>148.9</v>
      </c>
      <c r="O192" s="209">
        <v>60.280221570544157</v>
      </c>
      <c r="P192" s="209">
        <v>71.180872421974811</v>
      </c>
      <c r="Q192" s="209">
        <v>65.421365240595676</v>
      </c>
      <c r="R192" s="209">
        <v>89.605734767025083</v>
      </c>
      <c r="S192" s="209">
        <v>76.656324146742108</v>
      </c>
      <c r="T192" s="209">
        <v>83.49832142549711</v>
      </c>
    </row>
    <row r="193" spans="1:20" ht="13.2">
      <c r="A193" s="197">
        <v>9</v>
      </c>
      <c r="B193" s="197">
        <v>3</v>
      </c>
      <c r="C193" s="198">
        <v>4</v>
      </c>
      <c r="D193" s="186">
        <v>158032</v>
      </c>
      <c r="E193" s="69" t="s">
        <v>38</v>
      </c>
      <c r="F193" s="209">
        <v>393.27146171693738</v>
      </c>
      <c r="G193" s="209">
        <v>389.59390862944161</v>
      </c>
      <c r="H193" s="209">
        <v>391.5151515151515</v>
      </c>
      <c r="I193" s="209">
        <v>241.29930394431554</v>
      </c>
      <c r="J193" s="209">
        <v>239.84771573604061</v>
      </c>
      <c r="K193" s="209">
        <v>240.60606060606059</v>
      </c>
      <c r="L193" s="209">
        <v>152</v>
      </c>
      <c r="M193" s="209">
        <v>149.69999999999999</v>
      </c>
      <c r="N193" s="209">
        <v>150.9</v>
      </c>
      <c r="O193" s="209">
        <v>54.524361948955914</v>
      </c>
      <c r="P193" s="209">
        <v>77.411167512690355</v>
      </c>
      <c r="Q193" s="209">
        <v>65.454545454545453</v>
      </c>
      <c r="R193" s="209">
        <v>97.447795823665899</v>
      </c>
      <c r="S193" s="209">
        <v>72.335025380710661</v>
      </c>
      <c r="T193" s="209">
        <v>85.454545454545453</v>
      </c>
    </row>
    <row r="194" spans="1:20" ht="13.2">
      <c r="A194" s="200"/>
      <c r="B194" s="200"/>
      <c r="C194" s="200"/>
      <c r="D194" s="190"/>
      <c r="E194" s="194" t="s">
        <v>219</v>
      </c>
      <c r="F194" s="210">
        <v>397.83398785276972</v>
      </c>
      <c r="G194" s="210">
        <v>345.73292551404677</v>
      </c>
      <c r="H194" s="210">
        <v>372.872311139158</v>
      </c>
      <c r="I194" s="210">
        <v>262.70214893772715</v>
      </c>
      <c r="J194" s="210">
        <v>214.6355262459999</v>
      </c>
      <c r="K194" s="210">
        <v>239.67337673063321</v>
      </c>
      <c r="L194" s="210">
        <v>135.1</v>
      </c>
      <c r="M194" s="210">
        <v>131.1</v>
      </c>
      <c r="N194" s="210">
        <v>133.19999999999999</v>
      </c>
      <c r="O194" s="210">
        <v>56.833426836109957</v>
      </c>
      <c r="P194" s="210">
        <v>61.172892982797329</v>
      </c>
      <c r="Q194" s="210">
        <v>58.912469876711576</v>
      </c>
      <c r="R194" s="210">
        <v>78.2984120789326</v>
      </c>
      <c r="S194" s="210">
        <v>69.924506285249549</v>
      </c>
      <c r="T194" s="210">
        <v>74.286464531813166</v>
      </c>
    </row>
    <row r="195" spans="1:20" ht="13.2">
      <c r="A195" s="197">
        <v>10</v>
      </c>
      <c r="B195" s="197">
        <v>4</v>
      </c>
      <c r="C195" s="198">
        <v>4</v>
      </c>
      <c r="D195" s="186">
        <v>566028</v>
      </c>
      <c r="E195" s="69" t="s">
        <v>116</v>
      </c>
      <c r="F195" s="209">
        <v>476.2732487397879</v>
      </c>
      <c r="G195" s="209">
        <v>429.94531397322265</v>
      </c>
      <c r="H195" s="209">
        <v>454.05209840810414</v>
      </c>
      <c r="I195" s="209">
        <v>248.56596558317401</v>
      </c>
      <c r="J195" s="209">
        <v>247.02998302847445</v>
      </c>
      <c r="K195" s="209">
        <v>247.82923299565846</v>
      </c>
      <c r="L195" s="209">
        <v>227.7</v>
      </c>
      <c r="M195" s="209">
        <v>182.9</v>
      </c>
      <c r="N195" s="209">
        <v>206.2</v>
      </c>
      <c r="O195" s="209">
        <v>119.93742395272032</v>
      </c>
      <c r="P195" s="209">
        <v>141.42937959645485</v>
      </c>
      <c r="Q195" s="209">
        <v>130.24602026049203</v>
      </c>
      <c r="R195" s="209">
        <v>107.76985920389362</v>
      </c>
      <c r="S195" s="209">
        <v>41.485951348293419</v>
      </c>
      <c r="T195" s="209">
        <v>75.976845151953697</v>
      </c>
    </row>
    <row r="196" spans="1:20" ht="13.2">
      <c r="A196" s="197">
        <v>10</v>
      </c>
      <c r="B196" s="197">
        <v>4</v>
      </c>
      <c r="C196" s="198">
        <v>4</v>
      </c>
      <c r="D196" s="186">
        <v>158020</v>
      </c>
      <c r="E196" s="69" t="s">
        <v>34</v>
      </c>
      <c r="F196" s="209">
        <v>354.85546131209975</v>
      </c>
      <c r="G196" s="209">
        <v>331.04196816208395</v>
      </c>
      <c r="H196" s="209">
        <v>343.21096859796546</v>
      </c>
      <c r="I196" s="209">
        <v>244.07131729271251</v>
      </c>
      <c r="J196" s="209">
        <v>206.22286541244574</v>
      </c>
      <c r="K196" s="209">
        <v>225.56390977443607</v>
      </c>
      <c r="L196" s="209">
        <v>110.8</v>
      </c>
      <c r="M196" s="209">
        <v>124.8</v>
      </c>
      <c r="N196" s="209">
        <v>117.6</v>
      </c>
      <c r="O196" s="209">
        <v>50.199065258784834</v>
      </c>
      <c r="P196" s="209">
        <v>57.887120115774238</v>
      </c>
      <c r="Q196" s="209">
        <v>53.958425475453339</v>
      </c>
      <c r="R196" s="209">
        <v>60.585078760602386</v>
      </c>
      <c r="S196" s="209">
        <v>66.931982633863967</v>
      </c>
      <c r="T196" s="209">
        <v>63.688633348076074</v>
      </c>
    </row>
    <row r="197" spans="1:20" ht="13.2">
      <c r="A197" s="197">
        <v>10</v>
      </c>
      <c r="B197" s="197">
        <v>4</v>
      </c>
      <c r="C197" s="198">
        <v>4</v>
      </c>
      <c r="D197" s="186">
        <v>162022</v>
      </c>
      <c r="E197" s="69" t="s">
        <v>43</v>
      </c>
      <c r="F197" s="209">
        <v>302.7505999630792</v>
      </c>
      <c r="G197" s="209">
        <v>255.39906103286384</v>
      </c>
      <c r="H197" s="209">
        <v>279.27760193632469</v>
      </c>
      <c r="I197" s="209">
        <v>256.5995938711464</v>
      </c>
      <c r="J197" s="209">
        <v>195.30516431924883</v>
      </c>
      <c r="K197" s="209">
        <v>226.21485756842301</v>
      </c>
      <c r="L197" s="209">
        <v>46.2</v>
      </c>
      <c r="M197" s="209">
        <v>60.1</v>
      </c>
      <c r="N197" s="209">
        <v>53.1</v>
      </c>
      <c r="O197" s="209">
        <v>20.306442680450434</v>
      </c>
      <c r="P197" s="209">
        <v>28.169014084507044</v>
      </c>
      <c r="Q197" s="209">
        <v>24.204058834481476</v>
      </c>
      <c r="R197" s="209">
        <v>25.844563411482369</v>
      </c>
      <c r="S197" s="209">
        <v>31.92488262910798</v>
      </c>
      <c r="T197" s="209">
        <v>28.858685533420221</v>
      </c>
    </row>
    <row r="198" spans="1:20" ht="13.2">
      <c r="A198" s="197">
        <v>10</v>
      </c>
      <c r="B198" s="197">
        <v>4</v>
      </c>
      <c r="C198" s="198">
        <v>4</v>
      </c>
      <c r="D198" s="186">
        <v>362036</v>
      </c>
      <c r="E198" s="69" t="s">
        <v>69</v>
      </c>
      <c r="F198" s="209">
        <v>196.04380077711056</v>
      </c>
      <c r="G198" s="209">
        <v>212.84682630178636</v>
      </c>
      <c r="H198" s="209">
        <v>204.13767850604174</v>
      </c>
      <c r="I198" s="209">
        <v>134.2281879194631</v>
      </c>
      <c r="J198" s="209">
        <v>136.83010262257696</v>
      </c>
      <c r="K198" s="209">
        <v>135.48150860490662</v>
      </c>
      <c r="L198" s="209">
        <v>61.8</v>
      </c>
      <c r="M198" s="209">
        <v>76</v>
      </c>
      <c r="N198" s="209">
        <v>68.7</v>
      </c>
      <c r="O198" s="209">
        <v>42.387848816672552</v>
      </c>
      <c r="P198" s="209">
        <v>41.809198023565187</v>
      </c>
      <c r="Q198" s="209">
        <v>42.10911753936287</v>
      </c>
      <c r="R198" s="209">
        <v>19.427764040974921</v>
      </c>
      <c r="S198" s="209">
        <v>34.20752565564424</v>
      </c>
      <c r="T198" s="209">
        <v>26.547052361772241</v>
      </c>
    </row>
    <row r="199" spans="1:20" ht="13.2">
      <c r="A199" s="197">
        <v>10</v>
      </c>
      <c r="B199" s="197">
        <v>4</v>
      </c>
      <c r="C199" s="198">
        <v>4</v>
      </c>
      <c r="D199" s="186">
        <v>166036</v>
      </c>
      <c r="E199" s="69" t="s">
        <v>47</v>
      </c>
      <c r="F199" s="209">
        <v>239.09716908951796</v>
      </c>
      <c r="G199" s="209">
        <v>227.40755388570298</v>
      </c>
      <c r="H199" s="209">
        <v>233.3495381623724</v>
      </c>
      <c r="I199" s="209">
        <v>151.10941086457535</v>
      </c>
      <c r="J199" s="209">
        <v>140.39944631204273</v>
      </c>
      <c r="K199" s="209">
        <v>145.84346135148274</v>
      </c>
      <c r="L199" s="209">
        <v>88</v>
      </c>
      <c r="M199" s="209">
        <v>87</v>
      </c>
      <c r="N199" s="209">
        <v>87.5</v>
      </c>
      <c r="O199" s="209">
        <v>40.168324407039016</v>
      </c>
      <c r="P199" s="209">
        <v>35.594225825588296</v>
      </c>
      <c r="Q199" s="209">
        <v>37.919299951385511</v>
      </c>
      <c r="R199" s="209">
        <v>47.819433817903594</v>
      </c>
      <c r="S199" s="209">
        <v>51.413881748071972</v>
      </c>
      <c r="T199" s="209">
        <v>49.586776859504134</v>
      </c>
    </row>
    <row r="200" spans="1:20" ht="13.2">
      <c r="A200" s="200"/>
      <c r="B200" s="200"/>
      <c r="C200" s="200"/>
      <c r="D200" s="190"/>
      <c r="E200" s="194" t="s">
        <v>299</v>
      </c>
      <c r="F200" s="210">
        <v>315.76678521392392</v>
      </c>
      <c r="G200" s="210">
        <v>292.35127478753537</v>
      </c>
      <c r="H200" s="210">
        <v>304.3526292532037</v>
      </c>
      <c r="I200" s="210">
        <v>207.63731723964506</v>
      </c>
      <c r="J200" s="210">
        <v>185.83569405099149</v>
      </c>
      <c r="K200" s="210">
        <v>197.00986890558255</v>
      </c>
      <c r="L200" s="210">
        <v>108.1</v>
      </c>
      <c r="M200" s="210">
        <v>106.5</v>
      </c>
      <c r="N200" s="210">
        <v>107.3</v>
      </c>
      <c r="O200" s="210">
        <v>55.322053382189175</v>
      </c>
      <c r="P200" s="210">
        <v>61.189801699716718</v>
      </c>
      <c r="Q200" s="210">
        <v>58.182353807629987</v>
      </c>
      <c r="R200" s="210">
        <v>52.807414592089664</v>
      </c>
      <c r="S200" s="210">
        <v>45.325779036827193</v>
      </c>
      <c r="T200" s="210">
        <v>49.160406539991165</v>
      </c>
    </row>
    <row r="201" spans="1:20" s="42" customFormat="1" ht="13.2">
      <c r="D201" s="49"/>
      <c r="E201" s="9" t="s">
        <v>180</v>
      </c>
      <c r="F201" s="132">
        <v>467.13027162393956</v>
      </c>
      <c r="G201" s="132">
        <v>408.85893908304632</v>
      </c>
      <c r="H201" s="133">
        <v>439.02703794612444</v>
      </c>
      <c r="I201" s="134">
        <v>298.27185739932321</v>
      </c>
      <c r="J201" s="134">
        <v>256.21703089675958</v>
      </c>
      <c r="K201" s="133">
        <v>277.98955794011476</v>
      </c>
      <c r="L201" s="240">
        <v>168.9</v>
      </c>
      <c r="M201" s="240">
        <v>152.6</v>
      </c>
      <c r="N201" s="255">
        <v>161</v>
      </c>
      <c r="O201" s="132">
        <v>71.529474834443533</v>
      </c>
      <c r="P201" s="132">
        <v>74.307928016043874</v>
      </c>
      <c r="Q201" s="132">
        <v>72.869473691867739</v>
      </c>
      <c r="R201" s="135">
        <v>97.328939390172849</v>
      </c>
      <c r="S201" s="132">
        <v>78.333980170242825</v>
      </c>
      <c r="T201" s="132">
        <v>88.168006314142005</v>
      </c>
    </row>
    <row r="202" spans="1:20" s="42" customFormat="1" ht="13.2">
      <c r="D202" s="49"/>
      <c r="E202" s="16" t="s">
        <v>201</v>
      </c>
      <c r="F202" s="132">
        <v>487.6</v>
      </c>
      <c r="G202" s="132">
        <v>430.7</v>
      </c>
      <c r="H202" s="240">
        <v>460.1</v>
      </c>
      <c r="I202" s="134">
        <v>314.8</v>
      </c>
      <c r="J202" s="134">
        <v>273.89999999999998</v>
      </c>
      <c r="K202" s="240">
        <v>295.10000000000002</v>
      </c>
      <c r="L202" s="240">
        <v>172.8</v>
      </c>
      <c r="M202" s="240">
        <v>156.80000000000001</v>
      </c>
      <c r="N202" s="240">
        <v>165.1</v>
      </c>
      <c r="O202" s="132">
        <v>70.3</v>
      </c>
      <c r="P202" s="132">
        <v>71.900000000000006</v>
      </c>
      <c r="Q202" s="132">
        <v>71.099999999999994</v>
      </c>
      <c r="R202" s="134">
        <v>102.6</v>
      </c>
      <c r="S202" s="132">
        <v>84.9</v>
      </c>
      <c r="T202" s="132">
        <v>94</v>
      </c>
    </row>
    <row r="203" spans="1:20" s="42" customFormat="1" ht="13.2">
      <c r="D203" s="49"/>
      <c r="E203" s="17" t="s">
        <v>202</v>
      </c>
      <c r="F203" s="132">
        <v>444.2</v>
      </c>
      <c r="G203" s="132">
        <v>384.2</v>
      </c>
      <c r="H203" s="240">
        <v>415.3</v>
      </c>
      <c r="I203" s="134">
        <v>279.7</v>
      </c>
      <c r="J203" s="134">
        <v>236.2</v>
      </c>
      <c r="K203" s="240">
        <v>258.8</v>
      </c>
      <c r="L203" s="240">
        <v>164.4</v>
      </c>
      <c r="M203" s="240">
        <v>148</v>
      </c>
      <c r="N203" s="240">
        <v>156.5</v>
      </c>
      <c r="O203" s="132">
        <v>73</v>
      </c>
      <c r="P203" s="132">
        <v>77</v>
      </c>
      <c r="Q203" s="132">
        <v>74.900000000000006</v>
      </c>
      <c r="R203" s="134">
        <v>91.5</v>
      </c>
      <c r="S203" s="132">
        <v>71</v>
      </c>
      <c r="T203" s="132">
        <v>81.599999999999994</v>
      </c>
    </row>
    <row r="204" spans="1:20" ht="11.4">
      <c r="A204" s="73" t="s">
        <v>227</v>
      </c>
    </row>
  </sheetData>
  <sortState ref="A31:U57">
    <sortCondition ref="E31:E57"/>
  </sortState>
  <mergeCells count="5">
    <mergeCell ref="F3:H3"/>
    <mergeCell ref="I3:K3"/>
    <mergeCell ref="O3:Q3"/>
    <mergeCell ref="R3:T3"/>
    <mergeCell ref="L3:N3"/>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Bericht</vt:lpstr>
      <vt:lpstr>Inhaltsverzeichnis</vt:lpstr>
      <vt:lpstr>Tab. 1 Zuordnungstabelle</vt:lpstr>
      <vt:lpstr>Tab 2. Bevölkerung</vt:lpstr>
      <vt:lpstr>Tab. 3a Leistungen_mEB</vt:lpstr>
      <vt:lpstr>Tab. 3b Leistungen absolut_oEB</vt:lpstr>
      <vt:lpstr>Tab. 4 Inanspruchnahme</vt:lpstr>
      <vt:lpstr>Tab.5 Alter Inanspruchnahme</vt:lpstr>
      <vt:lpstr>Tab.6 Geschlecht Inanspr.</vt:lpstr>
      <vt:lpstr>Tab. 7 Erziehungsberatung</vt:lpstr>
      <vt:lpstr>Tab. 8 Eingliederungshilfen</vt:lpstr>
      <vt:lpstr>Tab. 9  Lebenslagen</vt:lpstr>
      <vt:lpstr>Tab. 10 Dauer und Intensität</vt:lpstr>
      <vt:lpstr>Tab. 11 Ausgaben</vt:lpstr>
      <vt:lpstr>Bericht!Druckbereich</vt:lpstr>
      <vt:lpstr>Bericht!Drucktitel</vt:lpstr>
      <vt:lpstr>Jugendaemter_liste</vt:lpstr>
    </vt:vector>
  </TitlesOfParts>
  <Company>Universität Dortmund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Fachbereich 12</dc:creator>
  <cp:lastModifiedBy>LWL</cp:lastModifiedBy>
  <cp:lastPrinted>2017-09-11T18:40:58Z</cp:lastPrinted>
  <dcterms:created xsi:type="dcterms:W3CDTF">2009-06-22T08:33:21Z</dcterms:created>
  <dcterms:modified xsi:type="dcterms:W3CDTF">2017-09-11T18:42:25Z</dcterms:modified>
</cp:coreProperties>
</file>